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55" windowWidth="20730" windowHeight="7815" activeTab="1"/>
  </bookViews>
  <sheets>
    <sheet name="contracte" sheetId="1" r:id="rId1"/>
    <sheet name="medici amb an 2015" sheetId="11" r:id="rId2"/>
    <sheet name="medici amb tr I 2016" sheetId="10" r:id="rId3"/>
    <sheet name="medici amb tr II 2016" sheetId="13" r:id="rId4"/>
    <sheet name="categ DM 2015" sheetId="8" r:id="rId5"/>
    <sheet name="categ DM tr I 2016" sheetId="9" r:id="rId6"/>
    <sheet name="spitale tr 1 2015" sheetId="5" r:id="rId7"/>
    <sheet name="spitale apr -dec 2015" sheetId="6" r:id="rId8"/>
    <sheet name="spitale trim I 2016" sheetId="7" r:id="rId9"/>
    <sheet name="medici recuperare 2015" sheetId="12" r:id="rId10"/>
    <sheet name="medici recuperare trim. 2016" sheetId="14" r:id="rId11"/>
    <sheet name="medici recuperare trim. II 2016" sheetId="15" r:id="rId12"/>
    <sheet name="septembrie" sheetId="16" r:id="rId13"/>
    <sheet name="Foaie1" sheetId="2" r:id="rId14"/>
    <sheet name="Foaie2" sheetId="3" r:id="rId15"/>
    <sheet name="Foaie3" sheetId="4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Database" localSheetId="5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>#REF!</definedName>
    <definedName name="OBG" localSheetId="7">#REF!</definedName>
    <definedName name="OBG" localSheetId="8">#REF!</definedName>
    <definedName name="OBG">#REF!</definedName>
    <definedName name="_xlnm.Print_Titles" localSheetId="9">'medici recuperare 2015'!$A:$B</definedName>
    <definedName name="_xlnm.Print_Titles" localSheetId="10">'medici recuperare trim. 2016'!$A:$B</definedName>
    <definedName name="_xlnm.Print_Titles" localSheetId="11">'medici recuperare trim. II 2016'!$A:$B</definedName>
    <definedName name="_xlnm.Print_Titles" localSheetId="7">'spitale apr -dec 2015'!$4:$6</definedName>
    <definedName name="_xlnm.Print_Titles" localSheetId="6">'spitale tr 1 2015'!$4:$6</definedName>
    <definedName name="_xlnm.Print_Titles" localSheetId="8">'spitale trim I 2016'!$4:$6</definedName>
  </definedNames>
  <calcPr calcId="145621"/>
</workbook>
</file>

<file path=xl/calcChain.xml><?xml version="1.0" encoding="utf-8"?>
<calcChain xmlns="http://schemas.openxmlformats.org/spreadsheetml/2006/main">
  <c r="E7" i="16" l="1"/>
  <c r="D7" i="16"/>
  <c r="C7" i="16"/>
  <c r="B7" i="16"/>
  <c r="AR51" i="15" l="1"/>
  <c r="AQ51" i="15"/>
  <c r="AP51" i="15"/>
  <c r="BD53" i="15" s="1"/>
  <c r="AN51" i="15"/>
  <c r="AM51" i="15"/>
  <c r="AM52" i="15" s="1"/>
  <c r="AL51" i="15"/>
  <c r="AK51" i="15"/>
  <c r="AY53" i="15" s="1"/>
  <c r="AI51" i="15"/>
  <c r="AH51" i="15"/>
  <c r="AH52" i="15" s="1"/>
  <c r="AF51" i="15"/>
  <c r="AG65" i="15" s="1"/>
  <c r="AE51" i="15"/>
  <c r="AD51" i="15"/>
  <c r="BF53" i="15" s="1"/>
  <c r="AB51" i="15"/>
  <c r="Z51" i="15"/>
  <c r="BB53" i="15" s="1"/>
  <c r="Y51" i="15"/>
  <c r="Y52" i="15" s="1"/>
  <c r="W51" i="15"/>
  <c r="T51" i="15"/>
  <c r="R51" i="15"/>
  <c r="S65" i="15" s="1"/>
  <c r="Q51" i="15"/>
  <c r="AS53" i="15" s="1"/>
  <c r="P51" i="15"/>
  <c r="N51" i="15"/>
  <c r="BD51" i="15" s="1"/>
  <c r="L51" i="15"/>
  <c r="K51" i="15"/>
  <c r="K52" i="15" s="1"/>
  <c r="I51" i="15"/>
  <c r="AY51" i="15" s="1"/>
  <c r="F51" i="15"/>
  <c r="D51" i="15"/>
  <c r="E65" i="15" s="1"/>
  <c r="C51" i="15"/>
  <c r="BF50" i="15"/>
  <c r="BE50" i="15"/>
  <c r="BD50" i="15"/>
  <c r="BC50" i="15"/>
  <c r="BB50" i="15"/>
  <c r="BA50" i="15"/>
  <c r="AZ50" i="15"/>
  <c r="AY50" i="15"/>
  <c r="AX50" i="15"/>
  <c r="AW50" i="15"/>
  <c r="AV50" i="15"/>
  <c r="AT50" i="15"/>
  <c r="AS50" i="15"/>
  <c r="AG50" i="15"/>
  <c r="AU50" i="15" s="1"/>
  <c r="S50" i="15"/>
  <c r="E50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BF48" i="15"/>
  <c r="BE48" i="15"/>
  <c r="BD48" i="15"/>
  <c r="BC48" i="15"/>
  <c r="BB48" i="15"/>
  <c r="BA48" i="15"/>
  <c r="AZ48" i="15"/>
  <c r="AY48" i="15"/>
  <c r="AX48" i="15"/>
  <c r="AW48" i="15"/>
  <c r="AV48" i="15"/>
  <c r="AT48" i="15"/>
  <c r="AS48" i="15"/>
  <c r="S48" i="15"/>
  <c r="AU48" i="15" s="1"/>
  <c r="E48" i="15"/>
  <c r="BF47" i="15"/>
  <c r="BE47" i="15"/>
  <c r="BD47" i="15"/>
  <c r="BC47" i="15"/>
  <c r="BB47" i="15"/>
  <c r="BA47" i="15"/>
  <c r="AZ47" i="15"/>
  <c r="AY47" i="15"/>
  <c r="AX47" i="15"/>
  <c r="AW47" i="15"/>
  <c r="AV47" i="15"/>
  <c r="AT47" i="15"/>
  <c r="AS47" i="15"/>
  <c r="AG47" i="15"/>
  <c r="AU47" i="15" s="1"/>
  <c r="S47" i="15"/>
  <c r="E47" i="15"/>
  <c r="BF46" i="15"/>
  <c r="BE46" i="15"/>
  <c r="BD46" i="15"/>
  <c r="BC46" i="15"/>
  <c r="BB46" i="15"/>
  <c r="BA46" i="15"/>
  <c r="AZ46" i="15"/>
  <c r="AY46" i="15"/>
  <c r="AX46" i="15"/>
  <c r="AW46" i="15"/>
  <c r="AV46" i="15"/>
  <c r="AT46" i="15"/>
  <c r="AS46" i="15"/>
  <c r="E46" i="15"/>
  <c r="AU46" i="15" s="1"/>
  <c r="BF45" i="15"/>
  <c r="BE45" i="15"/>
  <c r="BD45" i="15"/>
  <c r="BC45" i="15"/>
  <c r="BB45" i="15"/>
  <c r="BA45" i="15"/>
  <c r="AZ45" i="15"/>
  <c r="AY45" i="15"/>
  <c r="AX45" i="15"/>
  <c r="AW45" i="15"/>
  <c r="AV45" i="15"/>
  <c r="AT45" i="15"/>
  <c r="AS45" i="15"/>
  <c r="AG45" i="15"/>
  <c r="AU45" i="15" s="1"/>
  <c r="S45" i="15"/>
  <c r="E45" i="15"/>
  <c r="BF44" i="15"/>
  <c r="BE44" i="15"/>
  <c r="BD44" i="15"/>
  <c r="BC44" i="15"/>
  <c r="BB44" i="15"/>
  <c r="BA44" i="15"/>
  <c r="AZ44" i="15"/>
  <c r="AY44" i="15"/>
  <c r="AX44" i="15"/>
  <c r="AW44" i="15"/>
  <c r="AV44" i="15"/>
  <c r="AT44" i="15"/>
  <c r="AS44" i="15"/>
  <c r="AG44" i="15"/>
  <c r="AU44" i="15" s="1"/>
  <c r="S44" i="15"/>
  <c r="E44" i="15"/>
  <c r="BF43" i="15"/>
  <c r="BE43" i="15"/>
  <c r="BD43" i="15"/>
  <c r="BC43" i="15"/>
  <c r="BB43" i="15"/>
  <c r="BA43" i="15"/>
  <c r="AZ43" i="15"/>
  <c r="AY43" i="15"/>
  <c r="AX43" i="15"/>
  <c r="AW43" i="15"/>
  <c r="AV43" i="15"/>
  <c r="AT43" i="15"/>
  <c r="AS43" i="15"/>
  <c r="S43" i="15"/>
  <c r="E43" i="15"/>
  <c r="AU43" i="15" s="1"/>
  <c r="BF42" i="15"/>
  <c r="BE42" i="15"/>
  <c r="BD42" i="15"/>
  <c r="BC42" i="15"/>
  <c r="BB42" i="15"/>
  <c r="BA42" i="15"/>
  <c r="AZ42" i="15"/>
  <c r="AY42" i="15"/>
  <c r="AX42" i="15"/>
  <c r="AW42" i="15"/>
  <c r="AV42" i="15"/>
  <c r="AT42" i="15"/>
  <c r="AS42" i="15"/>
  <c r="AG42" i="15"/>
  <c r="E42" i="15"/>
  <c r="AU42" i="15" s="1"/>
  <c r="BF41" i="15"/>
  <c r="BE41" i="15"/>
  <c r="BD41" i="15"/>
  <c r="BC41" i="15"/>
  <c r="BB41" i="15"/>
  <c r="BA41" i="15"/>
  <c r="AZ41" i="15"/>
  <c r="AY41" i="15"/>
  <c r="AX41" i="15"/>
  <c r="AW41" i="15"/>
  <c r="AV41" i="15"/>
  <c r="AT41" i="15"/>
  <c r="AS41" i="15"/>
  <c r="AG41" i="15"/>
  <c r="S41" i="15"/>
  <c r="AU41" i="15" s="1"/>
  <c r="E41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BF39" i="15"/>
  <c r="BE39" i="15"/>
  <c r="BD39" i="15"/>
  <c r="BC39" i="15"/>
  <c r="BB39" i="15"/>
  <c r="BA39" i="15"/>
  <c r="AZ39" i="15"/>
  <c r="AY39" i="15"/>
  <c r="AX39" i="15"/>
  <c r="AW39" i="15"/>
  <c r="AV39" i="15"/>
  <c r="AT39" i="15"/>
  <c r="AS39" i="15"/>
  <c r="AG39" i="15"/>
  <c r="AU39" i="15" s="1"/>
  <c r="S39" i="15"/>
  <c r="E39" i="15"/>
  <c r="BF38" i="15"/>
  <c r="BE38" i="15"/>
  <c r="BD38" i="15"/>
  <c r="BC38" i="15"/>
  <c r="BB38" i="15"/>
  <c r="BA38" i="15"/>
  <c r="AZ38" i="15"/>
  <c r="AY38" i="15"/>
  <c r="AX38" i="15"/>
  <c r="AW38" i="15"/>
  <c r="AV38" i="15"/>
  <c r="AT38" i="15"/>
  <c r="AS38" i="15"/>
  <c r="AG38" i="15"/>
  <c r="S38" i="15"/>
  <c r="AU38" i="15" s="1"/>
  <c r="E38" i="15"/>
  <c r="BF37" i="15"/>
  <c r="BE37" i="15"/>
  <c r="BD37" i="15"/>
  <c r="BC37" i="15"/>
  <c r="BB37" i="15"/>
  <c r="BA37" i="15"/>
  <c r="AZ37" i="15"/>
  <c r="AY37" i="15"/>
  <c r="AX37" i="15"/>
  <c r="AW37" i="15"/>
  <c r="AV37" i="15"/>
  <c r="AT37" i="15"/>
  <c r="AS37" i="15"/>
  <c r="AG37" i="15"/>
  <c r="AU37" i="15" s="1"/>
  <c r="S37" i="15"/>
  <c r="E37" i="15"/>
  <c r="BF36" i="15"/>
  <c r="BE36" i="15"/>
  <c r="BD36" i="15"/>
  <c r="BC36" i="15"/>
  <c r="BB36" i="15"/>
  <c r="BA36" i="15"/>
  <c r="AZ36" i="15"/>
  <c r="AY36" i="15"/>
  <c r="AX36" i="15"/>
  <c r="AW36" i="15"/>
  <c r="AV36" i="15"/>
  <c r="AT36" i="15"/>
  <c r="AS36" i="15"/>
  <c r="AG36" i="15"/>
  <c r="AU36" i="15" s="1"/>
  <c r="S36" i="15"/>
  <c r="BF35" i="15"/>
  <c r="BE35" i="15"/>
  <c r="BD35" i="15"/>
  <c r="BC35" i="15"/>
  <c r="BB35" i="15"/>
  <c r="BA35" i="15"/>
  <c r="AZ35" i="15"/>
  <c r="AY35" i="15"/>
  <c r="AX35" i="15"/>
  <c r="AW35" i="15"/>
  <c r="AV35" i="15"/>
  <c r="AT35" i="15"/>
  <c r="AS35" i="15"/>
  <c r="AG35" i="15"/>
  <c r="AU35" i="15" s="1"/>
  <c r="S35" i="15"/>
  <c r="E35" i="15"/>
  <c r="BF34" i="15"/>
  <c r="BE34" i="15"/>
  <c r="BD34" i="15"/>
  <c r="BC34" i="15"/>
  <c r="BB34" i="15"/>
  <c r="BA34" i="15"/>
  <c r="AZ34" i="15"/>
  <c r="AY34" i="15"/>
  <c r="AX34" i="15"/>
  <c r="AW34" i="15"/>
  <c r="AV34" i="15"/>
  <c r="AT34" i="15"/>
  <c r="AS34" i="15"/>
  <c r="AG34" i="15"/>
  <c r="S34" i="15"/>
  <c r="AU34" i="15" s="1"/>
  <c r="BF33" i="15"/>
  <c r="BE33" i="15"/>
  <c r="BD33" i="15"/>
  <c r="BC33" i="15"/>
  <c r="BB33" i="15"/>
  <c r="BA33" i="15"/>
  <c r="AZ33" i="15"/>
  <c r="AY33" i="15"/>
  <c r="AX33" i="15"/>
  <c r="AW33" i="15"/>
  <c r="AV33" i="15"/>
  <c r="AT33" i="15"/>
  <c r="AS33" i="15"/>
  <c r="AG33" i="15"/>
  <c r="E33" i="15"/>
  <c r="AU33" i="15" s="1"/>
  <c r="BF32" i="15"/>
  <c r="BE32" i="15"/>
  <c r="BD32" i="15"/>
  <c r="BC32" i="15"/>
  <c r="BB32" i="15"/>
  <c r="BA32" i="15"/>
  <c r="AZ32" i="15"/>
  <c r="AY32" i="15"/>
  <c r="AX32" i="15"/>
  <c r="AW32" i="15"/>
  <c r="AV32" i="15"/>
  <c r="AT32" i="15"/>
  <c r="AS32" i="15"/>
  <c r="AG32" i="15"/>
  <c r="S32" i="15"/>
  <c r="AU32" i="15" s="1"/>
  <c r="E32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BF30" i="15"/>
  <c r="BE30" i="15"/>
  <c r="BD30" i="15"/>
  <c r="BC30" i="15"/>
  <c r="BB30" i="15"/>
  <c r="BA30" i="15"/>
  <c r="AZ30" i="15"/>
  <c r="AY30" i="15"/>
  <c r="AX30" i="15"/>
  <c r="AW30" i="15"/>
  <c r="AV30" i="15"/>
  <c r="AT30" i="15"/>
  <c r="AS30" i="15"/>
  <c r="AG30" i="15"/>
  <c r="AU30" i="15" s="1"/>
  <c r="S30" i="15"/>
  <c r="E30" i="15"/>
  <c r="BF29" i="15"/>
  <c r="BE29" i="15"/>
  <c r="BD29" i="15"/>
  <c r="BC29" i="15"/>
  <c r="BB29" i="15"/>
  <c r="BA29" i="15"/>
  <c r="AZ29" i="15"/>
  <c r="AY29" i="15"/>
  <c r="AX29" i="15"/>
  <c r="AW29" i="15"/>
  <c r="AV29" i="15"/>
  <c r="AT29" i="15"/>
  <c r="AS29" i="15"/>
  <c r="S29" i="15"/>
  <c r="E29" i="15"/>
  <c r="AU29" i="15" s="1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G28" i="15"/>
  <c r="BF27" i="15"/>
  <c r="BE27" i="15"/>
  <c r="BD27" i="15"/>
  <c r="BC27" i="15"/>
  <c r="BB27" i="15"/>
  <c r="BA27" i="15"/>
  <c r="AZ27" i="15"/>
  <c r="AY27" i="15"/>
  <c r="AX27" i="15"/>
  <c r="AW27" i="15"/>
  <c r="AV27" i="15"/>
  <c r="AT27" i="15"/>
  <c r="AS27" i="15"/>
  <c r="AG27" i="15"/>
  <c r="AU27" i="15" s="1"/>
  <c r="S27" i="15"/>
  <c r="E27" i="15"/>
  <c r="BF26" i="15"/>
  <c r="BE26" i="15"/>
  <c r="BD26" i="15"/>
  <c r="BC26" i="15"/>
  <c r="BB26" i="15"/>
  <c r="BA26" i="15"/>
  <c r="AZ26" i="15"/>
  <c r="AY26" i="15"/>
  <c r="AX26" i="15"/>
  <c r="AW26" i="15"/>
  <c r="AV26" i="15"/>
  <c r="AT26" i="15"/>
  <c r="AS26" i="15"/>
  <c r="AG26" i="15"/>
  <c r="S26" i="15"/>
  <c r="AU26" i="15" s="1"/>
  <c r="E26" i="15"/>
  <c r="BF25" i="15"/>
  <c r="BE25" i="15"/>
  <c r="BD25" i="15"/>
  <c r="BC25" i="15"/>
  <c r="BB25" i="15"/>
  <c r="BA25" i="15"/>
  <c r="AZ25" i="15"/>
  <c r="AY25" i="15"/>
  <c r="AX25" i="15"/>
  <c r="AW25" i="15"/>
  <c r="AV25" i="15"/>
  <c r="AT25" i="15"/>
  <c r="AS25" i="15"/>
  <c r="AG25" i="15"/>
  <c r="S25" i="15"/>
  <c r="AU25" i="15" s="1"/>
  <c r="E25" i="15"/>
  <c r="BF24" i="15"/>
  <c r="BE24" i="15"/>
  <c r="BD24" i="15"/>
  <c r="BC24" i="15"/>
  <c r="BB24" i="15"/>
  <c r="BA24" i="15"/>
  <c r="AZ24" i="15"/>
  <c r="AY24" i="15"/>
  <c r="AX24" i="15"/>
  <c r="AW24" i="15"/>
  <c r="AV24" i="15"/>
  <c r="AT24" i="15"/>
  <c r="AS24" i="15"/>
  <c r="AG24" i="15"/>
  <c r="AU24" i="15" s="1"/>
  <c r="S24" i="15"/>
  <c r="E24" i="15"/>
  <c r="BF23" i="15"/>
  <c r="BE23" i="15"/>
  <c r="BD23" i="15"/>
  <c r="BC23" i="15"/>
  <c r="BB23" i="15"/>
  <c r="BA23" i="15"/>
  <c r="AZ23" i="15"/>
  <c r="AY23" i="15"/>
  <c r="AX23" i="15"/>
  <c r="AW23" i="15"/>
  <c r="AV23" i="15"/>
  <c r="AT23" i="15"/>
  <c r="AS23" i="15"/>
  <c r="AG23" i="15"/>
  <c r="AU23" i="15" s="1"/>
  <c r="S23" i="15"/>
  <c r="E23" i="15"/>
  <c r="BF22" i="15"/>
  <c r="BE22" i="15"/>
  <c r="BD22" i="15"/>
  <c r="BC22" i="15"/>
  <c r="BB22" i="15"/>
  <c r="BA22" i="15"/>
  <c r="AZ22" i="15"/>
  <c r="AY22" i="15"/>
  <c r="AX22" i="15"/>
  <c r="AW22" i="15"/>
  <c r="AV22" i="15"/>
  <c r="AT22" i="15"/>
  <c r="AS22" i="15"/>
  <c r="AG22" i="15"/>
  <c r="S22" i="15"/>
  <c r="AU22" i="15" s="1"/>
  <c r="E22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BF20" i="15"/>
  <c r="BE20" i="15"/>
  <c r="BD20" i="15"/>
  <c r="BC20" i="15"/>
  <c r="BB20" i="15"/>
  <c r="BA20" i="15"/>
  <c r="AZ20" i="15"/>
  <c r="AY20" i="15"/>
  <c r="AX20" i="15"/>
  <c r="AW20" i="15"/>
  <c r="AV20" i="15"/>
  <c r="AT20" i="15"/>
  <c r="AS20" i="15"/>
  <c r="S20" i="15"/>
  <c r="AU20" i="15" s="1"/>
  <c r="E20" i="15"/>
  <c r="BF19" i="15"/>
  <c r="BE19" i="15"/>
  <c r="BD19" i="15"/>
  <c r="BC19" i="15"/>
  <c r="BB19" i="15"/>
  <c r="BA19" i="15"/>
  <c r="AZ19" i="15"/>
  <c r="AY19" i="15"/>
  <c r="AX19" i="15"/>
  <c r="AW19" i="15"/>
  <c r="AV19" i="15"/>
  <c r="AT19" i="15"/>
  <c r="AS19" i="15"/>
  <c r="AG19" i="15"/>
  <c r="AU19" i="15" s="1"/>
  <c r="S19" i="15"/>
  <c r="E19" i="15"/>
  <c r="BF18" i="15"/>
  <c r="BE18" i="15"/>
  <c r="BD18" i="15"/>
  <c r="BC18" i="15"/>
  <c r="BB18" i="15"/>
  <c r="BA18" i="15"/>
  <c r="AZ18" i="15"/>
  <c r="AY18" i="15"/>
  <c r="AX18" i="15"/>
  <c r="AW18" i="15"/>
  <c r="AV18" i="15"/>
  <c r="AT18" i="15"/>
  <c r="AS18" i="15"/>
  <c r="AG18" i="15"/>
  <c r="S18" i="15"/>
  <c r="AU18" i="15" s="1"/>
  <c r="E18" i="15"/>
  <c r="BF17" i="15"/>
  <c r="BE17" i="15"/>
  <c r="BD17" i="15"/>
  <c r="BC17" i="15"/>
  <c r="BB17" i="15"/>
  <c r="BA17" i="15"/>
  <c r="AZ17" i="15"/>
  <c r="AY17" i="15"/>
  <c r="AX17" i="15"/>
  <c r="AW17" i="15"/>
  <c r="AV17" i="15"/>
  <c r="AT17" i="15"/>
  <c r="AS17" i="15"/>
  <c r="AG17" i="15"/>
  <c r="S17" i="15"/>
  <c r="AU17" i="15" s="1"/>
  <c r="E17" i="15"/>
  <c r="BF16" i="15"/>
  <c r="BE16" i="15"/>
  <c r="BD16" i="15"/>
  <c r="BC16" i="15"/>
  <c r="BB16" i="15"/>
  <c r="BA16" i="15"/>
  <c r="AZ16" i="15"/>
  <c r="AY16" i="15"/>
  <c r="AX16" i="15"/>
  <c r="AW16" i="15"/>
  <c r="AV16" i="15"/>
  <c r="AT16" i="15"/>
  <c r="AS16" i="15"/>
  <c r="AG16" i="15"/>
  <c r="AU16" i="15" s="1"/>
  <c r="S16" i="15"/>
  <c r="E16" i="15"/>
  <c r="BF15" i="15"/>
  <c r="BE15" i="15"/>
  <c r="BD15" i="15"/>
  <c r="BC15" i="15"/>
  <c r="BB15" i="15"/>
  <c r="BA15" i="15"/>
  <c r="AZ15" i="15"/>
  <c r="AY15" i="15"/>
  <c r="AX15" i="15"/>
  <c r="AW15" i="15"/>
  <c r="AV15" i="15"/>
  <c r="AT15" i="15"/>
  <c r="AS15" i="15"/>
  <c r="S15" i="15"/>
  <c r="AU15" i="15" s="1"/>
  <c r="E15" i="15"/>
  <c r="BF14" i="15"/>
  <c r="BD14" i="15"/>
  <c r="BB14" i="15"/>
  <c r="BA14" i="15"/>
  <c r="AY14" i="15"/>
  <c r="AV14" i="15"/>
  <c r="AT14" i="15"/>
  <c r="AS14" i="15"/>
  <c r="AC14" i="15"/>
  <c r="BE14" i="15" s="1"/>
  <c r="AA14" i="15"/>
  <c r="AA51" i="15" s="1"/>
  <c r="X14" i="15"/>
  <c r="X51" i="15" s="1"/>
  <c r="V14" i="15"/>
  <c r="AX14" i="15" s="1"/>
  <c r="U14" i="15"/>
  <c r="AW14" i="15" s="1"/>
  <c r="S14" i="15"/>
  <c r="AU14" i="15" s="1"/>
  <c r="O14" i="15"/>
  <c r="O51" i="15" s="1"/>
  <c r="M14" i="15"/>
  <c r="M51" i="15" s="1"/>
  <c r="J14" i="15"/>
  <c r="J51" i="15" s="1"/>
  <c r="H14" i="15"/>
  <c r="H51" i="15" s="1"/>
  <c r="G14" i="15"/>
  <c r="G51" i="15" s="1"/>
  <c r="E14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AS13" i="15"/>
  <c r="S13" i="15"/>
  <c r="BF12" i="15"/>
  <c r="BE12" i="15"/>
  <c r="BD12" i="15"/>
  <c r="BC12" i="15"/>
  <c r="BB12" i="15"/>
  <c r="BA12" i="15"/>
  <c r="AZ12" i="15"/>
  <c r="AY12" i="15"/>
  <c r="AX12" i="15"/>
  <c r="AW12" i="15"/>
  <c r="AV12" i="15"/>
  <c r="AT12" i="15"/>
  <c r="AS12" i="15"/>
  <c r="AG12" i="15"/>
  <c r="S12" i="15"/>
  <c r="AU12" i="15" s="1"/>
  <c r="E12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BF9" i="15"/>
  <c r="BE9" i="15"/>
  <c r="BD9" i="15"/>
  <c r="BC9" i="15"/>
  <c r="BB9" i="15"/>
  <c r="BA9" i="15"/>
  <c r="AZ9" i="15"/>
  <c r="AY9" i="15"/>
  <c r="AX9" i="15"/>
  <c r="AW9" i="15"/>
  <c r="AV9" i="15"/>
  <c r="AT9" i="15"/>
  <c r="AS9" i="15"/>
  <c r="AG9" i="15"/>
  <c r="S9" i="15"/>
  <c r="AU9" i="15" s="1"/>
  <c r="E9" i="15"/>
  <c r="BF8" i="15"/>
  <c r="BE8" i="15"/>
  <c r="BD8" i="15"/>
  <c r="BB8" i="15"/>
  <c r="BA8" i="15"/>
  <c r="AZ8" i="15"/>
  <c r="AY8" i="15"/>
  <c r="AW8" i="15"/>
  <c r="AV8" i="15"/>
  <c r="AT8" i="15"/>
  <c r="AS8" i="15"/>
  <c r="AO8" i="15"/>
  <c r="AO51" i="15" s="1"/>
  <c r="AJ8" i="15"/>
  <c r="AJ51" i="15" s="1"/>
  <c r="AG8" i="15"/>
  <c r="AG51" i="15" s="1"/>
  <c r="S8" i="15"/>
  <c r="S51" i="15" s="1"/>
  <c r="E8" i="15"/>
  <c r="E51" i="15" s="1"/>
  <c r="AR51" i="14"/>
  <c r="AQ51" i="14"/>
  <c r="AP51" i="14"/>
  <c r="BD53" i="14" s="1"/>
  <c r="AO51" i="14"/>
  <c r="BC53" i="14" s="1"/>
  <c r="AN51" i="14"/>
  <c r="AM51" i="14"/>
  <c r="AM52" i="14" s="1"/>
  <c r="AL51" i="14"/>
  <c r="AZ53" i="14" s="1"/>
  <c r="AZ54" i="14" s="1"/>
  <c r="AK51" i="14"/>
  <c r="AY53" i="14" s="1"/>
  <c r="AJ51" i="14"/>
  <c r="AI51" i="14"/>
  <c r="AH51" i="14"/>
  <c r="AH52" i="14" s="1"/>
  <c r="AF51" i="14"/>
  <c r="AG65" i="14" s="1"/>
  <c r="AE51" i="14"/>
  <c r="AD51" i="14"/>
  <c r="BF53" i="14" s="1"/>
  <c r="AC51" i="14"/>
  <c r="BE53" i="14" s="1"/>
  <c r="BE54" i="14" s="1"/>
  <c r="AB51" i="14"/>
  <c r="AA51" i="14"/>
  <c r="Z51" i="14"/>
  <c r="BB53" i="14" s="1"/>
  <c r="Y51" i="14"/>
  <c r="Y52" i="14" s="1"/>
  <c r="X51" i="14"/>
  <c r="W51" i="14"/>
  <c r="V51" i="14"/>
  <c r="AX53" i="14" s="1"/>
  <c r="U51" i="14"/>
  <c r="AW53" i="14" s="1"/>
  <c r="AW54" i="14" s="1"/>
  <c r="T51" i="14"/>
  <c r="T52" i="14" s="1"/>
  <c r="R51" i="14"/>
  <c r="S65" i="14" s="1"/>
  <c r="Q51" i="14"/>
  <c r="AS53" i="14" s="1"/>
  <c r="AS54" i="14" s="1"/>
  <c r="P51" i="14"/>
  <c r="O51" i="14"/>
  <c r="N51" i="14"/>
  <c r="M51" i="14"/>
  <c r="L51" i="14"/>
  <c r="K51" i="14"/>
  <c r="K52" i="14" s="1"/>
  <c r="J51" i="14"/>
  <c r="I51" i="14"/>
  <c r="H51" i="14"/>
  <c r="G51" i="14"/>
  <c r="F51" i="14"/>
  <c r="F52" i="14" s="1"/>
  <c r="D51" i="14"/>
  <c r="E65" i="14" s="1"/>
  <c r="C51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BF29" i="14"/>
  <c r="BE29" i="14"/>
  <c r="BD29" i="14"/>
  <c r="BC29" i="14"/>
  <c r="BB29" i="14"/>
  <c r="BA29" i="14"/>
  <c r="AZ29" i="14"/>
  <c r="AY29" i="14"/>
  <c r="AX29" i="14"/>
  <c r="AW29" i="14"/>
  <c r="AV29" i="14"/>
  <c r="AT29" i="14"/>
  <c r="AS29" i="14"/>
  <c r="S29" i="14"/>
  <c r="AU29" i="14" s="1"/>
  <c r="E29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BF22" i="14"/>
  <c r="BE22" i="14"/>
  <c r="BD22" i="14"/>
  <c r="BC22" i="14"/>
  <c r="BB22" i="14"/>
  <c r="BA22" i="14"/>
  <c r="AZ22" i="14"/>
  <c r="AY22" i="14"/>
  <c r="AX22" i="14"/>
  <c r="AW22" i="14"/>
  <c r="AV22" i="14"/>
  <c r="AT22" i="14"/>
  <c r="AS22" i="14"/>
  <c r="AG22" i="14"/>
  <c r="AG51" i="14" s="1"/>
  <c r="AU53" i="14" s="1"/>
  <c r="S22" i="14"/>
  <c r="S51" i="14" s="1"/>
  <c r="E22" i="14"/>
  <c r="E51" i="14" s="1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BF8" i="14"/>
  <c r="BF51" i="14" s="1"/>
  <c r="BE8" i="14"/>
  <c r="BE51" i="14" s="1"/>
  <c r="BD8" i="14"/>
  <c r="BD51" i="14" s="1"/>
  <c r="BC8" i="14"/>
  <c r="BC51" i="14" s="1"/>
  <c r="BB8" i="14"/>
  <c r="BB51" i="14" s="1"/>
  <c r="BA8" i="14"/>
  <c r="BA51" i="14" s="1"/>
  <c r="AZ8" i="14"/>
  <c r="AZ51" i="14" s="1"/>
  <c r="AY8" i="14"/>
  <c r="AY51" i="14" s="1"/>
  <c r="AX8" i="14"/>
  <c r="AX51" i="14" s="1"/>
  <c r="AW8" i="14"/>
  <c r="AW51" i="14" s="1"/>
  <c r="AV8" i="14"/>
  <c r="AV51" i="14" s="1"/>
  <c r="AU8" i="14"/>
  <c r="AT8" i="14"/>
  <c r="AT51" i="14" s="1"/>
  <c r="AS8" i="14"/>
  <c r="AS51" i="14" s="1"/>
  <c r="AU53" i="15" l="1"/>
  <c r="AU51" i="15"/>
  <c r="BF54" i="15"/>
  <c r="BC53" i="15"/>
  <c r="BC54" i="15" s="1"/>
  <c r="BC51" i="15"/>
  <c r="AZ53" i="15"/>
  <c r="F52" i="15"/>
  <c r="AX8" i="15"/>
  <c r="BC14" i="15"/>
  <c r="AV51" i="15"/>
  <c r="AZ51" i="15"/>
  <c r="AV53" i="15"/>
  <c r="AU8" i="15"/>
  <c r="BC8" i="15"/>
  <c r="AZ14" i="15"/>
  <c r="U51" i="15"/>
  <c r="AC51" i="15"/>
  <c r="AS51" i="15"/>
  <c r="AS54" i="15" s="1"/>
  <c r="BA51" i="15"/>
  <c r="BA53" i="15"/>
  <c r="V51" i="15"/>
  <c r="AX53" i="15" s="1"/>
  <c r="AT51" i="15"/>
  <c r="BB51" i="15"/>
  <c r="BB54" i="15" s="1"/>
  <c r="BF51" i="15"/>
  <c r="AT53" i="15"/>
  <c r="BC54" i="14"/>
  <c r="AU51" i="14"/>
  <c r="AU54" i="14" s="1"/>
  <c r="AX54" i="14"/>
  <c r="BB54" i="14"/>
  <c r="BF54" i="14"/>
  <c r="AV53" i="14"/>
  <c r="AU22" i="14"/>
  <c r="BA53" i="14"/>
  <c r="AT53" i="14"/>
  <c r="AT54" i="14" s="1"/>
  <c r="E48" i="13"/>
  <c r="D48" i="13"/>
  <c r="C48" i="13"/>
  <c r="D44" i="13"/>
  <c r="C44" i="13"/>
  <c r="E44" i="13" s="1"/>
  <c r="D43" i="13"/>
  <c r="C43" i="13"/>
  <c r="E43" i="13" s="1"/>
  <c r="D42" i="13"/>
  <c r="C42" i="13"/>
  <c r="E42" i="13" s="1"/>
  <c r="D41" i="13"/>
  <c r="C41" i="13"/>
  <c r="E41" i="13" s="1"/>
  <c r="D40" i="13"/>
  <c r="C40" i="13"/>
  <c r="E40" i="13" s="1"/>
  <c r="D39" i="13"/>
  <c r="C39" i="13"/>
  <c r="E39" i="13" s="1"/>
  <c r="D38" i="13"/>
  <c r="C38" i="13"/>
  <c r="E38" i="13" s="1"/>
  <c r="D37" i="13"/>
  <c r="C37" i="13"/>
  <c r="E37" i="13" s="1"/>
  <c r="D36" i="13"/>
  <c r="C36" i="13"/>
  <c r="E36" i="13" s="1"/>
  <c r="D35" i="13"/>
  <c r="C35" i="13"/>
  <c r="E35" i="13" s="1"/>
  <c r="D34" i="13"/>
  <c r="C34" i="13"/>
  <c r="E34" i="13" s="1"/>
  <c r="D33" i="13"/>
  <c r="C33" i="13"/>
  <c r="E33" i="13" s="1"/>
  <c r="D32" i="13"/>
  <c r="C32" i="13"/>
  <c r="E32" i="13" s="1"/>
  <c r="D31" i="13"/>
  <c r="C31" i="13"/>
  <c r="E31" i="13" s="1"/>
  <c r="D30" i="13"/>
  <c r="C30" i="13"/>
  <c r="E30" i="13" s="1"/>
  <c r="D29" i="13"/>
  <c r="C29" i="13"/>
  <c r="E29" i="13" s="1"/>
  <c r="D28" i="13"/>
  <c r="C28" i="13"/>
  <c r="E28" i="13" s="1"/>
  <c r="D27" i="13"/>
  <c r="C27" i="13"/>
  <c r="E27" i="13" s="1"/>
  <c r="D26" i="13"/>
  <c r="C26" i="13"/>
  <c r="E26" i="13" s="1"/>
  <c r="D25" i="13"/>
  <c r="C25" i="13"/>
  <c r="E25" i="13" s="1"/>
  <c r="D24" i="13"/>
  <c r="C24" i="13"/>
  <c r="E24" i="13" s="1"/>
  <c r="D23" i="13"/>
  <c r="C23" i="13"/>
  <c r="E23" i="13" s="1"/>
  <c r="D22" i="13"/>
  <c r="C22" i="13"/>
  <c r="E22" i="13" s="1"/>
  <c r="D21" i="13"/>
  <c r="C21" i="13"/>
  <c r="E21" i="13" s="1"/>
  <c r="D20" i="13"/>
  <c r="C20" i="13"/>
  <c r="E20" i="13" s="1"/>
  <c r="D19" i="13"/>
  <c r="C19" i="13"/>
  <c r="E19" i="13" s="1"/>
  <c r="D18" i="13"/>
  <c r="C18" i="13"/>
  <c r="E18" i="13" s="1"/>
  <c r="D17" i="13"/>
  <c r="C17" i="13"/>
  <c r="E17" i="13" s="1"/>
  <c r="D16" i="13"/>
  <c r="C16" i="13"/>
  <c r="E16" i="13" s="1"/>
  <c r="D15" i="13"/>
  <c r="C15" i="13"/>
  <c r="E15" i="13" s="1"/>
  <c r="D14" i="13"/>
  <c r="C14" i="13"/>
  <c r="E14" i="13" s="1"/>
  <c r="D13" i="13"/>
  <c r="C13" i="13"/>
  <c r="E13" i="13" s="1"/>
  <c r="D12" i="13"/>
  <c r="C12" i="13"/>
  <c r="E12" i="13" s="1"/>
  <c r="D11" i="13"/>
  <c r="C11" i="13"/>
  <c r="E11" i="13" s="1"/>
  <c r="D10" i="13"/>
  <c r="C10" i="13"/>
  <c r="E10" i="13" s="1"/>
  <c r="D9" i="13"/>
  <c r="C9" i="13"/>
  <c r="E9" i="13" s="1"/>
  <c r="D8" i="13"/>
  <c r="D45" i="13" s="1"/>
  <c r="C8" i="13"/>
  <c r="C45" i="13" s="1"/>
  <c r="AZ54" i="15" l="1"/>
  <c r="AT54" i="15"/>
  <c r="BE53" i="15"/>
  <c r="BE51" i="15"/>
  <c r="AX51" i="15"/>
  <c r="AX54" i="15" s="1"/>
  <c r="AU54" i="15"/>
  <c r="BA54" i="15"/>
  <c r="BA55" i="15"/>
  <c r="AW53" i="15"/>
  <c r="AW54" i="15" s="1"/>
  <c r="T52" i="15"/>
  <c r="AW51" i="15"/>
  <c r="AV55" i="15"/>
  <c r="AV54" i="15"/>
  <c r="AV55" i="14"/>
  <c r="AV54" i="14"/>
  <c r="BA54" i="14"/>
  <c r="BA55" i="14"/>
  <c r="E8" i="13"/>
  <c r="E45" i="13" s="1"/>
  <c r="BF52" i="12"/>
  <c r="BE52" i="12"/>
  <c r="BD52" i="12"/>
  <c r="BC52" i="12"/>
  <c r="BB52" i="12"/>
  <c r="BA52" i="12"/>
  <c r="AZ52" i="12"/>
  <c r="AY52" i="12"/>
  <c r="AX52" i="12"/>
  <c r="AW52" i="12"/>
  <c r="AV52" i="12"/>
  <c r="AF51" i="12"/>
  <c r="AE51" i="12"/>
  <c r="R51" i="12"/>
  <c r="S65" i="12" s="1"/>
  <c r="Q51" i="12"/>
  <c r="D51" i="12"/>
  <c r="E65" i="12" s="1"/>
  <c r="C51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P50" i="12"/>
  <c r="O50" i="12"/>
  <c r="N50" i="12"/>
  <c r="BD50" i="12" s="1"/>
  <c r="M50" i="12"/>
  <c r="L50" i="12"/>
  <c r="K50" i="12"/>
  <c r="J50" i="12"/>
  <c r="I50" i="12"/>
  <c r="AY50" i="12" s="1"/>
  <c r="H50" i="12"/>
  <c r="G50" i="12"/>
  <c r="F50" i="12"/>
  <c r="E50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P49" i="12"/>
  <c r="O49" i="12"/>
  <c r="N49" i="12"/>
  <c r="BD49" i="12" s="1"/>
  <c r="M49" i="12"/>
  <c r="L49" i="12"/>
  <c r="K49" i="12"/>
  <c r="J49" i="12"/>
  <c r="I49" i="12"/>
  <c r="AY49" i="12" s="1"/>
  <c r="H49" i="12"/>
  <c r="G49" i="12"/>
  <c r="F49" i="12"/>
  <c r="E49" i="12"/>
  <c r="AT48" i="12"/>
  <c r="AS48" i="12"/>
  <c r="AU48" i="12" s="1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P48" i="12"/>
  <c r="O48" i="12"/>
  <c r="N48" i="12"/>
  <c r="BD48" i="12" s="1"/>
  <c r="M48" i="12"/>
  <c r="L48" i="12"/>
  <c r="K48" i="12"/>
  <c r="J48" i="12"/>
  <c r="I48" i="12"/>
  <c r="AY48" i="12" s="1"/>
  <c r="H48" i="12"/>
  <c r="G48" i="12"/>
  <c r="F48" i="12"/>
  <c r="E48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P47" i="12"/>
  <c r="O47" i="12"/>
  <c r="N47" i="12"/>
  <c r="BD47" i="12" s="1"/>
  <c r="M47" i="12"/>
  <c r="L47" i="12"/>
  <c r="K47" i="12"/>
  <c r="J47" i="12"/>
  <c r="I47" i="12"/>
  <c r="AY47" i="12" s="1"/>
  <c r="H47" i="12"/>
  <c r="G47" i="12"/>
  <c r="F47" i="12"/>
  <c r="E47" i="12"/>
  <c r="AT46" i="12"/>
  <c r="AS46" i="12"/>
  <c r="AU46" i="12" s="1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P46" i="12"/>
  <c r="O46" i="12"/>
  <c r="N46" i="12"/>
  <c r="BD46" i="12" s="1"/>
  <c r="M46" i="12"/>
  <c r="L46" i="12"/>
  <c r="K46" i="12"/>
  <c r="J46" i="12"/>
  <c r="I46" i="12"/>
  <c r="AY46" i="12" s="1"/>
  <c r="H46" i="12"/>
  <c r="G46" i="12"/>
  <c r="F46" i="12"/>
  <c r="E46" i="12"/>
  <c r="AT45" i="12"/>
  <c r="AS45" i="12"/>
  <c r="AU45" i="12" s="1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P45" i="12"/>
  <c r="O45" i="12"/>
  <c r="N45" i="12"/>
  <c r="BD45" i="12" s="1"/>
  <c r="M45" i="12"/>
  <c r="L45" i="12"/>
  <c r="K45" i="12"/>
  <c r="J45" i="12"/>
  <c r="I45" i="12"/>
  <c r="AY45" i="12" s="1"/>
  <c r="H45" i="12"/>
  <c r="G45" i="12"/>
  <c r="F45" i="12"/>
  <c r="E45" i="12"/>
  <c r="AT44" i="12"/>
  <c r="AS44" i="12"/>
  <c r="AU44" i="12" s="1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P44" i="12"/>
  <c r="O44" i="12"/>
  <c r="N44" i="12"/>
  <c r="BD44" i="12" s="1"/>
  <c r="M44" i="12"/>
  <c r="L44" i="12"/>
  <c r="K44" i="12"/>
  <c r="J44" i="12"/>
  <c r="I44" i="12"/>
  <c r="AY44" i="12" s="1"/>
  <c r="H44" i="12"/>
  <c r="G44" i="12"/>
  <c r="F44" i="12"/>
  <c r="E44" i="12"/>
  <c r="AT43" i="12"/>
  <c r="AS43" i="12"/>
  <c r="AU43" i="12" s="1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P43" i="12"/>
  <c r="O43" i="12"/>
  <c r="N43" i="12"/>
  <c r="BD43" i="12" s="1"/>
  <c r="M43" i="12"/>
  <c r="L43" i="12"/>
  <c r="K43" i="12"/>
  <c r="J43" i="12"/>
  <c r="I43" i="12"/>
  <c r="AY43" i="12" s="1"/>
  <c r="H43" i="12"/>
  <c r="G43" i="12"/>
  <c r="F43" i="12"/>
  <c r="E43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P42" i="12"/>
  <c r="O42" i="12"/>
  <c r="N42" i="12"/>
  <c r="BD42" i="12" s="1"/>
  <c r="M42" i="12"/>
  <c r="L42" i="12"/>
  <c r="K42" i="12"/>
  <c r="J42" i="12"/>
  <c r="I42" i="12"/>
  <c r="AY42" i="12" s="1"/>
  <c r="H42" i="12"/>
  <c r="G42" i="12"/>
  <c r="F42" i="12"/>
  <c r="E42" i="12"/>
  <c r="AT41" i="12"/>
  <c r="AS41" i="12"/>
  <c r="AU41" i="12" s="1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P41" i="12"/>
  <c r="O41" i="12"/>
  <c r="N41" i="12"/>
  <c r="BD41" i="12" s="1"/>
  <c r="M41" i="12"/>
  <c r="L41" i="12"/>
  <c r="K41" i="12"/>
  <c r="J41" i="12"/>
  <c r="I41" i="12"/>
  <c r="AY41" i="12" s="1"/>
  <c r="H41" i="12"/>
  <c r="G41" i="12"/>
  <c r="F41" i="12"/>
  <c r="E41" i="12"/>
  <c r="AT40" i="12"/>
  <c r="AS40" i="12"/>
  <c r="AU40" i="12" s="1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P40" i="12"/>
  <c r="O40" i="12"/>
  <c r="N40" i="12"/>
  <c r="BD40" i="12" s="1"/>
  <c r="M40" i="12"/>
  <c r="L40" i="12"/>
  <c r="K40" i="12"/>
  <c r="J40" i="12"/>
  <c r="I40" i="12"/>
  <c r="AY40" i="12" s="1"/>
  <c r="H40" i="12"/>
  <c r="G40" i="12"/>
  <c r="F40" i="12"/>
  <c r="E40" i="12"/>
  <c r="AT39" i="12"/>
  <c r="AS39" i="12"/>
  <c r="AU39" i="12" s="1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P39" i="12"/>
  <c r="O39" i="12"/>
  <c r="N39" i="12"/>
  <c r="BD39" i="12" s="1"/>
  <c r="M39" i="12"/>
  <c r="L39" i="12"/>
  <c r="K39" i="12"/>
  <c r="J39" i="12"/>
  <c r="I39" i="12"/>
  <c r="AY39" i="12" s="1"/>
  <c r="H39" i="12"/>
  <c r="G39" i="12"/>
  <c r="F39" i="12"/>
  <c r="E39" i="12"/>
  <c r="AT38" i="12"/>
  <c r="AS38" i="12"/>
  <c r="AU38" i="12" s="1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P38" i="12"/>
  <c r="O38" i="12"/>
  <c r="N38" i="12"/>
  <c r="BD38" i="12" s="1"/>
  <c r="M38" i="12"/>
  <c r="L38" i="12"/>
  <c r="K38" i="12"/>
  <c r="J38" i="12"/>
  <c r="I38" i="12"/>
  <c r="AY38" i="12" s="1"/>
  <c r="H38" i="12"/>
  <c r="G38" i="12"/>
  <c r="F38" i="12"/>
  <c r="E38" i="12"/>
  <c r="AT37" i="12"/>
  <c r="AS37" i="12"/>
  <c r="AU37" i="12" s="1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P37" i="12"/>
  <c r="O37" i="12"/>
  <c r="N37" i="12"/>
  <c r="BD37" i="12" s="1"/>
  <c r="M37" i="12"/>
  <c r="L37" i="12"/>
  <c r="K37" i="12"/>
  <c r="J37" i="12"/>
  <c r="I37" i="12"/>
  <c r="AY37" i="12" s="1"/>
  <c r="H37" i="12"/>
  <c r="G37" i="12"/>
  <c r="F37" i="12"/>
  <c r="E37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P36" i="12"/>
  <c r="O36" i="12"/>
  <c r="N36" i="12"/>
  <c r="BD36" i="12" s="1"/>
  <c r="M36" i="12"/>
  <c r="L36" i="12"/>
  <c r="K36" i="12"/>
  <c r="J36" i="12"/>
  <c r="I36" i="12"/>
  <c r="AY36" i="12" s="1"/>
  <c r="H36" i="12"/>
  <c r="G36" i="12"/>
  <c r="F36" i="12"/>
  <c r="E36" i="12"/>
  <c r="AT35" i="12"/>
  <c r="AS35" i="12"/>
  <c r="AU35" i="12" s="1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P35" i="12"/>
  <c r="O35" i="12"/>
  <c r="N35" i="12"/>
  <c r="M35" i="12"/>
  <c r="L35" i="12"/>
  <c r="K35" i="12"/>
  <c r="J35" i="12"/>
  <c r="I35" i="12"/>
  <c r="AY35" i="12" s="1"/>
  <c r="H35" i="12"/>
  <c r="G35" i="12"/>
  <c r="F35" i="12"/>
  <c r="E35" i="12"/>
  <c r="AT34" i="12"/>
  <c r="AS34" i="12"/>
  <c r="AU34" i="12" s="1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P34" i="12"/>
  <c r="O34" i="12"/>
  <c r="N34" i="12"/>
  <c r="M34" i="12"/>
  <c r="L34" i="12"/>
  <c r="K34" i="12"/>
  <c r="J34" i="12"/>
  <c r="I34" i="12"/>
  <c r="AY34" i="12" s="1"/>
  <c r="H34" i="12"/>
  <c r="G34" i="12"/>
  <c r="F34" i="12"/>
  <c r="E34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P33" i="12"/>
  <c r="O33" i="12"/>
  <c r="N33" i="12"/>
  <c r="BD33" i="12" s="1"/>
  <c r="M33" i="12"/>
  <c r="L33" i="12"/>
  <c r="K33" i="12"/>
  <c r="J33" i="12"/>
  <c r="I33" i="12"/>
  <c r="AY33" i="12" s="1"/>
  <c r="H33" i="12"/>
  <c r="G33" i="12"/>
  <c r="F33" i="12"/>
  <c r="E33" i="12"/>
  <c r="AT32" i="12"/>
  <c r="AS32" i="12"/>
  <c r="AU32" i="12" s="1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P32" i="12"/>
  <c r="O32" i="12"/>
  <c r="N32" i="12"/>
  <c r="BD32" i="12" s="1"/>
  <c r="M32" i="12"/>
  <c r="L32" i="12"/>
  <c r="K32" i="12"/>
  <c r="J32" i="12"/>
  <c r="I32" i="12"/>
  <c r="AY32" i="12" s="1"/>
  <c r="H32" i="12"/>
  <c r="G32" i="12"/>
  <c r="F32" i="12"/>
  <c r="E32" i="12"/>
  <c r="AT31" i="12"/>
  <c r="AS31" i="12"/>
  <c r="AU31" i="12" s="1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P31" i="12"/>
  <c r="O31" i="12"/>
  <c r="N31" i="12"/>
  <c r="BD31" i="12" s="1"/>
  <c r="M31" i="12"/>
  <c r="L31" i="12"/>
  <c r="K31" i="12"/>
  <c r="J31" i="12"/>
  <c r="I31" i="12"/>
  <c r="AY31" i="12" s="1"/>
  <c r="H31" i="12"/>
  <c r="G31" i="12"/>
  <c r="F31" i="12"/>
  <c r="E31" i="12"/>
  <c r="AT30" i="12"/>
  <c r="AS30" i="12"/>
  <c r="AU30" i="12" s="1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P30" i="12"/>
  <c r="O30" i="12"/>
  <c r="N30" i="12"/>
  <c r="BD30" i="12" s="1"/>
  <c r="M30" i="12"/>
  <c r="L30" i="12"/>
  <c r="K30" i="12"/>
  <c r="J30" i="12"/>
  <c r="I30" i="12"/>
  <c r="AY30" i="12" s="1"/>
  <c r="H30" i="12"/>
  <c r="G30" i="12"/>
  <c r="F30" i="12"/>
  <c r="E30" i="12"/>
  <c r="AT29" i="12"/>
  <c r="AS29" i="12"/>
  <c r="AU29" i="12" s="1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P29" i="12"/>
  <c r="O29" i="12"/>
  <c r="N29" i="12"/>
  <c r="BD29" i="12" s="1"/>
  <c r="M29" i="12"/>
  <c r="L29" i="12"/>
  <c r="K29" i="12"/>
  <c r="J29" i="12"/>
  <c r="I29" i="12"/>
  <c r="AY29" i="12" s="1"/>
  <c r="H29" i="12"/>
  <c r="G29" i="12"/>
  <c r="F29" i="12"/>
  <c r="E29" i="12"/>
  <c r="AT28" i="12"/>
  <c r="AS28" i="12"/>
  <c r="AU28" i="12" s="1"/>
  <c r="AR28" i="12"/>
  <c r="AQ28" i="12"/>
  <c r="AO28" i="12"/>
  <c r="AN28" i="12"/>
  <c r="AM28" i="12"/>
  <c r="AL28" i="12"/>
  <c r="AK28" i="12"/>
  <c r="AJ28" i="12"/>
  <c r="AI28" i="12"/>
  <c r="AH28" i="12"/>
  <c r="AG28" i="12"/>
  <c r="AD28" i="12"/>
  <c r="AC28" i="12"/>
  <c r="AB28" i="12"/>
  <c r="BD28" i="12" s="1"/>
  <c r="AA28" i="12"/>
  <c r="Z28" i="12"/>
  <c r="Y28" i="12"/>
  <c r="X28" i="12"/>
  <c r="W28" i="12"/>
  <c r="V28" i="12"/>
  <c r="U28" i="12"/>
  <c r="T28" i="12"/>
  <c r="S28" i="12"/>
  <c r="P28" i="12"/>
  <c r="O28" i="12"/>
  <c r="M28" i="12"/>
  <c r="L28" i="12"/>
  <c r="K28" i="12"/>
  <c r="J28" i="12"/>
  <c r="I28" i="12"/>
  <c r="AY28" i="12" s="1"/>
  <c r="H28" i="12"/>
  <c r="G28" i="12"/>
  <c r="F28" i="12"/>
  <c r="E28" i="12"/>
  <c r="AT27" i="12"/>
  <c r="AS27" i="12"/>
  <c r="AU27" i="12" s="1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P27" i="12"/>
  <c r="O27" i="12"/>
  <c r="N27" i="12"/>
  <c r="BD27" i="12" s="1"/>
  <c r="M27" i="12"/>
  <c r="L27" i="12"/>
  <c r="K27" i="12"/>
  <c r="J27" i="12"/>
  <c r="I27" i="12"/>
  <c r="AY27" i="12" s="1"/>
  <c r="H27" i="12"/>
  <c r="G27" i="12"/>
  <c r="F27" i="12"/>
  <c r="E27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P26" i="12"/>
  <c r="O26" i="12"/>
  <c r="N26" i="12"/>
  <c r="BD26" i="12" s="1"/>
  <c r="M26" i="12"/>
  <c r="L26" i="12"/>
  <c r="K26" i="12"/>
  <c r="J26" i="12"/>
  <c r="I26" i="12"/>
  <c r="AY26" i="12" s="1"/>
  <c r="H26" i="12"/>
  <c r="G26" i="12"/>
  <c r="F26" i="12"/>
  <c r="E26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P25" i="12"/>
  <c r="O25" i="12"/>
  <c r="N25" i="12"/>
  <c r="BD25" i="12" s="1"/>
  <c r="M25" i="12"/>
  <c r="L25" i="12"/>
  <c r="K25" i="12"/>
  <c r="J25" i="12"/>
  <c r="I25" i="12"/>
  <c r="AY25" i="12" s="1"/>
  <c r="H25" i="12"/>
  <c r="G25" i="12"/>
  <c r="F25" i="12"/>
  <c r="E25" i="12"/>
  <c r="AT24" i="12"/>
  <c r="AS24" i="12"/>
  <c r="AU24" i="12" s="1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P24" i="12"/>
  <c r="O24" i="12"/>
  <c r="N24" i="12"/>
  <c r="BD24" i="12" s="1"/>
  <c r="M24" i="12"/>
  <c r="L24" i="12"/>
  <c r="K24" i="12"/>
  <c r="J24" i="12"/>
  <c r="I24" i="12"/>
  <c r="AY24" i="12" s="1"/>
  <c r="H24" i="12"/>
  <c r="G24" i="12"/>
  <c r="F24" i="12"/>
  <c r="E24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P23" i="12"/>
  <c r="O23" i="12"/>
  <c r="N23" i="12"/>
  <c r="BD23" i="12" s="1"/>
  <c r="M23" i="12"/>
  <c r="L23" i="12"/>
  <c r="K23" i="12"/>
  <c r="J23" i="12"/>
  <c r="I23" i="12"/>
  <c r="AY23" i="12" s="1"/>
  <c r="H23" i="12"/>
  <c r="G23" i="12"/>
  <c r="F23" i="12"/>
  <c r="E23" i="12"/>
  <c r="AT22" i="12"/>
  <c r="AS22" i="12"/>
  <c r="AU22" i="12" s="1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P22" i="12"/>
  <c r="O22" i="12"/>
  <c r="N22" i="12"/>
  <c r="BD22" i="12" s="1"/>
  <c r="M22" i="12"/>
  <c r="L22" i="12"/>
  <c r="K22" i="12"/>
  <c r="J22" i="12"/>
  <c r="I22" i="12"/>
  <c r="AY22" i="12" s="1"/>
  <c r="H22" i="12"/>
  <c r="G22" i="12"/>
  <c r="F22" i="12"/>
  <c r="E22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P21" i="12"/>
  <c r="O21" i="12"/>
  <c r="N21" i="12"/>
  <c r="BD21" i="12" s="1"/>
  <c r="M21" i="12"/>
  <c r="L21" i="12"/>
  <c r="K21" i="12"/>
  <c r="J21" i="12"/>
  <c r="I21" i="12"/>
  <c r="AY21" i="12" s="1"/>
  <c r="H21" i="12"/>
  <c r="G21" i="12"/>
  <c r="F21" i="12"/>
  <c r="E21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P20" i="12"/>
  <c r="O20" i="12"/>
  <c r="N20" i="12"/>
  <c r="BD20" i="12" s="1"/>
  <c r="M20" i="12"/>
  <c r="L20" i="12"/>
  <c r="K20" i="12"/>
  <c r="J20" i="12"/>
  <c r="I20" i="12"/>
  <c r="AY20" i="12" s="1"/>
  <c r="H20" i="12"/>
  <c r="G20" i="12"/>
  <c r="F20" i="12"/>
  <c r="E20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P19" i="12"/>
  <c r="O19" i="12"/>
  <c r="N19" i="12"/>
  <c r="BD19" i="12" s="1"/>
  <c r="M19" i="12"/>
  <c r="L19" i="12"/>
  <c r="K19" i="12"/>
  <c r="J19" i="12"/>
  <c r="I19" i="12"/>
  <c r="AY19" i="12" s="1"/>
  <c r="H19" i="12"/>
  <c r="G19" i="12"/>
  <c r="F19" i="12"/>
  <c r="E19" i="12"/>
  <c r="AT18" i="12"/>
  <c r="AS18" i="12"/>
  <c r="AU18" i="12" s="1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P18" i="12"/>
  <c r="O18" i="12"/>
  <c r="N18" i="12"/>
  <c r="BD18" i="12" s="1"/>
  <c r="M18" i="12"/>
  <c r="L18" i="12"/>
  <c r="K18" i="12"/>
  <c r="J18" i="12"/>
  <c r="I18" i="12"/>
  <c r="AY18" i="12" s="1"/>
  <c r="H18" i="12"/>
  <c r="G18" i="12"/>
  <c r="F18" i="12"/>
  <c r="E18" i="12"/>
  <c r="AT17" i="12"/>
  <c r="AS17" i="12"/>
  <c r="AU17" i="12" s="1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P17" i="12"/>
  <c r="O17" i="12"/>
  <c r="N17" i="12"/>
  <c r="BD17" i="12" s="1"/>
  <c r="M17" i="12"/>
  <c r="L17" i="12"/>
  <c r="K17" i="12"/>
  <c r="J17" i="12"/>
  <c r="I17" i="12"/>
  <c r="AY17" i="12" s="1"/>
  <c r="H17" i="12"/>
  <c r="G17" i="12"/>
  <c r="F17" i="12"/>
  <c r="E17" i="12"/>
  <c r="AT16" i="12"/>
  <c r="AS16" i="12"/>
  <c r="AU16" i="12" s="1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P16" i="12"/>
  <c r="O16" i="12"/>
  <c r="N16" i="12"/>
  <c r="BD16" i="12" s="1"/>
  <c r="M16" i="12"/>
  <c r="L16" i="12"/>
  <c r="K16" i="12"/>
  <c r="J16" i="12"/>
  <c r="I16" i="12"/>
  <c r="AY16" i="12" s="1"/>
  <c r="H16" i="12"/>
  <c r="G16" i="12"/>
  <c r="F16" i="12"/>
  <c r="E16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P15" i="12"/>
  <c r="O15" i="12"/>
  <c r="N15" i="12"/>
  <c r="BD15" i="12" s="1"/>
  <c r="M15" i="12"/>
  <c r="L15" i="12"/>
  <c r="K15" i="12"/>
  <c r="J15" i="12"/>
  <c r="I15" i="12"/>
  <c r="AY15" i="12" s="1"/>
  <c r="H15" i="12"/>
  <c r="G15" i="12"/>
  <c r="F15" i="12"/>
  <c r="E15" i="12"/>
  <c r="AT14" i="12"/>
  <c r="AS14" i="12"/>
  <c r="AU14" i="12" s="1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P14" i="12"/>
  <c r="O14" i="12"/>
  <c r="N14" i="12"/>
  <c r="BD14" i="12" s="1"/>
  <c r="M14" i="12"/>
  <c r="L14" i="12"/>
  <c r="K14" i="12"/>
  <c r="J14" i="12"/>
  <c r="I14" i="12"/>
  <c r="AY14" i="12" s="1"/>
  <c r="H14" i="12"/>
  <c r="G14" i="12"/>
  <c r="F14" i="12"/>
  <c r="E14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P13" i="12"/>
  <c r="O13" i="12"/>
  <c r="N13" i="12"/>
  <c r="BD13" i="12" s="1"/>
  <c r="M13" i="12"/>
  <c r="L13" i="12"/>
  <c r="K13" i="12"/>
  <c r="J13" i="12"/>
  <c r="I13" i="12"/>
  <c r="AY13" i="12" s="1"/>
  <c r="H13" i="12"/>
  <c r="G13" i="12"/>
  <c r="F13" i="12"/>
  <c r="E13" i="12"/>
  <c r="AT12" i="12"/>
  <c r="AS12" i="12"/>
  <c r="AU12" i="12" s="1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P12" i="12"/>
  <c r="O12" i="12"/>
  <c r="N12" i="12"/>
  <c r="BD12" i="12" s="1"/>
  <c r="M12" i="12"/>
  <c r="L12" i="12"/>
  <c r="K12" i="12"/>
  <c r="J12" i="12"/>
  <c r="I12" i="12"/>
  <c r="AY12" i="12" s="1"/>
  <c r="H12" i="12"/>
  <c r="G12" i="12"/>
  <c r="F12" i="12"/>
  <c r="E12" i="12"/>
  <c r="AT11" i="12"/>
  <c r="AS11" i="12"/>
  <c r="AU11" i="12" s="1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P11" i="12"/>
  <c r="O11" i="12"/>
  <c r="N11" i="12"/>
  <c r="BD11" i="12" s="1"/>
  <c r="M11" i="12"/>
  <c r="L11" i="12"/>
  <c r="K11" i="12"/>
  <c r="J11" i="12"/>
  <c r="I11" i="12"/>
  <c r="AY11" i="12" s="1"/>
  <c r="H11" i="12"/>
  <c r="G11" i="12"/>
  <c r="F11" i="12"/>
  <c r="E11" i="12"/>
  <c r="AT10" i="12"/>
  <c r="AS10" i="12"/>
  <c r="AU10" i="12" s="1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P10" i="12"/>
  <c r="O10" i="12"/>
  <c r="N10" i="12"/>
  <c r="BD10" i="12" s="1"/>
  <c r="M10" i="12"/>
  <c r="L10" i="12"/>
  <c r="K10" i="12"/>
  <c r="J10" i="12"/>
  <c r="I10" i="12"/>
  <c r="AY10" i="12" s="1"/>
  <c r="H10" i="12"/>
  <c r="G10" i="12"/>
  <c r="F10" i="12"/>
  <c r="E10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D9" i="12"/>
  <c r="AC9" i="12"/>
  <c r="AB9" i="12"/>
  <c r="AA9" i="12"/>
  <c r="Z9" i="12"/>
  <c r="Y9" i="12"/>
  <c r="X9" i="12"/>
  <c r="W9" i="12"/>
  <c r="V9" i="12"/>
  <c r="U9" i="12"/>
  <c r="T9" i="12"/>
  <c r="S9" i="12"/>
  <c r="P9" i="12"/>
  <c r="O9" i="12"/>
  <c r="N9" i="12"/>
  <c r="BD9" i="12" s="1"/>
  <c r="M9" i="12"/>
  <c r="L9" i="12"/>
  <c r="K9" i="12"/>
  <c r="J9" i="12"/>
  <c r="I9" i="12"/>
  <c r="AY9" i="12" s="1"/>
  <c r="H9" i="12"/>
  <c r="G9" i="12"/>
  <c r="F9" i="12"/>
  <c r="E9" i="12"/>
  <c r="AT8" i="12"/>
  <c r="AT51" i="12" s="1"/>
  <c r="AS8" i="12"/>
  <c r="AS51" i="12" s="1"/>
  <c r="AR8" i="12"/>
  <c r="AR51" i="12" s="1"/>
  <c r="AQ8" i="12"/>
  <c r="AQ51" i="12" s="1"/>
  <c r="AP8" i="12"/>
  <c r="AP51" i="12" s="1"/>
  <c r="AO8" i="12"/>
  <c r="AO51" i="12" s="1"/>
  <c r="AN8" i="12"/>
  <c r="AN51" i="12" s="1"/>
  <c r="AM8" i="12"/>
  <c r="AM51" i="12" s="1"/>
  <c r="AL8" i="12"/>
  <c r="AL51" i="12" s="1"/>
  <c r="AK8" i="12"/>
  <c r="AK51" i="12" s="1"/>
  <c r="AJ8" i="12"/>
  <c r="AJ51" i="12" s="1"/>
  <c r="AI8" i="12"/>
  <c r="AI51" i="12" s="1"/>
  <c r="AH8" i="12"/>
  <c r="AH51" i="12" s="1"/>
  <c r="AH52" i="12" s="1"/>
  <c r="AG8" i="12"/>
  <c r="AG51" i="12" s="1"/>
  <c r="AD8" i="12"/>
  <c r="AD51" i="12" s="1"/>
  <c r="AC8" i="12"/>
  <c r="AC51" i="12" s="1"/>
  <c r="AB8" i="12"/>
  <c r="AB51" i="12" s="1"/>
  <c r="AA8" i="12"/>
  <c r="AA51" i="12" s="1"/>
  <c r="Z8" i="12"/>
  <c r="Z51" i="12" s="1"/>
  <c r="Y8" i="12"/>
  <c r="Y51" i="12" s="1"/>
  <c r="X8" i="12"/>
  <c r="X51" i="12" s="1"/>
  <c r="W8" i="12"/>
  <c r="W51" i="12" s="1"/>
  <c r="V8" i="12"/>
  <c r="V51" i="12" s="1"/>
  <c r="U8" i="12"/>
  <c r="U51" i="12" s="1"/>
  <c r="T8" i="12"/>
  <c r="T51" i="12" s="1"/>
  <c r="S8" i="12"/>
  <c r="S51" i="12" s="1"/>
  <c r="P8" i="12"/>
  <c r="P51" i="12" s="1"/>
  <c r="O8" i="12"/>
  <c r="O51" i="12" s="1"/>
  <c r="N8" i="12"/>
  <c r="N51" i="12" s="1"/>
  <c r="M8" i="12"/>
  <c r="M51" i="12" s="1"/>
  <c r="L8" i="12"/>
  <c r="L51" i="12" s="1"/>
  <c r="K8" i="12"/>
  <c r="K51" i="12" s="1"/>
  <c r="J8" i="12"/>
  <c r="J51" i="12" s="1"/>
  <c r="I8" i="12"/>
  <c r="I51" i="12" s="1"/>
  <c r="H8" i="12"/>
  <c r="H51" i="12" s="1"/>
  <c r="G8" i="12"/>
  <c r="G51" i="12" s="1"/>
  <c r="F8" i="12"/>
  <c r="F51" i="12" s="1"/>
  <c r="E8" i="12"/>
  <c r="E51" i="12" s="1"/>
  <c r="BE54" i="15" l="1"/>
  <c r="AG65" i="12"/>
  <c r="AU9" i="12"/>
  <c r="AU13" i="12"/>
  <c r="AU15" i="12"/>
  <c r="AU19" i="12"/>
  <c r="AU21" i="12"/>
  <c r="AU23" i="12"/>
  <c r="AU25" i="12"/>
  <c r="AU36" i="12"/>
  <c r="AU50" i="12"/>
  <c r="AU20" i="12"/>
  <c r="AU26" i="12"/>
  <c r="AU33" i="12"/>
  <c r="AU47" i="12"/>
  <c r="AU49" i="12"/>
  <c r="AV9" i="12"/>
  <c r="AX9" i="12"/>
  <c r="AZ9" i="12"/>
  <c r="BB9" i="12"/>
  <c r="BF9" i="12"/>
  <c r="AV10" i="12"/>
  <c r="AX10" i="12"/>
  <c r="AZ10" i="12"/>
  <c r="BB10" i="12"/>
  <c r="BF10" i="12"/>
  <c r="AV11" i="12"/>
  <c r="AX11" i="12"/>
  <c r="AZ11" i="12"/>
  <c r="BB11" i="12"/>
  <c r="BF11" i="12"/>
  <c r="AV12" i="12"/>
  <c r="AW9" i="12"/>
  <c r="BA9" i="12"/>
  <c r="BC9" i="12"/>
  <c r="BE9" i="12"/>
  <c r="AW10" i="12"/>
  <c r="BA10" i="12"/>
  <c r="BC10" i="12"/>
  <c r="BE10" i="12"/>
  <c r="AW11" i="12"/>
  <c r="BA11" i="12"/>
  <c r="BC11" i="12"/>
  <c r="BE11" i="12"/>
  <c r="AX12" i="12"/>
  <c r="AZ12" i="12"/>
  <c r="BB12" i="12"/>
  <c r="BF12" i="12"/>
  <c r="AV13" i="12"/>
  <c r="AX13" i="12"/>
  <c r="AZ13" i="12"/>
  <c r="BB13" i="12"/>
  <c r="BF13" i="12"/>
  <c r="AV14" i="12"/>
  <c r="AX14" i="12"/>
  <c r="AZ14" i="12"/>
  <c r="BB14" i="12"/>
  <c r="BF14" i="12"/>
  <c r="AV15" i="12"/>
  <c r="AX15" i="12"/>
  <c r="AZ15" i="12"/>
  <c r="BB15" i="12"/>
  <c r="BF15" i="12"/>
  <c r="AV16" i="12"/>
  <c r="AX16" i="12"/>
  <c r="AZ16" i="12"/>
  <c r="BB16" i="12"/>
  <c r="BF16" i="12"/>
  <c r="AV17" i="12"/>
  <c r="AX17" i="12"/>
  <c r="AZ17" i="12"/>
  <c r="BB17" i="12"/>
  <c r="BF17" i="12"/>
  <c r="AV18" i="12"/>
  <c r="AX18" i="12"/>
  <c r="AZ18" i="12"/>
  <c r="BB18" i="12"/>
  <c r="BF18" i="12"/>
  <c r="AV19" i="12"/>
  <c r="AX19" i="12"/>
  <c r="AZ19" i="12"/>
  <c r="BB19" i="12"/>
  <c r="BF19" i="12"/>
  <c r="AV20" i="12"/>
  <c r="AX20" i="12"/>
  <c r="AZ20" i="12"/>
  <c r="BB20" i="12"/>
  <c r="BF20" i="12"/>
  <c r="AV21" i="12"/>
  <c r="AX21" i="12"/>
  <c r="AZ21" i="12"/>
  <c r="BB21" i="12"/>
  <c r="BF21" i="12"/>
  <c r="AV22" i="12"/>
  <c r="AX22" i="12"/>
  <c r="AZ22" i="12"/>
  <c r="BB22" i="12"/>
  <c r="BF22" i="12"/>
  <c r="AV23" i="12"/>
  <c r="AX23" i="12"/>
  <c r="AZ23" i="12"/>
  <c r="BB23" i="12"/>
  <c r="BF23" i="12"/>
  <c r="AV24" i="12"/>
  <c r="AX24" i="12"/>
  <c r="AZ24" i="12"/>
  <c r="BB24" i="12"/>
  <c r="BF24" i="12"/>
  <c r="AV25" i="12"/>
  <c r="AX25" i="12"/>
  <c r="AZ25" i="12"/>
  <c r="BB25" i="12"/>
  <c r="BF25" i="12"/>
  <c r="AV26" i="12"/>
  <c r="AX26" i="12"/>
  <c r="AZ26" i="12"/>
  <c r="BB26" i="12"/>
  <c r="BF26" i="12"/>
  <c r="AV27" i="12"/>
  <c r="AX27" i="12"/>
  <c r="AZ27" i="12"/>
  <c r="BB27" i="12"/>
  <c r="BF27" i="12"/>
  <c r="AW28" i="12"/>
  <c r="BA28" i="12"/>
  <c r="BC28" i="12"/>
  <c r="BF28" i="12"/>
  <c r="AV29" i="12"/>
  <c r="AX29" i="12"/>
  <c r="AZ29" i="12"/>
  <c r="AV30" i="12"/>
  <c r="AX30" i="12"/>
  <c r="AZ30" i="12"/>
  <c r="BB30" i="12"/>
  <c r="BF30" i="12"/>
  <c r="AV31" i="12"/>
  <c r="AX31" i="12"/>
  <c r="AZ31" i="12"/>
  <c r="BB31" i="12"/>
  <c r="BF31" i="12"/>
  <c r="AV32" i="12"/>
  <c r="AX32" i="12"/>
  <c r="AZ32" i="12"/>
  <c r="BB32" i="12"/>
  <c r="BF32" i="12"/>
  <c r="AV33" i="12"/>
  <c r="AX33" i="12"/>
  <c r="AZ33" i="12"/>
  <c r="BB33" i="12"/>
  <c r="BF33" i="12"/>
  <c r="AV34" i="12"/>
  <c r="AW12" i="12"/>
  <c r="BA12" i="12"/>
  <c r="BC12" i="12"/>
  <c r="BE12" i="12"/>
  <c r="AW13" i="12"/>
  <c r="BA13" i="12"/>
  <c r="BC13" i="12"/>
  <c r="BE13" i="12"/>
  <c r="AW14" i="12"/>
  <c r="BA14" i="12"/>
  <c r="BC14" i="12"/>
  <c r="BE14" i="12"/>
  <c r="AW15" i="12"/>
  <c r="BA15" i="12"/>
  <c r="BC15" i="12"/>
  <c r="BE15" i="12"/>
  <c r="AW16" i="12"/>
  <c r="BA16" i="12"/>
  <c r="BC16" i="12"/>
  <c r="BE16" i="12"/>
  <c r="AW17" i="12"/>
  <c r="BA17" i="12"/>
  <c r="BC17" i="12"/>
  <c r="BE17" i="12"/>
  <c r="AW18" i="12"/>
  <c r="BA18" i="12"/>
  <c r="BC18" i="12"/>
  <c r="BE18" i="12"/>
  <c r="AW19" i="12"/>
  <c r="BA19" i="12"/>
  <c r="BC19" i="12"/>
  <c r="BE19" i="12"/>
  <c r="AW20" i="12"/>
  <c r="BA20" i="12"/>
  <c r="BC20" i="12"/>
  <c r="BE20" i="12"/>
  <c r="AW21" i="12"/>
  <c r="BA21" i="12"/>
  <c r="BC21" i="12"/>
  <c r="BE21" i="12"/>
  <c r="AW22" i="12"/>
  <c r="BA22" i="12"/>
  <c r="BC22" i="12"/>
  <c r="BE22" i="12"/>
  <c r="AW23" i="12"/>
  <c r="BA23" i="12"/>
  <c r="BC23" i="12"/>
  <c r="BE23" i="12"/>
  <c r="AW24" i="12"/>
  <c r="BA24" i="12"/>
  <c r="BC24" i="12"/>
  <c r="BE24" i="12"/>
  <c r="AW25" i="12"/>
  <c r="BA25" i="12"/>
  <c r="BC25" i="12"/>
  <c r="BE25" i="12"/>
  <c r="AW26" i="12"/>
  <c r="BA26" i="12"/>
  <c r="BC26" i="12"/>
  <c r="BE26" i="12"/>
  <c r="AW27" i="12"/>
  <c r="BA27" i="12"/>
  <c r="BC27" i="12"/>
  <c r="BE27" i="12"/>
  <c r="AV28" i="12"/>
  <c r="AX28" i="12"/>
  <c r="AZ28" i="12"/>
  <c r="BB28" i="12"/>
  <c r="BE28" i="12"/>
  <c r="AW30" i="12"/>
  <c r="BA30" i="12"/>
  <c r="BC30" i="12"/>
  <c r="BE30" i="12"/>
  <c r="AW31" i="12"/>
  <c r="BA31" i="12"/>
  <c r="BC31" i="12"/>
  <c r="BE31" i="12"/>
  <c r="AW32" i="12"/>
  <c r="BA32" i="12"/>
  <c r="BC32" i="12"/>
  <c r="BE32" i="12"/>
  <c r="AW33" i="12"/>
  <c r="BA33" i="12"/>
  <c r="BC33" i="12"/>
  <c r="BE33" i="12"/>
  <c r="AX34" i="12"/>
  <c r="AZ34" i="12"/>
  <c r="BB34" i="12"/>
  <c r="BD34" i="12"/>
  <c r="BF34" i="12"/>
  <c r="AV35" i="12"/>
  <c r="AX35" i="12"/>
  <c r="AZ35" i="12"/>
  <c r="BB35" i="12"/>
  <c r="BD35" i="12"/>
  <c r="BF35" i="12"/>
  <c r="AV36" i="12"/>
  <c r="AX36" i="12"/>
  <c r="AZ36" i="12"/>
  <c r="BB36" i="12"/>
  <c r="BF36" i="12"/>
  <c r="AV37" i="12"/>
  <c r="AX37" i="12"/>
  <c r="AZ37" i="12"/>
  <c r="BB37" i="12"/>
  <c r="BF37" i="12"/>
  <c r="AV38" i="12"/>
  <c r="AX38" i="12"/>
  <c r="AZ38" i="12"/>
  <c r="BB38" i="12"/>
  <c r="BF38" i="12"/>
  <c r="AV39" i="12"/>
  <c r="AX39" i="12"/>
  <c r="AZ39" i="12"/>
  <c r="BB39" i="12"/>
  <c r="BF39" i="12"/>
  <c r="AV40" i="12"/>
  <c r="AX40" i="12"/>
  <c r="AZ40" i="12"/>
  <c r="BB40" i="12"/>
  <c r="BF40" i="12"/>
  <c r="AV41" i="12"/>
  <c r="AX41" i="12"/>
  <c r="AZ41" i="12"/>
  <c r="BB41" i="12"/>
  <c r="BF41" i="12"/>
  <c r="AV42" i="12"/>
  <c r="AX42" i="12"/>
  <c r="AZ42" i="12"/>
  <c r="BB42" i="12"/>
  <c r="AV43" i="12"/>
  <c r="AX43" i="12"/>
  <c r="AZ43" i="12"/>
  <c r="BB43" i="12"/>
  <c r="BF43" i="12"/>
  <c r="AV44" i="12"/>
  <c r="AX44" i="12"/>
  <c r="AZ44" i="12"/>
  <c r="BB44" i="12"/>
  <c r="BF44" i="12"/>
  <c r="AV45" i="12"/>
  <c r="AX45" i="12"/>
  <c r="AZ45" i="12"/>
  <c r="BB45" i="12"/>
  <c r="BF45" i="12"/>
  <c r="AV46" i="12"/>
  <c r="AX46" i="12"/>
  <c r="AZ46" i="12"/>
  <c r="BB46" i="12"/>
  <c r="BF46" i="12"/>
  <c r="AV47" i="12"/>
  <c r="AX47" i="12"/>
  <c r="AZ47" i="12"/>
  <c r="BB47" i="12"/>
  <c r="BF47" i="12"/>
  <c r="AV48" i="12"/>
  <c r="AX48" i="12"/>
  <c r="AZ48" i="12"/>
  <c r="BB48" i="12"/>
  <c r="BF48" i="12"/>
  <c r="AV49" i="12"/>
  <c r="AX49" i="12"/>
  <c r="AZ49" i="12"/>
  <c r="BB49" i="12"/>
  <c r="BF49" i="12"/>
  <c r="AV50" i="12"/>
  <c r="AX50" i="12"/>
  <c r="AZ50" i="12"/>
  <c r="BB50" i="12"/>
  <c r="BF50" i="12"/>
  <c r="AW34" i="12"/>
  <c r="BA34" i="12"/>
  <c r="BC34" i="12"/>
  <c r="BE34" i="12"/>
  <c r="AW35" i="12"/>
  <c r="BA35" i="12"/>
  <c r="BC35" i="12"/>
  <c r="BE35" i="12"/>
  <c r="AW36" i="12"/>
  <c r="BA36" i="12"/>
  <c r="BC36" i="12"/>
  <c r="BE36" i="12"/>
  <c r="AW37" i="12"/>
  <c r="BA37" i="12"/>
  <c r="BC37" i="12"/>
  <c r="BE37" i="12"/>
  <c r="AW38" i="12"/>
  <c r="BA38" i="12"/>
  <c r="BC38" i="12"/>
  <c r="BE38" i="12"/>
  <c r="AW39" i="12"/>
  <c r="BA39" i="12"/>
  <c r="BC39" i="12"/>
  <c r="BE39" i="12"/>
  <c r="AW40" i="12"/>
  <c r="BA40" i="12"/>
  <c r="BC40" i="12"/>
  <c r="BE40" i="12"/>
  <c r="AW41" i="12"/>
  <c r="BA41" i="12"/>
  <c r="BC41" i="12"/>
  <c r="BE41" i="12"/>
  <c r="AW43" i="12"/>
  <c r="BA43" i="12"/>
  <c r="BC43" i="12"/>
  <c r="BE43" i="12"/>
  <c r="AW44" i="12"/>
  <c r="BA44" i="12"/>
  <c r="BC44" i="12"/>
  <c r="BE44" i="12"/>
  <c r="AW45" i="12"/>
  <c r="BA45" i="12"/>
  <c r="BC45" i="12"/>
  <c r="BE45" i="12"/>
  <c r="AW46" i="12"/>
  <c r="BA46" i="12"/>
  <c r="BC46" i="12"/>
  <c r="BE46" i="12"/>
  <c r="AW47" i="12"/>
  <c r="BA47" i="12"/>
  <c r="BC47" i="12"/>
  <c r="BE47" i="12"/>
  <c r="AW48" i="12"/>
  <c r="BA48" i="12"/>
  <c r="BC48" i="12"/>
  <c r="BE48" i="12"/>
  <c r="AW49" i="12"/>
  <c r="BA49" i="12"/>
  <c r="BC49" i="12"/>
  <c r="BE49" i="12"/>
  <c r="AW50" i="12"/>
  <c r="BA50" i="12"/>
  <c r="BC50" i="12"/>
  <c r="BE50" i="12"/>
  <c r="AS52" i="12"/>
  <c r="BF56" i="12"/>
  <c r="AV8" i="12"/>
  <c r="AX8" i="12"/>
  <c r="AZ8" i="12"/>
  <c r="BB8" i="12"/>
  <c r="BD8" i="12"/>
  <c r="BF8" i="12"/>
  <c r="BB29" i="12"/>
  <c r="BF29" i="12"/>
  <c r="AU52" i="12"/>
  <c r="AW54" i="12"/>
  <c r="AM52" i="12"/>
  <c r="AU8" i="12"/>
  <c r="AW8" i="12"/>
  <c r="AY8" i="12"/>
  <c r="AY51" i="12" s="1"/>
  <c r="BA8" i="12"/>
  <c r="BC8" i="12"/>
  <c r="BE8" i="12"/>
  <c r="AW29" i="12"/>
  <c r="BA29" i="12"/>
  <c r="BC29" i="12"/>
  <c r="BE29" i="12"/>
  <c r="AW42" i="12"/>
  <c r="BA42" i="12"/>
  <c r="BC42" i="12"/>
  <c r="BE42" i="12"/>
  <c r="AU42" i="12"/>
  <c r="BF42" i="12"/>
  <c r="AT52" i="12"/>
  <c r="BD51" i="12" l="1"/>
  <c r="AX51" i="12"/>
  <c r="AV51" i="12"/>
  <c r="AZ51" i="12"/>
  <c r="BE51" i="12"/>
  <c r="BA51" i="12"/>
  <c r="AW51" i="12"/>
  <c r="BC51" i="12"/>
  <c r="AU51" i="12"/>
  <c r="BF51" i="12"/>
  <c r="BB51" i="12"/>
  <c r="D44" i="11" l="1"/>
  <c r="C44" i="11"/>
  <c r="E44" i="11" s="1"/>
  <c r="D43" i="11"/>
  <c r="C43" i="11"/>
  <c r="E43" i="11" s="1"/>
  <c r="D42" i="11"/>
  <c r="C42" i="11"/>
  <c r="E42" i="11" s="1"/>
  <c r="D41" i="11"/>
  <c r="C41" i="11"/>
  <c r="E41" i="11" s="1"/>
  <c r="D40" i="11"/>
  <c r="C40" i="11"/>
  <c r="E40" i="11" s="1"/>
  <c r="D39" i="11"/>
  <c r="C39" i="11"/>
  <c r="E39" i="11" s="1"/>
  <c r="D38" i="11"/>
  <c r="C38" i="11"/>
  <c r="E38" i="11" s="1"/>
  <c r="D37" i="11"/>
  <c r="C37" i="11"/>
  <c r="E37" i="11" s="1"/>
  <c r="D36" i="11"/>
  <c r="C36" i="11"/>
  <c r="E36" i="11" s="1"/>
  <c r="D35" i="11"/>
  <c r="C35" i="11"/>
  <c r="E35" i="11" s="1"/>
  <c r="D34" i="11"/>
  <c r="C34" i="11"/>
  <c r="E34" i="11" s="1"/>
  <c r="D33" i="11"/>
  <c r="C33" i="11"/>
  <c r="E33" i="11" s="1"/>
  <c r="D32" i="11"/>
  <c r="C32" i="11"/>
  <c r="E32" i="11" s="1"/>
  <c r="D31" i="11"/>
  <c r="C31" i="11"/>
  <c r="E31" i="11" s="1"/>
  <c r="D30" i="11"/>
  <c r="C30" i="11"/>
  <c r="E30" i="11" s="1"/>
  <c r="D29" i="11"/>
  <c r="C29" i="11"/>
  <c r="E29" i="11" s="1"/>
  <c r="D28" i="11"/>
  <c r="C28" i="11"/>
  <c r="E28" i="11" s="1"/>
  <c r="D27" i="11"/>
  <c r="C27" i="11"/>
  <c r="E27" i="11" s="1"/>
  <c r="D26" i="11"/>
  <c r="C26" i="11"/>
  <c r="E26" i="11" s="1"/>
  <c r="D25" i="11"/>
  <c r="C25" i="11"/>
  <c r="E25" i="11" s="1"/>
  <c r="D24" i="11"/>
  <c r="C24" i="11"/>
  <c r="E24" i="11" s="1"/>
  <c r="D23" i="11"/>
  <c r="C23" i="11"/>
  <c r="E23" i="11" s="1"/>
  <c r="D22" i="11"/>
  <c r="C22" i="11"/>
  <c r="E22" i="11" s="1"/>
  <c r="D21" i="11"/>
  <c r="C21" i="11"/>
  <c r="E21" i="11" s="1"/>
  <c r="D20" i="11"/>
  <c r="C20" i="11"/>
  <c r="E20" i="11" s="1"/>
  <c r="D19" i="11"/>
  <c r="C19" i="11"/>
  <c r="E19" i="11" s="1"/>
  <c r="D18" i="11"/>
  <c r="C18" i="11"/>
  <c r="E18" i="11" s="1"/>
  <c r="D17" i="11"/>
  <c r="C17" i="11"/>
  <c r="E17" i="11" s="1"/>
  <c r="D16" i="11"/>
  <c r="C16" i="11"/>
  <c r="E16" i="11" s="1"/>
  <c r="D15" i="11"/>
  <c r="C15" i="11"/>
  <c r="E15" i="11" s="1"/>
  <c r="D14" i="11"/>
  <c r="C14" i="11"/>
  <c r="E14" i="11" s="1"/>
  <c r="D13" i="11"/>
  <c r="C13" i="11"/>
  <c r="E13" i="11" s="1"/>
  <c r="D12" i="11"/>
  <c r="C12" i="11"/>
  <c r="E12" i="11" s="1"/>
  <c r="D11" i="11"/>
  <c r="C11" i="11"/>
  <c r="E11" i="11" s="1"/>
  <c r="D10" i="11"/>
  <c r="C10" i="11"/>
  <c r="E10" i="11" s="1"/>
  <c r="D9" i="11"/>
  <c r="C9" i="11"/>
  <c r="E9" i="11" s="1"/>
  <c r="D8" i="11"/>
  <c r="D45" i="11" s="1"/>
  <c r="C8" i="11"/>
  <c r="C45" i="11" s="1"/>
  <c r="E8" i="11" l="1"/>
  <c r="E45" i="11" s="1"/>
  <c r="E48" i="10" l="1"/>
  <c r="D48" i="10"/>
  <c r="C48" i="10"/>
  <c r="D44" i="10"/>
  <c r="C44" i="10"/>
  <c r="E44" i="10" s="1"/>
  <c r="D43" i="10"/>
  <c r="C43" i="10"/>
  <c r="E43" i="10" s="1"/>
  <c r="D42" i="10"/>
  <c r="C42" i="10"/>
  <c r="E42" i="10" s="1"/>
  <c r="D41" i="10"/>
  <c r="C41" i="10"/>
  <c r="E41" i="10" s="1"/>
  <c r="D40" i="10"/>
  <c r="C40" i="10"/>
  <c r="E40" i="10" s="1"/>
  <c r="D39" i="10"/>
  <c r="C39" i="10"/>
  <c r="E39" i="10" s="1"/>
  <c r="D38" i="10"/>
  <c r="C38" i="10"/>
  <c r="E38" i="10" s="1"/>
  <c r="D37" i="10"/>
  <c r="C37" i="10"/>
  <c r="E37" i="10" s="1"/>
  <c r="D36" i="10"/>
  <c r="C36" i="10"/>
  <c r="E36" i="10" s="1"/>
  <c r="D35" i="10"/>
  <c r="C35" i="10"/>
  <c r="E35" i="10" s="1"/>
  <c r="D34" i="10"/>
  <c r="C34" i="10"/>
  <c r="E34" i="10" s="1"/>
  <c r="D33" i="10"/>
  <c r="C33" i="10"/>
  <c r="D32" i="10"/>
  <c r="C32" i="10"/>
  <c r="E32" i="10" s="1"/>
  <c r="D31" i="10"/>
  <c r="C31" i="10"/>
  <c r="E31" i="10" s="1"/>
  <c r="D30" i="10"/>
  <c r="C30" i="10"/>
  <c r="E30" i="10" s="1"/>
  <c r="D29" i="10"/>
  <c r="C29" i="10"/>
  <c r="E29" i="10" s="1"/>
  <c r="D28" i="10"/>
  <c r="C28" i="10"/>
  <c r="E28" i="10" s="1"/>
  <c r="D27" i="10"/>
  <c r="C27" i="10"/>
  <c r="E27" i="10" s="1"/>
  <c r="D26" i="10"/>
  <c r="C26" i="10"/>
  <c r="E26" i="10" s="1"/>
  <c r="D25" i="10"/>
  <c r="C25" i="10"/>
  <c r="E25" i="10" s="1"/>
  <c r="D24" i="10"/>
  <c r="C24" i="10"/>
  <c r="E24" i="10" s="1"/>
  <c r="D23" i="10"/>
  <c r="C23" i="10"/>
  <c r="E23" i="10" s="1"/>
  <c r="D22" i="10"/>
  <c r="C22" i="10"/>
  <c r="E22" i="10" s="1"/>
  <c r="D21" i="10"/>
  <c r="C21" i="10"/>
  <c r="E21" i="10" s="1"/>
  <c r="D20" i="10"/>
  <c r="C20" i="10"/>
  <c r="E20" i="10" s="1"/>
  <c r="D19" i="10"/>
  <c r="C19" i="10"/>
  <c r="E19" i="10" s="1"/>
  <c r="D18" i="10"/>
  <c r="C18" i="10"/>
  <c r="E18" i="10" s="1"/>
  <c r="D17" i="10"/>
  <c r="C17" i="10"/>
  <c r="E17" i="10" s="1"/>
  <c r="D16" i="10"/>
  <c r="C16" i="10"/>
  <c r="E16" i="10" s="1"/>
  <c r="D15" i="10"/>
  <c r="C15" i="10"/>
  <c r="E15" i="10" s="1"/>
  <c r="D14" i="10"/>
  <c r="C14" i="10"/>
  <c r="E14" i="10" s="1"/>
  <c r="D13" i="10"/>
  <c r="C13" i="10"/>
  <c r="E13" i="10" s="1"/>
  <c r="D12" i="10"/>
  <c r="C12" i="10"/>
  <c r="E12" i="10" s="1"/>
  <c r="D11" i="10"/>
  <c r="C11" i="10"/>
  <c r="E11" i="10" s="1"/>
  <c r="D10" i="10"/>
  <c r="C10" i="10"/>
  <c r="E10" i="10" s="1"/>
  <c r="D9" i="10"/>
  <c r="C9" i="10"/>
  <c r="E9" i="10" s="1"/>
  <c r="D8" i="10"/>
  <c r="D45" i="10" s="1"/>
  <c r="C8" i="10"/>
  <c r="E8" i="10" s="1"/>
  <c r="E33" i="10" l="1"/>
  <c r="E45" i="10" s="1"/>
  <c r="C45" i="10"/>
  <c r="D27" i="9" l="1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C28" i="8" s="1"/>
  <c r="B13" i="8"/>
  <c r="C28" i="9" l="1"/>
  <c r="D28" i="9"/>
  <c r="B28" i="9"/>
  <c r="D28" i="8"/>
  <c r="B28" i="8"/>
  <c r="AA553" i="7" l="1"/>
  <c r="Z553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AA542" i="7"/>
  <c r="Z542" i="7"/>
  <c r="AA540" i="7"/>
  <c r="Z540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K540" i="7" s="1"/>
  <c r="J539" i="7"/>
  <c r="J540" i="7" s="1"/>
  <c r="I539" i="7"/>
  <c r="I540" i="7" s="1"/>
  <c r="H539" i="7"/>
  <c r="H540" i="7" s="1"/>
  <c r="W538" i="7"/>
  <c r="W540" i="7" s="1"/>
  <c r="V538" i="7"/>
  <c r="V540" i="7" s="1"/>
  <c r="U538" i="7"/>
  <c r="U540" i="7" s="1"/>
  <c r="T538" i="7"/>
  <c r="T540" i="7" s="1"/>
  <c r="S538" i="7"/>
  <c r="S540" i="7" s="1"/>
  <c r="R538" i="7"/>
  <c r="R540" i="7" s="1"/>
  <c r="Q538" i="7"/>
  <c r="Q540" i="7" s="1"/>
  <c r="P538" i="7"/>
  <c r="P540" i="7" s="1"/>
  <c r="O538" i="7"/>
  <c r="O540" i="7" s="1"/>
  <c r="N538" i="7"/>
  <c r="N540" i="7" s="1"/>
  <c r="M538" i="7"/>
  <c r="M540" i="7" s="1"/>
  <c r="L538" i="7"/>
  <c r="L540" i="7" s="1"/>
  <c r="G538" i="7"/>
  <c r="G540" i="7" s="1"/>
  <c r="F538" i="7"/>
  <c r="F540" i="7" s="1"/>
  <c r="E538" i="7"/>
  <c r="E540" i="7" s="1"/>
  <c r="D538" i="7"/>
  <c r="D540" i="7" s="1"/>
  <c r="AA537" i="7"/>
  <c r="Z537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K537" i="7" s="1"/>
  <c r="J534" i="7"/>
  <c r="J537" i="7" s="1"/>
  <c r="I534" i="7"/>
  <c r="I537" i="7" s="1"/>
  <c r="H534" i="7"/>
  <c r="H537" i="7" s="1"/>
  <c r="W533" i="7"/>
  <c r="V533" i="7"/>
  <c r="U533" i="7"/>
  <c r="T533" i="7"/>
  <c r="S533" i="7"/>
  <c r="R533" i="7"/>
  <c r="Q533" i="7"/>
  <c r="P533" i="7"/>
  <c r="O533" i="7"/>
  <c r="N533" i="7"/>
  <c r="M533" i="7"/>
  <c r="L533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G532" i="7"/>
  <c r="F532" i="7"/>
  <c r="E532" i="7"/>
  <c r="D532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G531" i="7"/>
  <c r="F531" i="7"/>
  <c r="E531" i="7"/>
  <c r="D531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G530" i="7"/>
  <c r="F530" i="7"/>
  <c r="E530" i="7"/>
  <c r="D530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G529" i="7"/>
  <c r="F529" i="7"/>
  <c r="E529" i="7"/>
  <c r="D529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G528" i="7"/>
  <c r="F528" i="7"/>
  <c r="E528" i="7"/>
  <c r="D528" i="7"/>
  <c r="Y527" i="7"/>
  <c r="X527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G526" i="7"/>
  <c r="F526" i="7"/>
  <c r="E526" i="7"/>
  <c r="D526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G525" i="7"/>
  <c r="F525" i="7"/>
  <c r="E525" i="7"/>
  <c r="D525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G524" i="7"/>
  <c r="F524" i="7"/>
  <c r="E524" i="7"/>
  <c r="D524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G523" i="7"/>
  <c r="F523" i="7"/>
  <c r="E523" i="7"/>
  <c r="D523" i="7"/>
  <c r="Y522" i="7"/>
  <c r="X522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G521" i="7"/>
  <c r="F521" i="7"/>
  <c r="E521" i="7"/>
  <c r="D521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G520" i="7"/>
  <c r="F520" i="7"/>
  <c r="E520" i="7"/>
  <c r="D520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G519" i="7"/>
  <c r="F519" i="7"/>
  <c r="E519" i="7"/>
  <c r="D519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G518" i="7"/>
  <c r="F518" i="7"/>
  <c r="E518" i="7"/>
  <c r="D518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G517" i="7"/>
  <c r="F517" i="7"/>
  <c r="E517" i="7"/>
  <c r="D517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G516" i="7"/>
  <c r="F516" i="7"/>
  <c r="E516" i="7"/>
  <c r="D516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G515" i="7"/>
  <c r="F515" i="7"/>
  <c r="E515" i="7"/>
  <c r="D515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G514" i="7"/>
  <c r="F514" i="7"/>
  <c r="E514" i="7"/>
  <c r="D514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G513" i="7"/>
  <c r="F513" i="7"/>
  <c r="E513" i="7"/>
  <c r="D513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G511" i="7"/>
  <c r="F511" i="7"/>
  <c r="E511" i="7"/>
  <c r="D511" i="7"/>
  <c r="W510" i="7"/>
  <c r="V510" i="7"/>
  <c r="U510" i="7"/>
  <c r="T510" i="7"/>
  <c r="S510" i="7"/>
  <c r="R510" i="7"/>
  <c r="Q510" i="7"/>
  <c r="P510" i="7"/>
  <c r="O510" i="7"/>
  <c r="N510" i="7"/>
  <c r="M510" i="7"/>
  <c r="L510" i="7"/>
  <c r="G510" i="7"/>
  <c r="F510" i="7"/>
  <c r="E510" i="7"/>
  <c r="D510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G507" i="7"/>
  <c r="F507" i="7"/>
  <c r="E507" i="7"/>
  <c r="D507" i="7"/>
  <c r="W506" i="7"/>
  <c r="V506" i="7"/>
  <c r="U506" i="7"/>
  <c r="T506" i="7"/>
  <c r="S506" i="7"/>
  <c r="R506" i="7"/>
  <c r="Q506" i="7"/>
  <c r="P506" i="7"/>
  <c r="O506" i="7"/>
  <c r="N506" i="7"/>
  <c r="M506" i="7"/>
  <c r="L506" i="7"/>
  <c r="G506" i="7"/>
  <c r="F506" i="7"/>
  <c r="E506" i="7"/>
  <c r="D506" i="7"/>
  <c r="W505" i="7"/>
  <c r="V505" i="7"/>
  <c r="U505" i="7"/>
  <c r="T505" i="7"/>
  <c r="S505" i="7"/>
  <c r="R505" i="7"/>
  <c r="Q505" i="7"/>
  <c r="P505" i="7"/>
  <c r="O505" i="7"/>
  <c r="N505" i="7"/>
  <c r="M505" i="7"/>
  <c r="L505" i="7"/>
  <c r="G505" i="7"/>
  <c r="F505" i="7"/>
  <c r="E505" i="7"/>
  <c r="D505" i="7"/>
  <c r="W504" i="7"/>
  <c r="V504" i="7"/>
  <c r="U504" i="7"/>
  <c r="T504" i="7"/>
  <c r="S504" i="7"/>
  <c r="R504" i="7"/>
  <c r="Q504" i="7"/>
  <c r="P504" i="7"/>
  <c r="O504" i="7"/>
  <c r="N504" i="7"/>
  <c r="M504" i="7"/>
  <c r="L504" i="7"/>
  <c r="G504" i="7"/>
  <c r="F504" i="7"/>
  <c r="E504" i="7"/>
  <c r="D504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G503" i="7"/>
  <c r="F503" i="7"/>
  <c r="E503" i="7"/>
  <c r="D503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G502" i="7"/>
  <c r="F502" i="7"/>
  <c r="E502" i="7"/>
  <c r="D502" i="7"/>
  <c r="W501" i="7"/>
  <c r="V501" i="7"/>
  <c r="U501" i="7"/>
  <c r="T501" i="7"/>
  <c r="S501" i="7"/>
  <c r="R501" i="7"/>
  <c r="Q501" i="7"/>
  <c r="P501" i="7"/>
  <c r="O501" i="7"/>
  <c r="N501" i="7"/>
  <c r="M501" i="7"/>
  <c r="L501" i="7"/>
  <c r="W500" i="7"/>
  <c r="V500" i="7"/>
  <c r="U500" i="7"/>
  <c r="T500" i="7"/>
  <c r="S500" i="7"/>
  <c r="R500" i="7"/>
  <c r="Q500" i="7"/>
  <c r="P500" i="7"/>
  <c r="O500" i="7"/>
  <c r="N500" i="7"/>
  <c r="M500" i="7"/>
  <c r="L500" i="7"/>
  <c r="G500" i="7"/>
  <c r="F500" i="7"/>
  <c r="E500" i="7"/>
  <c r="D500" i="7"/>
  <c r="W499" i="7"/>
  <c r="V499" i="7"/>
  <c r="U499" i="7"/>
  <c r="T499" i="7"/>
  <c r="S499" i="7"/>
  <c r="R499" i="7"/>
  <c r="Q499" i="7"/>
  <c r="P499" i="7"/>
  <c r="O499" i="7"/>
  <c r="N499" i="7"/>
  <c r="M499" i="7"/>
  <c r="L499" i="7"/>
  <c r="G499" i="7"/>
  <c r="F499" i="7"/>
  <c r="E499" i="7"/>
  <c r="D499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G498" i="7"/>
  <c r="F498" i="7"/>
  <c r="E498" i="7"/>
  <c r="D498" i="7"/>
  <c r="W497" i="7"/>
  <c r="V497" i="7"/>
  <c r="U497" i="7"/>
  <c r="T497" i="7"/>
  <c r="S497" i="7"/>
  <c r="R497" i="7"/>
  <c r="Q497" i="7"/>
  <c r="P497" i="7"/>
  <c r="O497" i="7"/>
  <c r="N497" i="7"/>
  <c r="M497" i="7"/>
  <c r="L497" i="7"/>
  <c r="G497" i="7"/>
  <c r="F497" i="7"/>
  <c r="E497" i="7"/>
  <c r="D497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G496" i="7"/>
  <c r="F496" i="7"/>
  <c r="E496" i="7"/>
  <c r="D496" i="7"/>
  <c r="W495" i="7"/>
  <c r="V495" i="7"/>
  <c r="U495" i="7"/>
  <c r="T495" i="7"/>
  <c r="S495" i="7"/>
  <c r="R495" i="7"/>
  <c r="Q495" i="7"/>
  <c r="P495" i="7"/>
  <c r="O495" i="7"/>
  <c r="N495" i="7"/>
  <c r="M495" i="7"/>
  <c r="L495" i="7"/>
  <c r="G495" i="7"/>
  <c r="F495" i="7"/>
  <c r="E495" i="7"/>
  <c r="D495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G494" i="7"/>
  <c r="F494" i="7"/>
  <c r="E494" i="7"/>
  <c r="D494" i="7"/>
  <c r="W493" i="7"/>
  <c r="V493" i="7"/>
  <c r="U493" i="7"/>
  <c r="T493" i="7"/>
  <c r="S493" i="7"/>
  <c r="R493" i="7"/>
  <c r="Q493" i="7"/>
  <c r="P493" i="7"/>
  <c r="O493" i="7"/>
  <c r="N493" i="7"/>
  <c r="M493" i="7"/>
  <c r="L493" i="7"/>
  <c r="G493" i="7"/>
  <c r="F493" i="7"/>
  <c r="E493" i="7"/>
  <c r="D493" i="7"/>
  <c r="W492" i="7"/>
  <c r="V492" i="7"/>
  <c r="U492" i="7"/>
  <c r="T492" i="7"/>
  <c r="S492" i="7"/>
  <c r="R492" i="7"/>
  <c r="Q492" i="7"/>
  <c r="P492" i="7"/>
  <c r="O492" i="7"/>
  <c r="N492" i="7"/>
  <c r="M492" i="7"/>
  <c r="L492" i="7"/>
  <c r="G492" i="7"/>
  <c r="F492" i="7"/>
  <c r="E492" i="7"/>
  <c r="D492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G491" i="7"/>
  <c r="F491" i="7"/>
  <c r="E491" i="7"/>
  <c r="D491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G490" i="7"/>
  <c r="F490" i="7"/>
  <c r="E490" i="7"/>
  <c r="D490" i="7"/>
  <c r="W489" i="7"/>
  <c r="V489" i="7"/>
  <c r="U489" i="7"/>
  <c r="T489" i="7"/>
  <c r="S489" i="7"/>
  <c r="R489" i="7"/>
  <c r="Q489" i="7"/>
  <c r="P489" i="7"/>
  <c r="O489" i="7"/>
  <c r="N489" i="7"/>
  <c r="M489" i="7"/>
  <c r="L489" i="7"/>
  <c r="G489" i="7"/>
  <c r="F489" i="7"/>
  <c r="E489" i="7"/>
  <c r="D489" i="7"/>
  <c r="W488" i="7"/>
  <c r="V488" i="7"/>
  <c r="U488" i="7"/>
  <c r="T488" i="7"/>
  <c r="S488" i="7"/>
  <c r="R488" i="7"/>
  <c r="Q488" i="7"/>
  <c r="P488" i="7"/>
  <c r="O488" i="7"/>
  <c r="N488" i="7"/>
  <c r="M488" i="7"/>
  <c r="L488" i="7"/>
  <c r="G488" i="7"/>
  <c r="F488" i="7"/>
  <c r="E488" i="7"/>
  <c r="D488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G487" i="7"/>
  <c r="F487" i="7"/>
  <c r="E487" i="7"/>
  <c r="D487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G486" i="7"/>
  <c r="F486" i="7"/>
  <c r="E486" i="7"/>
  <c r="D486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G485" i="7"/>
  <c r="F485" i="7"/>
  <c r="E485" i="7"/>
  <c r="D485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G484" i="7"/>
  <c r="F484" i="7"/>
  <c r="E484" i="7"/>
  <c r="D484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G483" i="7"/>
  <c r="F483" i="7"/>
  <c r="E483" i="7"/>
  <c r="D483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G482" i="7"/>
  <c r="F482" i="7"/>
  <c r="E482" i="7"/>
  <c r="D482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G481" i="7"/>
  <c r="F481" i="7"/>
  <c r="E481" i="7"/>
  <c r="D481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G480" i="7"/>
  <c r="F480" i="7"/>
  <c r="E480" i="7"/>
  <c r="D480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G479" i="7"/>
  <c r="F479" i="7"/>
  <c r="E479" i="7"/>
  <c r="D479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G478" i="7"/>
  <c r="F478" i="7"/>
  <c r="E478" i="7"/>
  <c r="D478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G477" i="7"/>
  <c r="F477" i="7"/>
  <c r="E477" i="7"/>
  <c r="D477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G476" i="7"/>
  <c r="F476" i="7"/>
  <c r="E476" i="7"/>
  <c r="D476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G475" i="7"/>
  <c r="F475" i="7"/>
  <c r="E475" i="7"/>
  <c r="D475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G474" i="7"/>
  <c r="F474" i="7"/>
  <c r="E474" i="7"/>
  <c r="D474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G473" i="7"/>
  <c r="F473" i="7"/>
  <c r="E473" i="7"/>
  <c r="D473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G472" i="7"/>
  <c r="F472" i="7"/>
  <c r="E472" i="7"/>
  <c r="D472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G471" i="7"/>
  <c r="F471" i="7"/>
  <c r="E471" i="7"/>
  <c r="D471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G470" i="7"/>
  <c r="F470" i="7"/>
  <c r="E470" i="7"/>
  <c r="D470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G469" i="7"/>
  <c r="F469" i="7"/>
  <c r="E469" i="7"/>
  <c r="D469" i="7"/>
  <c r="W468" i="7"/>
  <c r="W537" i="7" s="1"/>
  <c r="V468" i="7"/>
  <c r="V537" i="7" s="1"/>
  <c r="U468" i="7"/>
  <c r="U537" i="7" s="1"/>
  <c r="T468" i="7"/>
  <c r="T537" i="7" s="1"/>
  <c r="S468" i="7"/>
  <c r="S537" i="7" s="1"/>
  <c r="R468" i="7"/>
  <c r="R537" i="7" s="1"/>
  <c r="Q468" i="7"/>
  <c r="Q537" i="7" s="1"/>
  <c r="P468" i="7"/>
  <c r="P537" i="7" s="1"/>
  <c r="O468" i="7"/>
  <c r="O537" i="7" s="1"/>
  <c r="N468" i="7"/>
  <c r="N537" i="7" s="1"/>
  <c r="M468" i="7"/>
  <c r="M537" i="7" s="1"/>
  <c r="L468" i="7"/>
  <c r="L537" i="7" s="1"/>
  <c r="G468" i="7"/>
  <c r="G537" i="7" s="1"/>
  <c r="F468" i="7"/>
  <c r="F537" i="7" s="1"/>
  <c r="E468" i="7"/>
  <c r="E537" i="7" s="1"/>
  <c r="D468" i="7"/>
  <c r="D537" i="7" s="1"/>
  <c r="AA467" i="7"/>
  <c r="Z467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G466" i="7"/>
  <c r="F466" i="7"/>
  <c r="E466" i="7"/>
  <c r="D466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K467" i="7" s="1"/>
  <c r="J465" i="7"/>
  <c r="J467" i="7" s="1"/>
  <c r="I465" i="7"/>
  <c r="I467" i="7" s="1"/>
  <c r="H465" i="7"/>
  <c r="H467" i="7" s="1"/>
  <c r="W464" i="7"/>
  <c r="V464" i="7"/>
  <c r="U464" i="7"/>
  <c r="T464" i="7"/>
  <c r="S464" i="7"/>
  <c r="R464" i="7"/>
  <c r="Q464" i="7"/>
  <c r="P464" i="7"/>
  <c r="O464" i="7"/>
  <c r="N464" i="7"/>
  <c r="M464" i="7"/>
  <c r="L464" i="7"/>
  <c r="G464" i="7"/>
  <c r="F464" i="7"/>
  <c r="E464" i="7"/>
  <c r="D464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G463" i="7"/>
  <c r="F463" i="7"/>
  <c r="E463" i="7"/>
  <c r="D463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G462" i="7"/>
  <c r="F462" i="7"/>
  <c r="E462" i="7"/>
  <c r="D462" i="7"/>
  <c r="W461" i="7"/>
  <c r="W467" i="7" s="1"/>
  <c r="V461" i="7"/>
  <c r="V467" i="7" s="1"/>
  <c r="U461" i="7"/>
  <c r="U467" i="7" s="1"/>
  <c r="T461" i="7"/>
  <c r="T467" i="7" s="1"/>
  <c r="S461" i="7"/>
  <c r="S467" i="7" s="1"/>
  <c r="R461" i="7"/>
  <c r="R467" i="7" s="1"/>
  <c r="Q461" i="7"/>
  <c r="Q467" i="7" s="1"/>
  <c r="P461" i="7"/>
  <c r="P467" i="7" s="1"/>
  <c r="O461" i="7"/>
  <c r="O467" i="7" s="1"/>
  <c r="N461" i="7"/>
  <c r="N467" i="7" s="1"/>
  <c r="M461" i="7"/>
  <c r="M467" i="7" s="1"/>
  <c r="L461" i="7"/>
  <c r="L467" i="7" s="1"/>
  <c r="G461" i="7"/>
  <c r="G467" i="7" s="1"/>
  <c r="F461" i="7"/>
  <c r="F467" i="7" s="1"/>
  <c r="E461" i="7"/>
  <c r="E467" i="7" s="1"/>
  <c r="D461" i="7"/>
  <c r="D467" i="7" s="1"/>
  <c r="AA460" i="7"/>
  <c r="Z460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K460" i="7" s="1"/>
  <c r="J458" i="7"/>
  <c r="J460" i="7" s="1"/>
  <c r="I458" i="7"/>
  <c r="I460" i="7" s="1"/>
  <c r="H458" i="7"/>
  <c r="H460" i="7" s="1"/>
  <c r="W457" i="7"/>
  <c r="V457" i="7"/>
  <c r="U457" i="7"/>
  <c r="T457" i="7"/>
  <c r="S457" i="7"/>
  <c r="R457" i="7"/>
  <c r="Q457" i="7"/>
  <c r="P457" i="7"/>
  <c r="O457" i="7"/>
  <c r="N457" i="7"/>
  <c r="M457" i="7"/>
  <c r="L457" i="7"/>
  <c r="W456" i="7"/>
  <c r="V456" i="7"/>
  <c r="U456" i="7"/>
  <c r="T456" i="7"/>
  <c r="S456" i="7"/>
  <c r="R456" i="7"/>
  <c r="Q456" i="7"/>
  <c r="P456" i="7"/>
  <c r="O456" i="7"/>
  <c r="N456" i="7"/>
  <c r="M456" i="7"/>
  <c r="L456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G455" i="7"/>
  <c r="F455" i="7"/>
  <c r="E455" i="7"/>
  <c r="D455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G453" i="7"/>
  <c r="F453" i="7"/>
  <c r="E453" i="7"/>
  <c r="D453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G452" i="7"/>
  <c r="F452" i="7"/>
  <c r="E452" i="7"/>
  <c r="D452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G451" i="7"/>
  <c r="F451" i="7"/>
  <c r="E451" i="7"/>
  <c r="D451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G450" i="7"/>
  <c r="F450" i="7"/>
  <c r="E450" i="7"/>
  <c r="D450" i="7"/>
  <c r="W449" i="7"/>
  <c r="V449" i="7"/>
  <c r="V460" i="7" s="1"/>
  <c r="U449" i="7"/>
  <c r="T449" i="7"/>
  <c r="T460" i="7" s="1"/>
  <c r="S449" i="7"/>
  <c r="R449" i="7"/>
  <c r="R460" i="7" s="1"/>
  <c r="Q449" i="7"/>
  <c r="P449" i="7"/>
  <c r="P460" i="7" s="1"/>
  <c r="O449" i="7"/>
  <c r="N449" i="7"/>
  <c r="N460" i="7" s="1"/>
  <c r="M449" i="7"/>
  <c r="L449" i="7"/>
  <c r="L460" i="7" s="1"/>
  <c r="G449" i="7"/>
  <c r="F449" i="7"/>
  <c r="F460" i="7" s="1"/>
  <c r="E449" i="7"/>
  <c r="D449" i="7"/>
  <c r="D460" i="7" s="1"/>
  <c r="AA448" i="7"/>
  <c r="Z448" i="7"/>
  <c r="K448" i="7"/>
  <c r="J448" i="7"/>
  <c r="I448" i="7"/>
  <c r="H448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G447" i="7"/>
  <c r="F447" i="7"/>
  <c r="E447" i="7"/>
  <c r="D447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G446" i="7"/>
  <c r="F446" i="7"/>
  <c r="E446" i="7"/>
  <c r="D446" i="7"/>
  <c r="W445" i="7"/>
  <c r="V445" i="7"/>
  <c r="U445" i="7"/>
  <c r="T445" i="7"/>
  <c r="S445" i="7"/>
  <c r="R445" i="7"/>
  <c r="Q445" i="7"/>
  <c r="P445" i="7"/>
  <c r="Y445" i="7" s="1"/>
  <c r="O445" i="7"/>
  <c r="N445" i="7"/>
  <c r="M445" i="7"/>
  <c r="L445" i="7"/>
  <c r="G445" i="7"/>
  <c r="F445" i="7"/>
  <c r="E445" i="7"/>
  <c r="D445" i="7"/>
  <c r="W444" i="7"/>
  <c r="V444" i="7"/>
  <c r="V448" i="7" s="1"/>
  <c r="U444" i="7"/>
  <c r="T444" i="7"/>
  <c r="T448" i="7" s="1"/>
  <c r="S444" i="7"/>
  <c r="R444" i="7"/>
  <c r="R448" i="7" s="1"/>
  <c r="Q444" i="7"/>
  <c r="P444" i="7"/>
  <c r="P448" i="7" s="1"/>
  <c r="O444" i="7"/>
  <c r="N444" i="7"/>
  <c r="N448" i="7" s="1"/>
  <c r="M444" i="7"/>
  <c r="L444" i="7"/>
  <c r="L448" i="7" s="1"/>
  <c r="G444" i="7"/>
  <c r="F444" i="7"/>
  <c r="F448" i="7" s="1"/>
  <c r="E444" i="7"/>
  <c r="D444" i="7"/>
  <c r="D448" i="7" s="1"/>
  <c r="AA443" i="7"/>
  <c r="Z443" i="7"/>
  <c r="K443" i="7"/>
  <c r="J443" i="7"/>
  <c r="I443" i="7"/>
  <c r="H443" i="7"/>
  <c r="S442" i="7"/>
  <c r="R442" i="7"/>
  <c r="Q442" i="7"/>
  <c r="P442" i="7"/>
  <c r="O442" i="7"/>
  <c r="N442" i="7"/>
  <c r="M442" i="7"/>
  <c r="L442" i="7"/>
  <c r="S441" i="7"/>
  <c r="R441" i="7"/>
  <c r="Q441" i="7"/>
  <c r="P441" i="7"/>
  <c r="O441" i="7"/>
  <c r="N441" i="7"/>
  <c r="M441" i="7"/>
  <c r="L441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G440" i="7"/>
  <c r="F440" i="7"/>
  <c r="E440" i="7"/>
  <c r="D440" i="7"/>
  <c r="W439" i="7"/>
  <c r="W443" i="7" s="1"/>
  <c r="V439" i="7"/>
  <c r="V443" i="7" s="1"/>
  <c r="U439" i="7"/>
  <c r="U443" i="7" s="1"/>
  <c r="T439" i="7"/>
  <c r="T443" i="7" s="1"/>
  <c r="S439" i="7"/>
  <c r="R439" i="7"/>
  <c r="R443" i="7" s="1"/>
  <c r="Q439" i="7"/>
  <c r="Q443" i="7" s="1"/>
  <c r="P439" i="7"/>
  <c r="P443" i="7" s="1"/>
  <c r="O439" i="7"/>
  <c r="N439" i="7"/>
  <c r="N443" i="7" s="1"/>
  <c r="M439" i="7"/>
  <c r="M443" i="7" s="1"/>
  <c r="L439" i="7"/>
  <c r="L443" i="7" s="1"/>
  <c r="G439" i="7"/>
  <c r="G443" i="7" s="1"/>
  <c r="F439" i="7"/>
  <c r="F443" i="7" s="1"/>
  <c r="E439" i="7"/>
  <c r="E443" i="7" s="1"/>
  <c r="D439" i="7"/>
  <c r="D443" i="7" s="1"/>
  <c r="AA438" i="7"/>
  <c r="Z438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K438" i="7" s="1"/>
  <c r="J436" i="7"/>
  <c r="J438" i="7" s="1"/>
  <c r="I436" i="7"/>
  <c r="I438" i="7" s="1"/>
  <c r="H436" i="7"/>
  <c r="H438" i="7" s="1"/>
  <c r="G436" i="7"/>
  <c r="F436" i="7"/>
  <c r="E436" i="7"/>
  <c r="D436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G435" i="7"/>
  <c r="F435" i="7"/>
  <c r="E435" i="7"/>
  <c r="D435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G434" i="7"/>
  <c r="F434" i="7"/>
  <c r="E434" i="7"/>
  <c r="D434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G433" i="7"/>
  <c r="F433" i="7"/>
  <c r="E433" i="7"/>
  <c r="D433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G432" i="7"/>
  <c r="F432" i="7"/>
  <c r="E432" i="7"/>
  <c r="D432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G431" i="7"/>
  <c r="F431" i="7"/>
  <c r="E431" i="7"/>
  <c r="D431" i="7"/>
  <c r="S430" i="7"/>
  <c r="R430" i="7"/>
  <c r="Q430" i="7"/>
  <c r="P430" i="7"/>
  <c r="O430" i="7"/>
  <c r="N430" i="7"/>
  <c r="M430" i="7"/>
  <c r="L430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G429" i="7"/>
  <c r="F429" i="7"/>
  <c r="E429" i="7"/>
  <c r="D429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G428" i="7"/>
  <c r="F428" i="7"/>
  <c r="E428" i="7"/>
  <c r="D428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G427" i="7"/>
  <c r="F427" i="7"/>
  <c r="E427" i="7"/>
  <c r="D427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G426" i="7"/>
  <c r="F426" i="7"/>
  <c r="E426" i="7"/>
  <c r="D426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G425" i="7"/>
  <c r="F425" i="7"/>
  <c r="E425" i="7"/>
  <c r="D425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G424" i="7"/>
  <c r="F424" i="7"/>
  <c r="E424" i="7"/>
  <c r="D424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G423" i="7"/>
  <c r="F423" i="7"/>
  <c r="E423" i="7"/>
  <c r="D423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G422" i="7"/>
  <c r="F422" i="7"/>
  <c r="E422" i="7"/>
  <c r="D422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G421" i="7"/>
  <c r="F421" i="7"/>
  <c r="E421" i="7"/>
  <c r="D421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G420" i="7"/>
  <c r="F420" i="7"/>
  <c r="E420" i="7"/>
  <c r="D420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G419" i="7"/>
  <c r="F419" i="7"/>
  <c r="E419" i="7"/>
  <c r="D419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G418" i="7"/>
  <c r="F418" i="7"/>
  <c r="E418" i="7"/>
  <c r="D418" i="7"/>
  <c r="W417" i="7"/>
  <c r="W438" i="7" s="1"/>
  <c r="V417" i="7"/>
  <c r="V438" i="7" s="1"/>
  <c r="U417" i="7"/>
  <c r="U438" i="7" s="1"/>
  <c r="T417" i="7"/>
  <c r="T438" i="7" s="1"/>
  <c r="S417" i="7"/>
  <c r="S438" i="7" s="1"/>
  <c r="R417" i="7"/>
  <c r="R438" i="7" s="1"/>
  <c r="Q417" i="7"/>
  <c r="Q438" i="7" s="1"/>
  <c r="P417" i="7"/>
  <c r="P438" i="7" s="1"/>
  <c r="O417" i="7"/>
  <c r="O438" i="7" s="1"/>
  <c r="N417" i="7"/>
  <c r="N438" i="7" s="1"/>
  <c r="M417" i="7"/>
  <c r="M438" i="7" s="1"/>
  <c r="L417" i="7"/>
  <c r="L438" i="7" s="1"/>
  <c r="G417" i="7"/>
  <c r="G438" i="7" s="1"/>
  <c r="F417" i="7"/>
  <c r="F438" i="7" s="1"/>
  <c r="E417" i="7"/>
  <c r="E438" i="7" s="1"/>
  <c r="D417" i="7"/>
  <c r="D438" i="7" s="1"/>
  <c r="AA416" i="7"/>
  <c r="Z416" i="7"/>
  <c r="K416" i="7"/>
  <c r="J416" i="7"/>
  <c r="I416" i="7"/>
  <c r="H416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G415" i="7"/>
  <c r="F415" i="7"/>
  <c r="E415" i="7"/>
  <c r="D415" i="7"/>
  <c r="S414" i="7"/>
  <c r="Y414" i="7" s="1"/>
  <c r="R414" i="7"/>
  <c r="Q414" i="7"/>
  <c r="P414" i="7"/>
  <c r="O414" i="7"/>
  <c r="N414" i="7"/>
  <c r="M414" i="7"/>
  <c r="L414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G413" i="7"/>
  <c r="F413" i="7"/>
  <c r="E413" i="7"/>
  <c r="D413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G412" i="7"/>
  <c r="F412" i="7"/>
  <c r="E412" i="7"/>
  <c r="D412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G411" i="7"/>
  <c r="F411" i="7"/>
  <c r="E411" i="7"/>
  <c r="D411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G410" i="7"/>
  <c r="F410" i="7"/>
  <c r="E410" i="7"/>
  <c r="D410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G409" i="7"/>
  <c r="F409" i="7"/>
  <c r="E409" i="7"/>
  <c r="D409" i="7"/>
  <c r="W408" i="7"/>
  <c r="W416" i="7" s="1"/>
  <c r="V408" i="7"/>
  <c r="V416" i="7" s="1"/>
  <c r="U408" i="7"/>
  <c r="U416" i="7" s="1"/>
  <c r="T408" i="7"/>
  <c r="T416" i="7" s="1"/>
  <c r="S408" i="7"/>
  <c r="S416" i="7" s="1"/>
  <c r="R408" i="7"/>
  <c r="R416" i="7" s="1"/>
  <c r="Q408" i="7"/>
  <c r="Q416" i="7" s="1"/>
  <c r="P408" i="7"/>
  <c r="P416" i="7" s="1"/>
  <c r="O408" i="7"/>
  <c r="O416" i="7" s="1"/>
  <c r="N408" i="7"/>
  <c r="N416" i="7" s="1"/>
  <c r="M408" i="7"/>
  <c r="M416" i="7" s="1"/>
  <c r="L408" i="7"/>
  <c r="L416" i="7" s="1"/>
  <c r="G408" i="7"/>
  <c r="G416" i="7" s="1"/>
  <c r="F408" i="7"/>
  <c r="F416" i="7" s="1"/>
  <c r="E408" i="7"/>
  <c r="E416" i="7" s="1"/>
  <c r="D408" i="7"/>
  <c r="D416" i="7" s="1"/>
  <c r="AA407" i="7"/>
  <c r="Z407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K407" i="7" s="1"/>
  <c r="J405" i="7"/>
  <c r="J407" i="7" s="1"/>
  <c r="I405" i="7"/>
  <c r="I407" i="7" s="1"/>
  <c r="H405" i="7"/>
  <c r="H407" i="7" s="1"/>
  <c r="W404" i="7"/>
  <c r="V404" i="7"/>
  <c r="U404" i="7"/>
  <c r="T404" i="7"/>
  <c r="S404" i="7"/>
  <c r="R404" i="7"/>
  <c r="Q404" i="7"/>
  <c r="P404" i="7"/>
  <c r="O404" i="7"/>
  <c r="N404" i="7"/>
  <c r="M404" i="7"/>
  <c r="L404" i="7"/>
  <c r="G404" i="7"/>
  <c r="F404" i="7"/>
  <c r="E404" i="7"/>
  <c r="D404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G403" i="7"/>
  <c r="F403" i="7"/>
  <c r="E403" i="7"/>
  <c r="D403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G402" i="7"/>
  <c r="F402" i="7"/>
  <c r="E402" i="7"/>
  <c r="D402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G401" i="7"/>
  <c r="F401" i="7"/>
  <c r="E401" i="7"/>
  <c r="D401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G400" i="7"/>
  <c r="F400" i="7"/>
  <c r="E400" i="7"/>
  <c r="D400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G399" i="7"/>
  <c r="F399" i="7"/>
  <c r="E399" i="7"/>
  <c r="D399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G398" i="7"/>
  <c r="F398" i="7"/>
  <c r="E398" i="7"/>
  <c r="D398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G397" i="7"/>
  <c r="F397" i="7"/>
  <c r="E397" i="7"/>
  <c r="D397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G396" i="7"/>
  <c r="F396" i="7"/>
  <c r="E396" i="7"/>
  <c r="D396" i="7"/>
  <c r="W395" i="7"/>
  <c r="W407" i="7" s="1"/>
  <c r="V395" i="7"/>
  <c r="V407" i="7" s="1"/>
  <c r="U395" i="7"/>
  <c r="U407" i="7" s="1"/>
  <c r="T395" i="7"/>
  <c r="T407" i="7" s="1"/>
  <c r="S395" i="7"/>
  <c r="S407" i="7" s="1"/>
  <c r="R395" i="7"/>
  <c r="R407" i="7" s="1"/>
  <c r="Q395" i="7"/>
  <c r="Q407" i="7" s="1"/>
  <c r="P395" i="7"/>
  <c r="P407" i="7" s="1"/>
  <c r="O395" i="7"/>
  <c r="O407" i="7" s="1"/>
  <c r="N395" i="7"/>
  <c r="N407" i="7" s="1"/>
  <c r="M395" i="7"/>
  <c r="M407" i="7" s="1"/>
  <c r="L395" i="7"/>
  <c r="L407" i="7" s="1"/>
  <c r="G395" i="7"/>
  <c r="G407" i="7" s="1"/>
  <c r="F395" i="7"/>
  <c r="F407" i="7" s="1"/>
  <c r="E395" i="7"/>
  <c r="E407" i="7" s="1"/>
  <c r="D395" i="7"/>
  <c r="D407" i="7" s="1"/>
  <c r="AA394" i="7"/>
  <c r="Z394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K394" i="7" s="1"/>
  <c r="J393" i="7"/>
  <c r="J394" i="7" s="1"/>
  <c r="I393" i="7"/>
  <c r="I394" i="7" s="1"/>
  <c r="H393" i="7"/>
  <c r="H394" i="7" s="1"/>
  <c r="W392" i="7"/>
  <c r="V392" i="7"/>
  <c r="U392" i="7"/>
  <c r="T392" i="7"/>
  <c r="S392" i="7"/>
  <c r="R392" i="7"/>
  <c r="Q392" i="7"/>
  <c r="P392" i="7"/>
  <c r="O392" i="7"/>
  <c r="N392" i="7"/>
  <c r="M392" i="7"/>
  <c r="L392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G390" i="7"/>
  <c r="F390" i="7"/>
  <c r="E390" i="7"/>
  <c r="D390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G389" i="7"/>
  <c r="F389" i="7"/>
  <c r="E389" i="7"/>
  <c r="D389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G388" i="7"/>
  <c r="F388" i="7"/>
  <c r="E388" i="7"/>
  <c r="D388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G387" i="7"/>
  <c r="F387" i="7"/>
  <c r="E387" i="7"/>
  <c r="D387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G386" i="7"/>
  <c r="F386" i="7"/>
  <c r="E386" i="7"/>
  <c r="D386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G385" i="7"/>
  <c r="F385" i="7"/>
  <c r="E385" i="7"/>
  <c r="D385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G384" i="7"/>
  <c r="F384" i="7"/>
  <c r="E384" i="7"/>
  <c r="D384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G383" i="7"/>
  <c r="F383" i="7"/>
  <c r="E383" i="7"/>
  <c r="D383" i="7"/>
  <c r="W382" i="7"/>
  <c r="W394" i="7" s="1"/>
  <c r="V382" i="7"/>
  <c r="V394" i="7" s="1"/>
  <c r="U382" i="7"/>
  <c r="U394" i="7" s="1"/>
  <c r="T382" i="7"/>
  <c r="T394" i="7" s="1"/>
  <c r="S382" i="7"/>
  <c r="S394" i="7" s="1"/>
  <c r="R382" i="7"/>
  <c r="R394" i="7" s="1"/>
  <c r="Q382" i="7"/>
  <c r="Q394" i="7" s="1"/>
  <c r="P382" i="7"/>
  <c r="P394" i="7" s="1"/>
  <c r="O382" i="7"/>
  <c r="O394" i="7" s="1"/>
  <c r="N382" i="7"/>
  <c r="N394" i="7" s="1"/>
  <c r="M382" i="7"/>
  <c r="M394" i="7" s="1"/>
  <c r="L382" i="7"/>
  <c r="L394" i="7" s="1"/>
  <c r="G382" i="7"/>
  <c r="G394" i="7" s="1"/>
  <c r="F382" i="7"/>
  <c r="F394" i="7" s="1"/>
  <c r="E382" i="7"/>
  <c r="E394" i="7" s="1"/>
  <c r="D382" i="7"/>
  <c r="D394" i="7" s="1"/>
  <c r="AA381" i="7"/>
  <c r="Z381" i="7"/>
  <c r="K381" i="7"/>
  <c r="J381" i="7"/>
  <c r="I381" i="7"/>
  <c r="H381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G380" i="7"/>
  <c r="F380" i="7"/>
  <c r="E380" i="7"/>
  <c r="D380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G377" i="7"/>
  <c r="F377" i="7"/>
  <c r="E377" i="7"/>
  <c r="D377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G376" i="7"/>
  <c r="F376" i="7"/>
  <c r="E376" i="7"/>
  <c r="D376" i="7"/>
  <c r="W375" i="7"/>
  <c r="W381" i="7" s="1"/>
  <c r="V375" i="7"/>
  <c r="V381" i="7" s="1"/>
  <c r="U375" i="7"/>
  <c r="U381" i="7" s="1"/>
  <c r="T375" i="7"/>
  <c r="T381" i="7" s="1"/>
  <c r="S375" i="7"/>
  <c r="S381" i="7" s="1"/>
  <c r="R375" i="7"/>
  <c r="R381" i="7" s="1"/>
  <c r="Q375" i="7"/>
  <c r="Q381" i="7" s="1"/>
  <c r="P375" i="7"/>
  <c r="P381" i="7" s="1"/>
  <c r="O375" i="7"/>
  <c r="O381" i="7" s="1"/>
  <c r="N375" i="7"/>
  <c r="N381" i="7" s="1"/>
  <c r="M375" i="7"/>
  <c r="M381" i="7" s="1"/>
  <c r="L375" i="7"/>
  <c r="L381" i="7" s="1"/>
  <c r="G375" i="7"/>
  <c r="G381" i="7" s="1"/>
  <c r="F375" i="7"/>
  <c r="F381" i="7" s="1"/>
  <c r="E375" i="7"/>
  <c r="E381" i="7" s="1"/>
  <c r="D375" i="7"/>
  <c r="D381" i="7" s="1"/>
  <c r="AA374" i="7"/>
  <c r="Z374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W372" i="7"/>
  <c r="V372" i="7"/>
  <c r="U372" i="7"/>
  <c r="T372" i="7"/>
  <c r="G372" i="7"/>
  <c r="F372" i="7"/>
  <c r="E372" i="7"/>
  <c r="D372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K374" i="7" s="1"/>
  <c r="J371" i="7"/>
  <c r="J374" i="7" s="1"/>
  <c r="I371" i="7"/>
  <c r="I374" i="7" s="1"/>
  <c r="H371" i="7"/>
  <c r="H374" i="7" s="1"/>
  <c r="W370" i="7"/>
  <c r="V370" i="7"/>
  <c r="U370" i="7"/>
  <c r="T370" i="7"/>
  <c r="S370" i="7"/>
  <c r="R370" i="7"/>
  <c r="Q370" i="7"/>
  <c r="P370" i="7"/>
  <c r="O370" i="7"/>
  <c r="N370" i="7"/>
  <c r="M370" i="7"/>
  <c r="L370" i="7"/>
  <c r="G370" i="7"/>
  <c r="F370" i="7"/>
  <c r="E370" i="7"/>
  <c r="D370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G369" i="7"/>
  <c r="F369" i="7"/>
  <c r="E369" i="7"/>
  <c r="D369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G368" i="7"/>
  <c r="F368" i="7"/>
  <c r="E368" i="7"/>
  <c r="D368" i="7"/>
  <c r="W367" i="7"/>
  <c r="V367" i="7"/>
  <c r="V374" i="7" s="1"/>
  <c r="U367" i="7"/>
  <c r="T367" i="7"/>
  <c r="T374" i="7" s="1"/>
  <c r="S367" i="7"/>
  <c r="R367" i="7"/>
  <c r="R374" i="7" s="1"/>
  <c r="Q367" i="7"/>
  <c r="P367" i="7"/>
  <c r="P374" i="7" s="1"/>
  <c r="O367" i="7"/>
  <c r="N367" i="7"/>
  <c r="N374" i="7" s="1"/>
  <c r="M367" i="7"/>
  <c r="L367" i="7"/>
  <c r="L374" i="7" s="1"/>
  <c r="G367" i="7"/>
  <c r="G374" i="7" s="1"/>
  <c r="F367" i="7"/>
  <c r="F374" i="7" s="1"/>
  <c r="E367" i="7"/>
  <c r="E374" i="7" s="1"/>
  <c r="D367" i="7"/>
  <c r="D374" i="7" s="1"/>
  <c r="AA366" i="7"/>
  <c r="Z366" i="7"/>
  <c r="K366" i="7"/>
  <c r="J366" i="7"/>
  <c r="I366" i="7"/>
  <c r="H366" i="7"/>
  <c r="W365" i="7"/>
  <c r="V365" i="7"/>
  <c r="U365" i="7"/>
  <c r="T365" i="7"/>
  <c r="S365" i="7"/>
  <c r="R365" i="7"/>
  <c r="X365" i="7" s="1"/>
  <c r="Q365" i="7"/>
  <c r="P365" i="7"/>
  <c r="O365" i="7"/>
  <c r="N365" i="7"/>
  <c r="M365" i="7"/>
  <c r="L365" i="7"/>
  <c r="G365" i="7"/>
  <c r="F365" i="7"/>
  <c r="E365" i="7"/>
  <c r="D365" i="7"/>
  <c r="W364" i="7"/>
  <c r="V364" i="7"/>
  <c r="U364" i="7"/>
  <c r="T364" i="7"/>
  <c r="S364" i="7"/>
  <c r="R364" i="7"/>
  <c r="X364" i="7" s="1"/>
  <c r="Q364" i="7"/>
  <c r="P364" i="7"/>
  <c r="O364" i="7"/>
  <c r="N364" i="7"/>
  <c r="M364" i="7"/>
  <c r="L364" i="7"/>
  <c r="W363" i="7"/>
  <c r="V363" i="7"/>
  <c r="U363" i="7"/>
  <c r="T363" i="7"/>
  <c r="S363" i="7"/>
  <c r="R363" i="7"/>
  <c r="X363" i="7" s="1"/>
  <c r="Q363" i="7"/>
  <c r="P363" i="7"/>
  <c r="O363" i="7"/>
  <c r="N363" i="7"/>
  <c r="M363" i="7"/>
  <c r="L363" i="7"/>
  <c r="G363" i="7"/>
  <c r="F363" i="7"/>
  <c r="E363" i="7"/>
  <c r="D363" i="7"/>
  <c r="W362" i="7"/>
  <c r="V362" i="7"/>
  <c r="U362" i="7"/>
  <c r="T362" i="7"/>
  <c r="S362" i="7"/>
  <c r="R362" i="7"/>
  <c r="X362" i="7" s="1"/>
  <c r="Q362" i="7"/>
  <c r="P362" i="7"/>
  <c r="O362" i="7"/>
  <c r="N362" i="7"/>
  <c r="M362" i="7"/>
  <c r="L362" i="7"/>
  <c r="G362" i="7"/>
  <c r="F362" i="7"/>
  <c r="E362" i="7"/>
  <c r="D362" i="7"/>
  <c r="W361" i="7"/>
  <c r="V361" i="7"/>
  <c r="U361" i="7"/>
  <c r="T361" i="7"/>
  <c r="S361" i="7"/>
  <c r="R361" i="7"/>
  <c r="X361" i="7" s="1"/>
  <c r="Q361" i="7"/>
  <c r="P361" i="7"/>
  <c r="O361" i="7"/>
  <c r="N361" i="7"/>
  <c r="M361" i="7"/>
  <c r="L361" i="7"/>
  <c r="G361" i="7"/>
  <c r="F361" i="7"/>
  <c r="E361" i="7"/>
  <c r="D361" i="7"/>
  <c r="W360" i="7"/>
  <c r="V360" i="7"/>
  <c r="U360" i="7"/>
  <c r="T360" i="7"/>
  <c r="S360" i="7"/>
  <c r="R360" i="7"/>
  <c r="X360" i="7" s="1"/>
  <c r="Q360" i="7"/>
  <c r="P360" i="7"/>
  <c r="O360" i="7"/>
  <c r="N360" i="7"/>
  <c r="M360" i="7"/>
  <c r="L360" i="7"/>
  <c r="W359" i="7"/>
  <c r="V359" i="7"/>
  <c r="U359" i="7"/>
  <c r="T359" i="7"/>
  <c r="S359" i="7"/>
  <c r="R359" i="7"/>
  <c r="X359" i="7" s="1"/>
  <c r="Q359" i="7"/>
  <c r="P359" i="7"/>
  <c r="O359" i="7"/>
  <c r="N359" i="7"/>
  <c r="M359" i="7"/>
  <c r="L359" i="7"/>
  <c r="W358" i="7"/>
  <c r="V358" i="7"/>
  <c r="U358" i="7"/>
  <c r="T358" i="7"/>
  <c r="S358" i="7"/>
  <c r="R358" i="7"/>
  <c r="X358" i="7" s="1"/>
  <c r="Q358" i="7"/>
  <c r="P358" i="7"/>
  <c r="O358" i="7"/>
  <c r="N358" i="7"/>
  <c r="M358" i="7"/>
  <c r="L358" i="7"/>
  <c r="W357" i="7"/>
  <c r="V357" i="7"/>
  <c r="U357" i="7"/>
  <c r="T357" i="7"/>
  <c r="S357" i="7"/>
  <c r="R357" i="7"/>
  <c r="X357" i="7" s="1"/>
  <c r="Q357" i="7"/>
  <c r="P357" i="7"/>
  <c r="O357" i="7"/>
  <c r="N357" i="7"/>
  <c r="M357" i="7"/>
  <c r="L357" i="7"/>
  <c r="G357" i="7"/>
  <c r="F357" i="7"/>
  <c r="E357" i="7"/>
  <c r="D357" i="7"/>
  <c r="W356" i="7"/>
  <c r="V356" i="7"/>
  <c r="U356" i="7"/>
  <c r="T356" i="7"/>
  <c r="S356" i="7"/>
  <c r="R356" i="7"/>
  <c r="X356" i="7" s="1"/>
  <c r="Q356" i="7"/>
  <c r="P356" i="7"/>
  <c r="O356" i="7"/>
  <c r="N356" i="7"/>
  <c r="M356" i="7"/>
  <c r="L356" i="7"/>
  <c r="G356" i="7"/>
  <c r="F356" i="7"/>
  <c r="E356" i="7"/>
  <c r="D356" i="7"/>
  <c r="W355" i="7"/>
  <c r="V355" i="7"/>
  <c r="U355" i="7"/>
  <c r="T355" i="7"/>
  <c r="S355" i="7"/>
  <c r="R355" i="7"/>
  <c r="X355" i="7" s="1"/>
  <c r="Q355" i="7"/>
  <c r="P355" i="7"/>
  <c r="O355" i="7"/>
  <c r="N355" i="7"/>
  <c r="M355" i="7"/>
  <c r="L355" i="7"/>
  <c r="G355" i="7"/>
  <c r="F355" i="7"/>
  <c r="E355" i="7"/>
  <c r="D355" i="7"/>
  <c r="W354" i="7"/>
  <c r="V354" i="7"/>
  <c r="U354" i="7"/>
  <c r="T354" i="7"/>
  <c r="S354" i="7"/>
  <c r="R354" i="7"/>
  <c r="X354" i="7" s="1"/>
  <c r="Q354" i="7"/>
  <c r="P354" i="7"/>
  <c r="O354" i="7"/>
  <c r="N354" i="7"/>
  <c r="M354" i="7"/>
  <c r="L354" i="7"/>
  <c r="G354" i="7"/>
  <c r="F354" i="7"/>
  <c r="E354" i="7"/>
  <c r="D354" i="7"/>
  <c r="W353" i="7"/>
  <c r="V353" i="7"/>
  <c r="U353" i="7"/>
  <c r="T353" i="7"/>
  <c r="S353" i="7"/>
  <c r="R353" i="7"/>
  <c r="X353" i="7" s="1"/>
  <c r="Q353" i="7"/>
  <c r="P353" i="7"/>
  <c r="O353" i="7"/>
  <c r="N353" i="7"/>
  <c r="M353" i="7"/>
  <c r="L353" i="7"/>
  <c r="G353" i="7"/>
  <c r="F353" i="7"/>
  <c r="E353" i="7"/>
  <c r="D353" i="7"/>
  <c r="W352" i="7"/>
  <c r="V352" i="7"/>
  <c r="U352" i="7"/>
  <c r="T352" i="7"/>
  <c r="S352" i="7"/>
  <c r="R352" i="7"/>
  <c r="X352" i="7" s="1"/>
  <c r="Q352" i="7"/>
  <c r="P352" i="7"/>
  <c r="O352" i="7"/>
  <c r="N352" i="7"/>
  <c r="M352" i="7"/>
  <c r="L352" i="7"/>
  <c r="G352" i="7"/>
  <c r="F352" i="7"/>
  <c r="E352" i="7"/>
  <c r="D352" i="7"/>
  <c r="W351" i="7"/>
  <c r="V351" i="7"/>
  <c r="U351" i="7"/>
  <c r="T351" i="7"/>
  <c r="S351" i="7"/>
  <c r="R351" i="7"/>
  <c r="X351" i="7" s="1"/>
  <c r="Q351" i="7"/>
  <c r="P351" i="7"/>
  <c r="O351" i="7"/>
  <c r="N351" i="7"/>
  <c r="M351" i="7"/>
  <c r="L351" i="7"/>
  <c r="G351" i="7"/>
  <c r="F351" i="7"/>
  <c r="E351" i="7"/>
  <c r="D351" i="7"/>
  <c r="W350" i="7"/>
  <c r="V350" i="7"/>
  <c r="U350" i="7"/>
  <c r="T350" i="7"/>
  <c r="S350" i="7"/>
  <c r="R350" i="7"/>
  <c r="X350" i="7" s="1"/>
  <c r="Q350" i="7"/>
  <c r="P350" i="7"/>
  <c r="O350" i="7"/>
  <c r="N350" i="7"/>
  <c r="M350" i="7"/>
  <c r="L350" i="7"/>
  <c r="G350" i="7"/>
  <c r="F350" i="7"/>
  <c r="E350" i="7"/>
  <c r="D350" i="7"/>
  <c r="W349" i="7"/>
  <c r="V349" i="7"/>
  <c r="U349" i="7"/>
  <c r="T349" i="7"/>
  <c r="S349" i="7"/>
  <c r="R349" i="7"/>
  <c r="X349" i="7" s="1"/>
  <c r="Q349" i="7"/>
  <c r="P349" i="7"/>
  <c r="O349" i="7"/>
  <c r="N349" i="7"/>
  <c r="M349" i="7"/>
  <c r="L349" i="7"/>
  <c r="G349" i="7"/>
  <c r="F349" i="7"/>
  <c r="E349" i="7"/>
  <c r="D349" i="7"/>
  <c r="W348" i="7"/>
  <c r="V348" i="7"/>
  <c r="U348" i="7"/>
  <c r="T348" i="7"/>
  <c r="S348" i="7"/>
  <c r="R348" i="7"/>
  <c r="X348" i="7" s="1"/>
  <c r="Q348" i="7"/>
  <c r="P348" i="7"/>
  <c r="O348" i="7"/>
  <c r="N348" i="7"/>
  <c r="M348" i="7"/>
  <c r="L348" i="7"/>
  <c r="G348" i="7"/>
  <c r="F348" i="7"/>
  <c r="E348" i="7"/>
  <c r="D348" i="7"/>
  <c r="W347" i="7"/>
  <c r="V347" i="7"/>
  <c r="U347" i="7"/>
  <c r="T347" i="7"/>
  <c r="S347" i="7"/>
  <c r="R347" i="7"/>
  <c r="X347" i="7" s="1"/>
  <c r="Q347" i="7"/>
  <c r="P347" i="7"/>
  <c r="O347" i="7"/>
  <c r="N347" i="7"/>
  <c r="M347" i="7"/>
  <c r="L347" i="7"/>
  <c r="G347" i="7"/>
  <c r="F347" i="7"/>
  <c r="E347" i="7"/>
  <c r="D347" i="7"/>
  <c r="W346" i="7"/>
  <c r="V346" i="7"/>
  <c r="U346" i="7"/>
  <c r="T346" i="7"/>
  <c r="S346" i="7"/>
  <c r="R346" i="7"/>
  <c r="X346" i="7" s="1"/>
  <c r="Q346" i="7"/>
  <c r="P346" i="7"/>
  <c r="O346" i="7"/>
  <c r="N346" i="7"/>
  <c r="M346" i="7"/>
  <c r="L346" i="7"/>
  <c r="G346" i="7"/>
  <c r="F346" i="7"/>
  <c r="E346" i="7"/>
  <c r="D346" i="7"/>
  <c r="W345" i="7"/>
  <c r="V345" i="7"/>
  <c r="U345" i="7"/>
  <c r="T345" i="7"/>
  <c r="S345" i="7"/>
  <c r="R345" i="7"/>
  <c r="X345" i="7" s="1"/>
  <c r="Q345" i="7"/>
  <c r="P345" i="7"/>
  <c r="O345" i="7"/>
  <c r="N345" i="7"/>
  <c r="M345" i="7"/>
  <c r="L345" i="7"/>
  <c r="G345" i="7"/>
  <c r="F345" i="7"/>
  <c r="E345" i="7"/>
  <c r="D345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G344" i="7"/>
  <c r="F344" i="7"/>
  <c r="E344" i="7"/>
  <c r="D344" i="7"/>
  <c r="W343" i="7"/>
  <c r="W366" i="7" s="1"/>
  <c r="V343" i="7"/>
  <c r="V366" i="7" s="1"/>
  <c r="U343" i="7"/>
  <c r="U366" i="7" s="1"/>
  <c r="T343" i="7"/>
  <c r="T366" i="7" s="1"/>
  <c r="S343" i="7"/>
  <c r="S366" i="7" s="1"/>
  <c r="R343" i="7"/>
  <c r="R366" i="7" s="1"/>
  <c r="Q343" i="7"/>
  <c r="Q366" i="7" s="1"/>
  <c r="P343" i="7"/>
  <c r="P366" i="7" s="1"/>
  <c r="O343" i="7"/>
  <c r="O366" i="7" s="1"/>
  <c r="N343" i="7"/>
  <c r="N366" i="7" s="1"/>
  <c r="M343" i="7"/>
  <c r="M366" i="7" s="1"/>
  <c r="L343" i="7"/>
  <c r="L366" i="7" s="1"/>
  <c r="G343" i="7"/>
  <c r="G366" i="7" s="1"/>
  <c r="F343" i="7"/>
  <c r="F366" i="7" s="1"/>
  <c r="E343" i="7"/>
  <c r="E366" i="7" s="1"/>
  <c r="D343" i="7"/>
  <c r="D366" i="7" s="1"/>
  <c r="AA342" i="7"/>
  <c r="Z342" i="7"/>
  <c r="K342" i="7"/>
  <c r="J342" i="7"/>
  <c r="I342" i="7"/>
  <c r="H342" i="7"/>
  <c r="S341" i="7"/>
  <c r="R341" i="7"/>
  <c r="Q341" i="7"/>
  <c r="P341" i="7"/>
  <c r="O341" i="7"/>
  <c r="N341" i="7"/>
  <c r="M341" i="7"/>
  <c r="L341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G340" i="7"/>
  <c r="F340" i="7"/>
  <c r="E340" i="7"/>
  <c r="D340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G339" i="7"/>
  <c r="F339" i="7"/>
  <c r="E339" i="7"/>
  <c r="D339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G338" i="7"/>
  <c r="F338" i="7"/>
  <c r="E338" i="7"/>
  <c r="D338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G337" i="7"/>
  <c r="F337" i="7"/>
  <c r="E337" i="7"/>
  <c r="D337" i="7"/>
  <c r="W336" i="7"/>
  <c r="W342" i="7" s="1"/>
  <c r="V336" i="7"/>
  <c r="V342" i="7" s="1"/>
  <c r="U336" i="7"/>
  <c r="T336" i="7"/>
  <c r="T342" i="7" s="1"/>
  <c r="S336" i="7"/>
  <c r="S342" i="7" s="1"/>
  <c r="R336" i="7"/>
  <c r="R342" i="7" s="1"/>
  <c r="Q336" i="7"/>
  <c r="Q342" i="7" s="1"/>
  <c r="P336" i="7"/>
  <c r="P342" i="7" s="1"/>
  <c r="O336" i="7"/>
  <c r="O342" i="7" s="1"/>
  <c r="N336" i="7"/>
  <c r="N342" i="7" s="1"/>
  <c r="M336" i="7"/>
  <c r="M342" i="7" s="1"/>
  <c r="L336" i="7"/>
  <c r="L342" i="7" s="1"/>
  <c r="G336" i="7"/>
  <c r="G342" i="7" s="1"/>
  <c r="F336" i="7"/>
  <c r="F342" i="7" s="1"/>
  <c r="E336" i="7"/>
  <c r="E342" i="7" s="1"/>
  <c r="D336" i="7"/>
  <c r="D342" i="7" s="1"/>
  <c r="AA335" i="7"/>
  <c r="Z335" i="7"/>
  <c r="K335" i="7"/>
  <c r="J335" i="7"/>
  <c r="I335" i="7"/>
  <c r="H335" i="7"/>
  <c r="S334" i="7"/>
  <c r="R334" i="7"/>
  <c r="Q334" i="7"/>
  <c r="P334" i="7"/>
  <c r="O334" i="7"/>
  <c r="N334" i="7"/>
  <c r="M334" i="7"/>
  <c r="L334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G332" i="7"/>
  <c r="F332" i="7"/>
  <c r="E332" i="7"/>
  <c r="D332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G331" i="7"/>
  <c r="F331" i="7"/>
  <c r="E331" i="7"/>
  <c r="D331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G330" i="7"/>
  <c r="F330" i="7"/>
  <c r="E330" i="7"/>
  <c r="D330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G329" i="7"/>
  <c r="F329" i="7"/>
  <c r="E329" i="7"/>
  <c r="D329" i="7"/>
  <c r="W328" i="7"/>
  <c r="W335" i="7" s="1"/>
  <c r="V328" i="7"/>
  <c r="V335" i="7" s="1"/>
  <c r="U328" i="7"/>
  <c r="T328" i="7"/>
  <c r="T335" i="7" s="1"/>
  <c r="S328" i="7"/>
  <c r="S335" i="7" s="1"/>
  <c r="R328" i="7"/>
  <c r="R335" i="7" s="1"/>
  <c r="Q328" i="7"/>
  <c r="Q335" i="7" s="1"/>
  <c r="P328" i="7"/>
  <c r="P335" i="7" s="1"/>
  <c r="O328" i="7"/>
  <c r="O335" i="7" s="1"/>
  <c r="N328" i="7"/>
  <c r="N335" i="7" s="1"/>
  <c r="M328" i="7"/>
  <c r="M335" i="7" s="1"/>
  <c r="L328" i="7"/>
  <c r="L335" i="7" s="1"/>
  <c r="G328" i="7"/>
  <c r="G335" i="7" s="1"/>
  <c r="F328" i="7"/>
  <c r="F335" i="7" s="1"/>
  <c r="E328" i="7"/>
  <c r="E335" i="7" s="1"/>
  <c r="D328" i="7"/>
  <c r="D335" i="7" s="1"/>
  <c r="AA327" i="7"/>
  <c r="Z327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K327" i="7" s="1"/>
  <c r="J324" i="7"/>
  <c r="J327" i="7" s="1"/>
  <c r="I324" i="7"/>
  <c r="I327" i="7" s="1"/>
  <c r="H324" i="7"/>
  <c r="H327" i="7" s="1"/>
  <c r="W323" i="7"/>
  <c r="V323" i="7"/>
  <c r="U323" i="7"/>
  <c r="T323" i="7"/>
  <c r="S323" i="7"/>
  <c r="R323" i="7"/>
  <c r="Q323" i="7"/>
  <c r="P323" i="7"/>
  <c r="O323" i="7"/>
  <c r="N323" i="7"/>
  <c r="M323" i="7"/>
  <c r="L323" i="7"/>
  <c r="G323" i="7"/>
  <c r="F323" i="7"/>
  <c r="E323" i="7"/>
  <c r="D323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G322" i="7"/>
  <c r="F322" i="7"/>
  <c r="E322" i="7"/>
  <c r="D322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G321" i="7"/>
  <c r="F321" i="7"/>
  <c r="E321" i="7"/>
  <c r="D321" i="7"/>
  <c r="W320" i="7"/>
  <c r="V320" i="7"/>
  <c r="U320" i="7"/>
  <c r="T320" i="7"/>
  <c r="S320" i="7"/>
  <c r="R320" i="7"/>
  <c r="Q320" i="7"/>
  <c r="P320" i="7"/>
  <c r="Y320" i="7" s="1"/>
  <c r="O320" i="7"/>
  <c r="N320" i="7"/>
  <c r="M320" i="7"/>
  <c r="L320" i="7"/>
  <c r="G320" i="7"/>
  <c r="F320" i="7"/>
  <c r="E320" i="7"/>
  <c r="D320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G319" i="7"/>
  <c r="F319" i="7"/>
  <c r="E319" i="7"/>
  <c r="D319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G318" i="7"/>
  <c r="F318" i="7"/>
  <c r="E318" i="7"/>
  <c r="D318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G317" i="7"/>
  <c r="F317" i="7"/>
  <c r="E317" i="7"/>
  <c r="D317" i="7"/>
  <c r="W316" i="7"/>
  <c r="V316" i="7"/>
  <c r="U316" i="7"/>
  <c r="T316" i="7"/>
  <c r="S316" i="7"/>
  <c r="R316" i="7"/>
  <c r="Q316" i="7"/>
  <c r="P316" i="7"/>
  <c r="Y316" i="7" s="1"/>
  <c r="O316" i="7"/>
  <c r="N316" i="7"/>
  <c r="M316" i="7"/>
  <c r="L316" i="7"/>
  <c r="G316" i="7"/>
  <c r="F316" i="7"/>
  <c r="E316" i="7"/>
  <c r="D316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G315" i="7"/>
  <c r="F315" i="7"/>
  <c r="E315" i="7"/>
  <c r="D315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G314" i="7"/>
  <c r="F314" i="7"/>
  <c r="E314" i="7"/>
  <c r="D314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G313" i="7"/>
  <c r="F313" i="7"/>
  <c r="E313" i="7"/>
  <c r="D313" i="7"/>
  <c r="W312" i="7"/>
  <c r="V312" i="7"/>
  <c r="U312" i="7"/>
  <c r="T312" i="7"/>
  <c r="S312" i="7"/>
  <c r="R312" i="7"/>
  <c r="Q312" i="7"/>
  <c r="P312" i="7"/>
  <c r="Y312" i="7" s="1"/>
  <c r="O312" i="7"/>
  <c r="N312" i="7"/>
  <c r="M312" i="7"/>
  <c r="L312" i="7"/>
  <c r="G312" i="7"/>
  <c r="F312" i="7"/>
  <c r="E312" i="7"/>
  <c r="D312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G311" i="7"/>
  <c r="F311" i="7"/>
  <c r="E311" i="7"/>
  <c r="D311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G310" i="7"/>
  <c r="F310" i="7"/>
  <c r="E310" i="7"/>
  <c r="D310" i="7"/>
  <c r="AA309" i="7"/>
  <c r="Z309" i="7"/>
  <c r="K309" i="7"/>
  <c r="J309" i="7"/>
  <c r="I309" i="7"/>
  <c r="H309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G308" i="7"/>
  <c r="F308" i="7"/>
  <c r="E308" i="7"/>
  <c r="D308" i="7"/>
  <c r="W307" i="7"/>
  <c r="V307" i="7"/>
  <c r="U307" i="7"/>
  <c r="T307" i="7"/>
  <c r="S307" i="7"/>
  <c r="R307" i="7"/>
  <c r="Q307" i="7"/>
  <c r="P307" i="7"/>
  <c r="Y307" i="7" s="1"/>
  <c r="O307" i="7"/>
  <c r="N307" i="7"/>
  <c r="M307" i="7"/>
  <c r="L307" i="7"/>
  <c r="G307" i="7"/>
  <c r="F307" i="7"/>
  <c r="E307" i="7"/>
  <c r="D307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G306" i="7"/>
  <c r="F306" i="7"/>
  <c r="E306" i="7"/>
  <c r="D306" i="7"/>
  <c r="W305" i="7"/>
  <c r="W309" i="7" s="1"/>
  <c r="V305" i="7"/>
  <c r="U305" i="7"/>
  <c r="T305" i="7"/>
  <c r="S305" i="7"/>
  <c r="S309" i="7" s="1"/>
  <c r="R305" i="7"/>
  <c r="Q305" i="7"/>
  <c r="P305" i="7"/>
  <c r="O305" i="7"/>
  <c r="O309" i="7" s="1"/>
  <c r="N305" i="7"/>
  <c r="M305" i="7"/>
  <c r="L305" i="7"/>
  <c r="G305" i="7"/>
  <c r="G309" i="7" s="1"/>
  <c r="F305" i="7"/>
  <c r="E305" i="7"/>
  <c r="D305" i="7"/>
  <c r="AA304" i="7"/>
  <c r="Z304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K304" i="7" s="1"/>
  <c r="J303" i="7"/>
  <c r="J304" i="7" s="1"/>
  <c r="I303" i="7"/>
  <c r="I304" i="7" s="1"/>
  <c r="H303" i="7"/>
  <c r="H304" i="7" s="1"/>
  <c r="W302" i="7"/>
  <c r="V302" i="7"/>
  <c r="U302" i="7"/>
  <c r="T302" i="7"/>
  <c r="S302" i="7"/>
  <c r="R302" i="7"/>
  <c r="Q302" i="7"/>
  <c r="P302" i="7"/>
  <c r="O302" i="7"/>
  <c r="N302" i="7"/>
  <c r="M302" i="7"/>
  <c r="L302" i="7"/>
  <c r="G302" i="7"/>
  <c r="F302" i="7"/>
  <c r="E302" i="7"/>
  <c r="D302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G301" i="7"/>
  <c r="F301" i="7"/>
  <c r="E301" i="7"/>
  <c r="D301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G300" i="7"/>
  <c r="F300" i="7"/>
  <c r="E300" i="7"/>
  <c r="D300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G299" i="7"/>
  <c r="F299" i="7"/>
  <c r="E299" i="7"/>
  <c r="D299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G298" i="7"/>
  <c r="F298" i="7"/>
  <c r="E298" i="7"/>
  <c r="D298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G297" i="7"/>
  <c r="F297" i="7"/>
  <c r="E297" i="7"/>
  <c r="D297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G296" i="7"/>
  <c r="F296" i="7"/>
  <c r="E296" i="7"/>
  <c r="D296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G295" i="7"/>
  <c r="F295" i="7"/>
  <c r="E295" i="7"/>
  <c r="D295" i="7"/>
  <c r="W294" i="7"/>
  <c r="V294" i="7"/>
  <c r="U294" i="7"/>
  <c r="T294" i="7"/>
  <c r="S294" i="7"/>
  <c r="R294" i="7"/>
  <c r="Q294" i="7"/>
  <c r="P294" i="7"/>
  <c r="Y294" i="7" s="1"/>
  <c r="O294" i="7"/>
  <c r="N294" i="7"/>
  <c r="M294" i="7"/>
  <c r="L294" i="7"/>
  <c r="G294" i="7"/>
  <c r="F294" i="7"/>
  <c r="E294" i="7"/>
  <c r="D294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G293" i="7"/>
  <c r="F293" i="7"/>
  <c r="E293" i="7"/>
  <c r="D293" i="7"/>
  <c r="W292" i="7"/>
  <c r="W304" i="7" s="1"/>
  <c r="V292" i="7"/>
  <c r="U292" i="7"/>
  <c r="U304" i="7" s="1"/>
  <c r="T292" i="7"/>
  <c r="S292" i="7"/>
  <c r="S304" i="7" s="1"/>
  <c r="R292" i="7"/>
  <c r="Q292" i="7"/>
  <c r="Q304" i="7" s="1"/>
  <c r="P292" i="7"/>
  <c r="O292" i="7"/>
  <c r="O304" i="7" s="1"/>
  <c r="N292" i="7"/>
  <c r="M292" i="7"/>
  <c r="M304" i="7" s="1"/>
  <c r="L292" i="7"/>
  <c r="G292" i="7"/>
  <c r="G304" i="7" s="1"/>
  <c r="F292" i="7"/>
  <c r="F304" i="7" s="1"/>
  <c r="E292" i="7"/>
  <c r="E304" i="7" s="1"/>
  <c r="D292" i="7"/>
  <c r="D304" i="7" s="1"/>
  <c r="AA291" i="7"/>
  <c r="Z291" i="7"/>
  <c r="K291" i="7"/>
  <c r="J291" i="7"/>
  <c r="I291" i="7"/>
  <c r="H291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G290" i="7"/>
  <c r="F290" i="7"/>
  <c r="E290" i="7"/>
  <c r="D290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G288" i="7"/>
  <c r="F288" i="7"/>
  <c r="E288" i="7"/>
  <c r="D288" i="7"/>
  <c r="S287" i="7"/>
  <c r="R287" i="7"/>
  <c r="Q287" i="7"/>
  <c r="P287" i="7"/>
  <c r="O287" i="7"/>
  <c r="N287" i="7"/>
  <c r="M287" i="7"/>
  <c r="L287" i="7"/>
  <c r="S286" i="7"/>
  <c r="Y286" i="7" s="1"/>
  <c r="R286" i="7"/>
  <c r="Q286" i="7"/>
  <c r="P286" i="7"/>
  <c r="O286" i="7"/>
  <c r="N286" i="7"/>
  <c r="M286" i="7"/>
  <c r="L286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G285" i="7"/>
  <c r="F285" i="7"/>
  <c r="E285" i="7"/>
  <c r="D285" i="7"/>
  <c r="W284" i="7"/>
  <c r="W291" i="7" s="1"/>
  <c r="V284" i="7"/>
  <c r="V291" i="7" s="1"/>
  <c r="U284" i="7"/>
  <c r="T284" i="7"/>
  <c r="T291" i="7" s="1"/>
  <c r="S284" i="7"/>
  <c r="S291" i="7" s="1"/>
  <c r="R284" i="7"/>
  <c r="R291" i="7" s="1"/>
  <c r="Q284" i="7"/>
  <c r="Q291" i="7" s="1"/>
  <c r="P284" i="7"/>
  <c r="P291" i="7" s="1"/>
  <c r="O284" i="7"/>
  <c r="O291" i="7" s="1"/>
  <c r="N284" i="7"/>
  <c r="N291" i="7" s="1"/>
  <c r="M284" i="7"/>
  <c r="M291" i="7" s="1"/>
  <c r="L284" i="7"/>
  <c r="L291" i="7" s="1"/>
  <c r="G284" i="7"/>
  <c r="G291" i="7" s="1"/>
  <c r="F284" i="7"/>
  <c r="F291" i="7" s="1"/>
  <c r="E284" i="7"/>
  <c r="E291" i="7" s="1"/>
  <c r="D284" i="7"/>
  <c r="D291" i="7" s="1"/>
  <c r="AA283" i="7"/>
  <c r="Z283" i="7"/>
  <c r="K283" i="7"/>
  <c r="J283" i="7"/>
  <c r="I283" i="7"/>
  <c r="H283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G281" i="7"/>
  <c r="F281" i="7"/>
  <c r="E281" i="7"/>
  <c r="D281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G280" i="7"/>
  <c r="F280" i="7"/>
  <c r="E280" i="7"/>
  <c r="D280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G279" i="7"/>
  <c r="F279" i="7"/>
  <c r="E279" i="7"/>
  <c r="D279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G278" i="7"/>
  <c r="F278" i="7"/>
  <c r="E278" i="7"/>
  <c r="D278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G277" i="7"/>
  <c r="F277" i="7"/>
  <c r="E277" i="7"/>
  <c r="D277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G275" i="7"/>
  <c r="F275" i="7"/>
  <c r="E275" i="7"/>
  <c r="D275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G274" i="7"/>
  <c r="F274" i="7"/>
  <c r="E274" i="7"/>
  <c r="D274" i="7"/>
  <c r="S273" i="7"/>
  <c r="R273" i="7"/>
  <c r="Q273" i="7"/>
  <c r="P273" i="7"/>
  <c r="O273" i="7"/>
  <c r="N273" i="7"/>
  <c r="M273" i="7"/>
  <c r="L273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G272" i="7"/>
  <c r="F272" i="7"/>
  <c r="E272" i="7"/>
  <c r="D272" i="7"/>
  <c r="S271" i="7"/>
  <c r="R271" i="7"/>
  <c r="Q271" i="7"/>
  <c r="P271" i="7"/>
  <c r="O271" i="7"/>
  <c r="N271" i="7"/>
  <c r="M271" i="7"/>
  <c r="L271" i="7"/>
  <c r="W270" i="7"/>
  <c r="V270" i="7"/>
  <c r="U270" i="7"/>
  <c r="T270" i="7"/>
  <c r="S270" i="7"/>
  <c r="R270" i="7"/>
  <c r="Q270" i="7"/>
  <c r="P270" i="7"/>
  <c r="Y270" i="7" s="1"/>
  <c r="O270" i="7"/>
  <c r="N270" i="7"/>
  <c r="M270" i="7"/>
  <c r="L270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G269" i="7"/>
  <c r="F269" i="7"/>
  <c r="E269" i="7"/>
  <c r="D269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G268" i="7"/>
  <c r="F268" i="7"/>
  <c r="E268" i="7"/>
  <c r="D268" i="7"/>
  <c r="W267" i="7"/>
  <c r="V267" i="7"/>
  <c r="U267" i="7"/>
  <c r="T267" i="7"/>
  <c r="S267" i="7"/>
  <c r="R267" i="7"/>
  <c r="X267" i="7" s="1"/>
  <c r="Q267" i="7"/>
  <c r="P267" i="7"/>
  <c r="O267" i="7"/>
  <c r="N267" i="7"/>
  <c r="M267" i="7"/>
  <c r="L267" i="7"/>
  <c r="G267" i="7"/>
  <c r="F267" i="7"/>
  <c r="E267" i="7"/>
  <c r="D267" i="7"/>
  <c r="W266" i="7"/>
  <c r="V266" i="7"/>
  <c r="U266" i="7"/>
  <c r="T266" i="7"/>
  <c r="S266" i="7"/>
  <c r="R266" i="7"/>
  <c r="X266" i="7" s="1"/>
  <c r="Q266" i="7"/>
  <c r="P266" i="7"/>
  <c r="O266" i="7"/>
  <c r="N266" i="7"/>
  <c r="M266" i="7"/>
  <c r="L266" i="7"/>
  <c r="G266" i="7"/>
  <c r="F266" i="7"/>
  <c r="E266" i="7"/>
  <c r="D266" i="7"/>
  <c r="W265" i="7"/>
  <c r="V265" i="7"/>
  <c r="U265" i="7"/>
  <c r="T265" i="7"/>
  <c r="S265" i="7"/>
  <c r="R265" i="7"/>
  <c r="X265" i="7" s="1"/>
  <c r="Q265" i="7"/>
  <c r="P265" i="7"/>
  <c r="O265" i="7"/>
  <c r="N265" i="7"/>
  <c r="M265" i="7"/>
  <c r="L265" i="7"/>
  <c r="G265" i="7"/>
  <c r="F265" i="7"/>
  <c r="E265" i="7"/>
  <c r="D265" i="7"/>
  <c r="W264" i="7"/>
  <c r="V264" i="7"/>
  <c r="U264" i="7"/>
  <c r="T264" i="7"/>
  <c r="S264" i="7"/>
  <c r="R264" i="7"/>
  <c r="X264" i="7" s="1"/>
  <c r="Q264" i="7"/>
  <c r="P264" i="7"/>
  <c r="O264" i="7"/>
  <c r="N264" i="7"/>
  <c r="M264" i="7"/>
  <c r="L264" i="7"/>
  <c r="G264" i="7"/>
  <c r="F264" i="7"/>
  <c r="E264" i="7"/>
  <c r="D264" i="7"/>
  <c r="W263" i="7"/>
  <c r="V263" i="7"/>
  <c r="U263" i="7"/>
  <c r="T263" i="7"/>
  <c r="S263" i="7"/>
  <c r="R263" i="7"/>
  <c r="X263" i="7" s="1"/>
  <c r="Q263" i="7"/>
  <c r="P263" i="7"/>
  <c r="O263" i="7"/>
  <c r="N263" i="7"/>
  <c r="M263" i="7"/>
  <c r="L263" i="7"/>
  <c r="G263" i="7"/>
  <c r="F263" i="7"/>
  <c r="E263" i="7"/>
  <c r="D263" i="7"/>
  <c r="W262" i="7"/>
  <c r="V262" i="7"/>
  <c r="U262" i="7"/>
  <c r="T262" i="7"/>
  <c r="S262" i="7"/>
  <c r="R262" i="7"/>
  <c r="X262" i="7" s="1"/>
  <c r="Q262" i="7"/>
  <c r="P262" i="7"/>
  <c r="O262" i="7"/>
  <c r="N262" i="7"/>
  <c r="M262" i="7"/>
  <c r="L262" i="7"/>
  <c r="G262" i="7"/>
  <c r="F262" i="7"/>
  <c r="E262" i="7"/>
  <c r="D262" i="7"/>
  <c r="W261" i="7"/>
  <c r="V261" i="7"/>
  <c r="U261" i="7"/>
  <c r="T261" i="7"/>
  <c r="S261" i="7"/>
  <c r="R261" i="7"/>
  <c r="X261" i="7" s="1"/>
  <c r="Q261" i="7"/>
  <c r="P261" i="7"/>
  <c r="O261" i="7"/>
  <c r="N261" i="7"/>
  <c r="M261" i="7"/>
  <c r="L261" i="7"/>
  <c r="G261" i="7"/>
  <c r="F261" i="7"/>
  <c r="E261" i="7"/>
  <c r="D261" i="7"/>
  <c r="W260" i="7"/>
  <c r="V260" i="7"/>
  <c r="U260" i="7"/>
  <c r="T260" i="7"/>
  <c r="S260" i="7"/>
  <c r="R260" i="7"/>
  <c r="X260" i="7" s="1"/>
  <c r="Q260" i="7"/>
  <c r="P260" i="7"/>
  <c r="O260" i="7"/>
  <c r="N260" i="7"/>
  <c r="M260" i="7"/>
  <c r="L260" i="7"/>
  <c r="G260" i="7"/>
  <c r="F260" i="7"/>
  <c r="E260" i="7"/>
  <c r="D260" i="7"/>
  <c r="W259" i="7"/>
  <c r="V259" i="7"/>
  <c r="U259" i="7"/>
  <c r="T259" i="7"/>
  <c r="S259" i="7"/>
  <c r="R259" i="7"/>
  <c r="X259" i="7" s="1"/>
  <c r="Q259" i="7"/>
  <c r="P259" i="7"/>
  <c r="O259" i="7"/>
  <c r="N259" i="7"/>
  <c r="M259" i="7"/>
  <c r="L259" i="7"/>
  <c r="G259" i="7"/>
  <c r="F259" i="7"/>
  <c r="E259" i="7"/>
  <c r="D259" i="7"/>
  <c r="W258" i="7"/>
  <c r="V258" i="7"/>
  <c r="U258" i="7"/>
  <c r="T258" i="7"/>
  <c r="S258" i="7"/>
  <c r="R258" i="7"/>
  <c r="X258" i="7" s="1"/>
  <c r="Q258" i="7"/>
  <c r="P258" i="7"/>
  <c r="O258" i="7"/>
  <c r="N258" i="7"/>
  <c r="M258" i="7"/>
  <c r="L258" i="7"/>
  <c r="G258" i="7"/>
  <c r="F258" i="7"/>
  <c r="E258" i="7"/>
  <c r="D258" i="7"/>
  <c r="W257" i="7"/>
  <c r="V257" i="7"/>
  <c r="V283" i="7" s="1"/>
  <c r="U257" i="7"/>
  <c r="U283" i="7" s="1"/>
  <c r="T257" i="7"/>
  <c r="T283" i="7" s="1"/>
  <c r="S257" i="7"/>
  <c r="S283" i="7" s="1"/>
  <c r="R257" i="7"/>
  <c r="R283" i="7" s="1"/>
  <c r="Q257" i="7"/>
  <c r="Q283" i="7" s="1"/>
  <c r="P257" i="7"/>
  <c r="P283" i="7" s="1"/>
  <c r="O257" i="7"/>
  <c r="O283" i="7" s="1"/>
  <c r="N257" i="7"/>
  <c r="N283" i="7" s="1"/>
  <c r="M257" i="7"/>
  <c r="M283" i="7" s="1"/>
  <c r="L257" i="7"/>
  <c r="L283" i="7" s="1"/>
  <c r="G257" i="7"/>
  <c r="G283" i="7" s="1"/>
  <c r="F257" i="7"/>
  <c r="F283" i="7" s="1"/>
  <c r="E257" i="7"/>
  <c r="E283" i="7" s="1"/>
  <c r="D257" i="7"/>
  <c r="D283" i="7" s="1"/>
  <c r="AA256" i="7"/>
  <c r="Z256" i="7"/>
  <c r="K256" i="7"/>
  <c r="J256" i="7"/>
  <c r="I256" i="7"/>
  <c r="H256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G255" i="7"/>
  <c r="F255" i="7"/>
  <c r="E255" i="7"/>
  <c r="D255" i="7"/>
  <c r="W254" i="7"/>
  <c r="V254" i="7"/>
  <c r="U254" i="7"/>
  <c r="T254" i="7"/>
  <c r="S254" i="7"/>
  <c r="R254" i="7"/>
  <c r="X254" i="7" s="1"/>
  <c r="Q254" i="7"/>
  <c r="P254" i="7"/>
  <c r="O254" i="7"/>
  <c r="N254" i="7"/>
  <c r="M254" i="7"/>
  <c r="L254" i="7"/>
  <c r="G254" i="7"/>
  <c r="F254" i="7"/>
  <c r="E254" i="7"/>
  <c r="D254" i="7"/>
  <c r="W253" i="7"/>
  <c r="V253" i="7"/>
  <c r="U253" i="7"/>
  <c r="T253" i="7"/>
  <c r="S253" i="7"/>
  <c r="R253" i="7"/>
  <c r="X253" i="7" s="1"/>
  <c r="Q253" i="7"/>
  <c r="P253" i="7"/>
  <c r="O253" i="7"/>
  <c r="N253" i="7"/>
  <c r="M253" i="7"/>
  <c r="L253" i="7"/>
  <c r="G253" i="7"/>
  <c r="F253" i="7"/>
  <c r="E253" i="7"/>
  <c r="D253" i="7"/>
  <c r="W252" i="7"/>
  <c r="W256" i="7" s="1"/>
  <c r="V252" i="7"/>
  <c r="V256" i="7" s="1"/>
  <c r="U252" i="7"/>
  <c r="U256" i="7" s="1"/>
  <c r="T252" i="7"/>
  <c r="T256" i="7" s="1"/>
  <c r="S252" i="7"/>
  <c r="S256" i="7" s="1"/>
  <c r="R252" i="7"/>
  <c r="R256" i="7" s="1"/>
  <c r="Q252" i="7"/>
  <c r="Q256" i="7" s="1"/>
  <c r="P252" i="7"/>
  <c r="P256" i="7" s="1"/>
  <c r="O252" i="7"/>
  <c r="O256" i="7" s="1"/>
  <c r="N252" i="7"/>
  <c r="N256" i="7" s="1"/>
  <c r="M252" i="7"/>
  <c r="M256" i="7" s="1"/>
  <c r="L252" i="7"/>
  <c r="L256" i="7" s="1"/>
  <c r="G252" i="7"/>
  <c r="G256" i="7" s="1"/>
  <c r="F252" i="7"/>
  <c r="F256" i="7" s="1"/>
  <c r="E252" i="7"/>
  <c r="E256" i="7" s="1"/>
  <c r="D252" i="7"/>
  <c r="D256" i="7" s="1"/>
  <c r="AA251" i="7"/>
  <c r="Z251" i="7"/>
  <c r="K251" i="7"/>
  <c r="J251" i="7"/>
  <c r="I251" i="7"/>
  <c r="H251" i="7"/>
  <c r="W250" i="7"/>
  <c r="V250" i="7"/>
  <c r="U250" i="7"/>
  <c r="T250" i="7"/>
  <c r="S250" i="7"/>
  <c r="R250" i="7"/>
  <c r="X250" i="7" s="1"/>
  <c r="Q250" i="7"/>
  <c r="P250" i="7"/>
  <c r="O250" i="7"/>
  <c r="N250" i="7"/>
  <c r="M250" i="7"/>
  <c r="L250" i="7"/>
  <c r="G250" i="7"/>
  <c r="F250" i="7"/>
  <c r="E250" i="7"/>
  <c r="D250" i="7"/>
  <c r="S249" i="7"/>
  <c r="R249" i="7"/>
  <c r="X249" i="7" s="1"/>
  <c r="Q249" i="7"/>
  <c r="P249" i="7"/>
  <c r="O249" i="7"/>
  <c r="N249" i="7"/>
  <c r="M249" i="7"/>
  <c r="L249" i="7"/>
  <c r="S248" i="7"/>
  <c r="R248" i="7"/>
  <c r="X248" i="7" s="1"/>
  <c r="Q248" i="7"/>
  <c r="P248" i="7"/>
  <c r="O248" i="7"/>
  <c r="N248" i="7"/>
  <c r="M248" i="7"/>
  <c r="L248" i="7"/>
  <c r="W247" i="7"/>
  <c r="V247" i="7"/>
  <c r="U247" i="7"/>
  <c r="T247" i="7"/>
  <c r="S247" i="7"/>
  <c r="R247" i="7"/>
  <c r="X247" i="7" s="1"/>
  <c r="Q247" i="7"/>
  <c r="P247" i="7"/>
  <c r="O247" i="7"/>
  <c r="N247" i="7"/>
  <c r="M247" i="7"/>
  <c r="L247" i="7"/>
  <c r="G247" i="7"/>
  <c r="F247" i="7"/>
  <c r="E247" i="7"/>
  <c r="D247" i="7"/>
  <c r="W246" i="7"/>
  <c r="V246" i="7"/>
  <c r="U246" i="7"/>
  <c r="T246" i="7"/>
  <c r="S246" i="7"/>
  <c r="R246" i="7"/>
  <c r="X246" i="7" s="1"/>
  <c r="Q246" i="7"/>
  <c r="P246" i="7"/>
  <c r="O246" i="7"/>
  <c r="N246" i="7"/>
  <c r="M246" i="7"/>
  <c r="L246" i="7"/>
  <c r="G246" i="7"/>
  <c r="F246" i="7"/>
  <c r="E246" i="7"/>
  <c r="D246" i="7"/>
  <c r="W245" i="7"/>
  <c r="V245" i="7"/>
  <c r="U245" i="7"/>
  <c r="T245" i="7"/>
  <c r="S245" i="7"/>
  <c r="R245" i="7"/>
  <c r="X245" i="7" s="1"/>
  <c r="Q245" i="7"/>
  <c r="P245" i="7"/>
  <c r="O245" i="7"/>
  <c r="N245" i="7"/>
  <c r="M245" i="7"/>
  <c r="L245" i="7"/>
  <c r="G245" i="7"/>
  <c r="F245" i="7"/>
  <c r="E245" i="7"/>
  <c r="D245" i="7"/>
  <c r="W244" i="7"/>
  <c r="V244" i="7"/>
  <c r="U244" i="7"/>
  <c r="T244" i="7"/>
  <c r="S244" i="7"/>
  <c r="R244" i="7"/>
  <c r="X244" i="7" s="1"/>
  <c r="Q244" i="7"/>
  <c r="P244" i="7"/>
  <c r="O244" i="7"/>
  <c r="N244" i="7"/>
  <c r="M244" i="7"/>
  <c r="L244" i="7"/>
  <c r="G244" i="7"/>
  <c r="F244" i="7"/>
  <c r="E244" i="7"/>
  <c r="D244" i="7"/>
  <c r="W243" i="7"/>
  <c r="V243" i="7"/>
  <c r="U243" i="7"/>
  <c r="T243" i="7"/>
  <c r="S243" i="7"/>
  <c r="R243" i="7"/>
  <c r="X243" i="7" s="1"/>
  <c r="Q243" i="7"/>
  <c r="P243" i="7"/>
  <c r="O243" i="7"/>
  <c r="N243" i="7"/>
  <c r="M243" i="7"/>
  <c r="L243" i="7"/>
  <c r="G243" i="7"/>
  <c r="F243" i="7"/>
  <c r="E243" i="7"/>
  <c r="D243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G242" i="7"/>
  <c r="F242" i="7"/>
  <c r="E242" i="7"/>
  <c r="D242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G241" i="7"/>
  <c r="F241" i="7"/>
  <c r="E241" i="7"/>
  <c r="D241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G240" i="7"/>
  <c r="F240" i="7"/>
  <c r="E240" i="7"/>
  <c r="D240" i="7"/>
  <c r="W239" i="7"/>
  <c r="W251" i="7" s="1"/>
  <c r="V239" i="7"/>
  <c r="V251" i="7" s="1"/>
  <c r="U239" i="7"/>
  <c r="U251" i="7" s="1"/>
  <c r="T239" i="7"/>
  <c r="T251" i="7" s="1"/>
  <c r="S239" i="7"/>
  <c r="S251" i="7" s="1"/>
  <c r="R239" i="7"/>
  <c r="R251" i="7" s="1"/>
  <c r="Q239" i="7"/>
  <c r="Q251" i="7" s="1"/>
  <c r="P239" i="7"/>
  <c r="P251" i="7" s="1"/>
  <c r="O239" i="7"/>
  <c r="O251" i="7" s="1"/>
  <c r="N239" i="7"/>
  <c r="N251" i="7" s="1"/>
  <c r="M239" i="7"/>
  <c r="M251" i="7" s="1"/>
  <c r="L239" i="7"/>
  <c r="L251" i="7" s="1"/>
  <c r="G239" i="7"/>
  <c r="G251" i="7" s="1"/>
  <c r="F239" i="7"/>
  <c r="F251" i="7" s="1"/>
  <c r="E239" i="7"/>
  <c r="E251" i="7" s="1"/>
  <c r="D239" i="7"/>
  <c r="D251" i="7" s="1"/>
  <c r="AA238" i="7"/>
  <c r="Z238" i="7"/>
  <c r="K238" i="7"/>
  <c r="J238" i="7"/>
  <c r="I238" i="7"/>
  <c r="H238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G237" i="7"/>
  <c r="F237" i="7"/>
  <c r="E237" i="7"/>
  <c r="D237" i="7"/>
  <c r="W236" i="7"/>
  <c r="V236" i="7"/>
  <c r="U236" i="7"/>
  <c r="T236" i="7"/>
  <c r="S236" i="7"/>
  <c r="R236" i="7"/>
  <c r="X236" i="7" s="1"/>
  <c r="Q236" i="7"/>
  <c r="P236" i="7"/>
  <c r="O236" i="7"/>
  <c r="N236" i="7"/>
  <c r="M236" i="7"/>
  <c r="L236" i="7"/>
  <c r="G236" i="7"/>
  <c r="F236" i="7"/>
  <c r="E236" i="7"/>
  <c r="D236" i="7"/>
  <c r="W235" i="7"/>
  <c r="V235" i="7"/>
  <c r="U235" i="7"/>
  <c r="T235" i="7"/>
  <c r="S235" i="7"/>
  <c r="R235" i="7"/>
  <c r="X235" i="7" s="1"/>
  <c r="Q235" i="7"/>
  <c r="P235" i="7"/>
  <c r="O235" i="7"/>
  <c r="N235" i="7"/>
  <c r="M235" i="7"/>
  <c r="L235" i="7"/>
  <c r="G235" i="7"/>
  <c r="F235" i="7"/>
  <c r="E235" i="7"/>
  <c r="D235" i="7"/>
  <c r="W234" i="7"/>
  <c r="V234" i="7"/>
  <c r="U234" i="7"/>
  <c r="T234" i="7"/>
  <c r="S234" i="7"/>
  <c r="R234" i="7"/>
  <c r="X234" i="7" s="1"/>
  <c r="Q234" i="7"/>
  <c r="P234" i="7"/>
  <c r="O234" i="7"/>
  <c r="N234" i="7"/>
  <c r="M234" i="7"/>
  <c r="L234" i="7"/>
  <c r="G234" i="7"/>
  <c r="F234" i="7"/>
  <c r="E234" i="7"/>
  <c r="D234" i="7"/>
  <c r="W233" i="7"/>
  <c r="W238" i="7" s="1"/>
  <c r="V233" i="7"/>
  <c r="V238" i="7" s="1"/>
  <c r="U233" i="7"/>
  <c r="U238" i="7" s="1"/>
  <c r="T233" i="7"/>
  <c r="T238" i="7" s="1"/>
  <c r="S233" i="7"/>
  <c r="S238" i="7" s="1"/>
  <c r="R233" i="7"/>
  <c r="R238" i="7" s="1"/>
  <c r="Q233" i="7"/>
  <c r="Q238" i="7" s="1"/>
  <c r="P233" i="7"/>
  <c r="P238" i="7" s="1"/>
  <c r="O233" i="7"/>
  <c r="O238" i="7" s="1"/>
  <c r="N233" i="7"/>
  <c r="N238" i="7" s="1"/>
  <c r="M233" i="7"/>
  <c r="M238" i="7" s="1"/>
  <c r="L233" i="7"/>
  <c r="L238" i="7" s="1"/>
  <c r="G233" i="7"/>
  <c r="G238" i="7" s="1"/>
  <c r="F233" i="7"/>
  <c r="F238" i="7" s="1"/>
  <c r="E233" i="7"/>
  <c r="E238" i="7" s="1"/>
  <c r="D233" i="7"/>
  <c r="D238" i="7" s="1"/>
  <c r="AA232" i="7"/>
  <c r="Z232" i="7"/>
  <c r="K232" i="7"/>
  <c r="J232" i="7"/>
  <c r="I232" i="7"/>
  <c r="H232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G231" i="7"/>
  <c r="F231" i="7"/>
  <c r="E231" i="7"/>
  <c r="D231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G230" i="7"/>
  <c r="F230" i="7"/>
  <c r="E230" i="7"/>
  <c r="D230" i="7"/>
  <c r="W229" i="7"/>
  <c r="V229" i="7"/>
  <c r="U229" i="7"/>
  <c r="T229" i="7"/>
  <c r="S229" i="7"/>
  <c r="R229" i="7"/>
  <c r="X229" i="7" s="1"/>
  <c r="Q229" i="7"/>
  <c r="P229" i="7"/>
  <c r="O229" i="7"/>
  <c r="N229" i="7"/>
  <c r="M229" i="7"/>
  <c r="L229" i="7"/>
  <c r="G229" i="7"/>
  <c r="F229" i="7"/>
  <c r="E229" i="7"/>
  <c r="D229" i="7"/>
  <c r="W228" i="7"/>
  <c r="V228" i="7"/>
  <c r="U228" i="7"/>
  <c r="T228" i="7"/>
  <c r="S228" i="7"/>
  <c r="R228" i="7"/>
  <c r="X228" i="7" s="1"/>
  <c r="Q228" i="7"/>
  <c r="P228" i="7"/>
  <c r="O228" i="7"/>
  <c r="N228" i="7"/>
  <c r="M228" i="7"/>
  <c r="L228" i="7"/>
  <c r="G228" i="7"/>
  <c r="F228" i="7"/>
  <c r="E228" i="7"/>
  <c r="D228" i="7"/>
  <c r="W227" i="7"/>
  <c r="V227" i="7"/>
  <c r="U227" i="7"/>
  <c r="T227" i="7"/>
  <c r="S227" i="7"/>
  <c r="R227" i="7"/>
  <c r="X227" i="7" s="1"/>
  <c r="Q227" i="7"/>
  <c r="P227" i="7"/>
  <c r="O227" i="7"/>
  <c r="N227" i="7"/>
  <c r="M227" i="7"/>
  <c r="L227" i="7"/>
  <c r="G227" i="7"/>
  <c r="F227" i="7"/>
  <c r="E227" i="7"/>
  <c r="D227" i="7"/>
  <c r="W226" i="7"/>
  <c r="V226" i="7"/>
  <c r="U226" i="7"/>
  <c r="T226" i="7"/>
  <c r="S226" i="7"/>
  <c r="R226" i="7"/>
  <c r="X226" i="7" s="1"/>
  <c r="Q226" i="7"/>
  <c r="P226" i="7"/>
  <c r="O226" i="7"/>
  <c r="N226" i="7"/>
  <c r="M226" i="7"/>
  <c r="L226" i="7"/>
  <c r="G226" i="7"/>
  <c r="F226" i="7"/>
  <c r="E226" i="7"/>
  <c r="D226" i="7"/>
  <c r="W225" i="7"/>
  <c r="V225" i="7"/>
  <c r="U225" i="7"/>
  <c r="T225" i="7"/>
  <c r="S225" i="7"/>
  <c r="R225" i="7"/>
  <c r="X225" i="7" s="1"/>
  <c r="Q225" i="7"/>
  <c r="P225" i="7"/>
  <c r="O225" i="7"/>
  <c r="N225" i="7"/>
  <c r="M225" i="7"/>
  <c r="L225" i="7"/>
  <c r="G225" i="7"/>
  <c r="F225" i="7"/>
  <c r="E225" i="7"/>
  <c r="D225" i="7"/>
  <c r="W224" i="7"/>
  <c r="W232" i="7" s="1"/>
  <c r="V224" i="7"/>
  <c r="V232" i="7" s="1"/>
  <c r="U224" i="7"/>
  <c r="U232" i="7" s="1"/>
  <c r="T224" i="7"/>
  <c r="T232" i="7" s="1"/>
  <c r="S224" i="7"/>
  <c r="S232" i="7" s="1"/>
  <c r="R224" i="7"/>
  <c r="R232" i="7" s="1"/>
  <c r="Q224" i="7"/>
  <c r="Q232" i="7" s="1"/>
  <c r="P224" i="7"/>
  <c r="P232" i="7" s="1"/>
  <c r="O224" i="7"/>
  <c r="O232" i="7" s="1"/>
  <c r="N224" i="7"/>
  <c r="N232" i="7" s="1"/>
  <c r="M224" i="7"/>
  <c r="M232" i="7" s="1"/>
  <c r="L224" i="7"/>
  <c r="L232" i="7" s="1"/>
  <c r="G224" i="7"/>
  <c r="G232" i="7" s="1"/>
  <c r="F224" i="7"/>
  <c r="F232" i="7" s="1"/>
  <c r="E224" i="7"/>
  <c r="E232" i="7" s="1"/>
  <c r="D224" i="7"/>
  <c r="D232" i="7" s="1"/>
  <c r="AA223" i="7"/>
  <c r="Z223" i="7"/>
  <c r="K223" i="7"/>
  <c r="J223" i="7"/>
  <c r="I223" i="7"/>
  <c r="H223" i="7"/>
  <c r="S222" i="7"/>
  <c r="R222" i="7"/>
  <c r="Q222" i="7"/>
  <c r="P222" i="7"/>
  <c r="O222" i="7"/>
  <c r="N222" i="7"/>
  <c r="M222" i="7"/>
  <c r="L222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G220" i="7"/>
  <c r="F220" i="7"/>
  <c r="E220" i="7"/>
  <c r="D220" i="7"/>
  <c r="W219" i="7"/>
  <c r="W223" i="7" s="1"/>
  <c r="V219" i="7"/>
  <c r="V223" i="7" s="1"/>
  <c r="U219" i="7"/>
  <c r="U223" i="7" s="1"/>
  <c r="T219" i="7"/>
  <c r="T223" i="7" s="1"/>
  <c r="S219" i="7"/>
  <c r="S223" i="7" s="1"/>
  <c r="R219" i="7"/>
  <c r="R223" i="7" s="1"/>
  <c r="Q219" i="7"/>
  <c r="Q223" i="7" s="1"/>
  <c r="P219" i="7"/>
  <c r="P223" i="7" s="1"/>
  <c r="O219" i="7"/>
  <c r="O223" i="7" s="1"/>
  <c r="N219" i="7"/>
  <c r="N223" i="7" s="1"/>
  <c r="M219" i="7"/>
  <c r="M223" i="7" s="1"/>
  <c r="L219" i="7"/>
  <c r="L223" i="7" s="1"/>
  <c r="G219" i="7"/>
  <c r="G223" i="7" s="1"/>
  <c r="F219" i="7"/>
  <c r="F223" i="7" s="1"/>
  <c r="E219" i="7"/>
  <c r="E223" i="7" s="1"/>
  <c r="D219" i="7"/>
  <c r="D223" i="7" s="1"/>
  <c r="AA218" i="7"/>
  <c r="Z218" i="7"/>
  <c r="K218" i="7"/>
  <c r="J218" i="7"/>
  <c r="I218" i="7"/>
  <c r="H218" i="7"/>
  <c r="W217" i="7"/>
  <c r="V217" i="7"/>
  <c r="U217" i="7"/>
  <c r="T217" i="7"/>
  <c r="S217" i="7"/>
  <c r="R217" i="7"/>
  <c r="X217" i="7" s="1"/>
  <c r="Q217" i="7"/>
  <c r="P217" i="7"/>
  <c r="O217" i="7"/>
  <c r="N217" i="7"/>
  <c r="M217" i="7"/>
  <c r="L217" i="7"/>
  <c r="G217" i="7"/>
  <c r="F217" i="7"/>
  <c r="E217" i="7"/>
  <c r="D217" i="7"/>
  <c r="W216" i="7"/>
  <c r="V216" i="7"/>
  <c r="U216" i="7"/>
  <c r="T216" i="7"/>
  <c r="S216" i="7"/>
  <c r="R216" i="7"/>
  <c r="X216" i="7" s="1"/>
  <c r="Q216" i="7"/>
  <c r="P216" i="7"/>
  <c r="O216" i="7"/>
  <c r="N216" i="7"/>
  <c r="M216" i="7"/>
  <c r="L216" i="7"/>
  <c r="G216" i="7"/>
  <c r="F216" i="7"/>
  <c r="E216" i="7"/>
  <c r="D216" i="7"/>
  <c r="W215" i="7"/>
  <c r="V215" i="7"/>
  <c r="U215" i="7"/>
  <c r="T215" i="7"/>
  <c r="S215" i="7"/>
  <c r="R215" i="7"/>
  <c r="X215" i="7" s="1"/>
  <c r="Q215" i="7"/>
  <c r="P215" i="7"/>
  <c r="O215" i="7"/>
  <c r="N215" i="7"/>
  <c r="M215" i="7"/>
  <c r="L215" i="7"/>
  <c r="G215" i="7"/>
  <c r="F215" i="7"/>
  <c r="E215" i="7"/>
  <c r="D215" i="7"/>
  <c r="W214" i="7"/>
  <c r="V214" i="7"/>
  <c r="U214" i="7"/>
  <c r="T214" i="7"/>
  <c r="S214" i="7"/>
  <c r="R214" i="7"/>
  <c r="X214" i="7" s="1"/>
  <c r="Q214" i="7"/>
  <c r="P214" i="7"/>
  <c r="O214" i="7"/>
  <c r="N214" i="7"/>
  <c r="M214" i="7"/>
  <c r="L214" i="7"/>
  <c r="G214" i="7"/>
  <c r="F214" i="7"/>
  <c r="E214" i="7"/>
  <c r="D214" i="7"/>
  <c r="W213" i="7"/>
  <c r="V213" i="7"/>
  <c r="U213" i="7"/>
  <c r="T213" i="7"/>
  <c r="S213" i="7"/>
  <c r="R213" i="7"/>
  <c r="X213" i="7" s="1"/>
  <c r="Q213" i="7"/>
  <c r="P213" i="7"/>
  <c r="O213" i="7"/>
  <c r="N213" i="7"/>
  <c r="M213" i="7"/>
  <c r="L213" i="7"/>
  <c r="G213" i="7"/>
  <c r="F213" i="7"/>
  <c r="E213" i="7"/>
  <c r="D213" i="7"/>
  <c r="W212" i="7"/>
  <c r="V212" i="7"/>
  <c r="U212" i="7"/>
  <c r="T212" i="7"/>
  <c r="S212" i="7"/>
  <c r="R212" i="7"/>
  <c r="X212" i="7" s="1"/>
  <c r="Q212" i="7"/>
  <c r="P212" i="7"/>
  <c r="O212" i="7"/>
  <c r="N212" i="7"/>
  <c r="M212" i="7"/>
  <c r="L212" i="7"/>
  <c r="G212" i="7"/>
  <c r="F212" i="7"/>
  <c r="E212" i="7"/>
  <c r="D212" i="7"/>
  <c r="W211" i="7"/>
  <c r="V211" i="7"/>
  <c r="U211" i="7"/>
  <c r="T211" i="7"/>
  <c r="S211" i="7"/>
  <c r="R211" i="7"/>
  <c r="X211" i="7" s="1"/>
  <c r="Q211" i="7"/>
  <c r="P211" i="7"/>
  <c r="O211" i="7"/>
  <c r="N211" i="7"/>
  <c r="M211" i="7"/>
  <c r="L211" i="7"/>
  <c r="G211" i="7"/>
  <c r="F211" i="7"/>
  <c r="E211" i="7"/>
  <c r="D211" i="7"/>
  <c r="W210" i="7"/>
  <c r="V210" i="7"/>
  <c r="U210" i="7"/>
  <c r="T210" i="7"/>
  <c r="S210" i="7"/>
  <c r="R210" i="7"/>
  <c r="X210" i="7" s="1"/>
  <c r="Q210" i="7"/>
  <c r="P210" i="7"/>
  <c r="O210" i="7"/>
  <c r="N210" i="7"/>
  <c r="M210" i="7"/>
  <c r="L210" i="7"/>
  <c r="G210" i="7"/>
  <c r="F210" i="7"/>
  <c r="E210" i="7"/>
  <c r="D210" i="7"/>
  <c r="W209" i="7"/>
  <c r="W218" i="7" s="1"/>
  <c r="V209" i="7"/>
  <c r="V218" i="7" s="1"/>
  <c r="U209" i="7"/>
  <c r="U218" i="7" s="1"/>
  <c r="T209" i="7"/>
  <c r="T218" i="7" s="1"/>
  <c r="S209" i="7"/>
  <c r="S218" i="7" s="1"/>
  <c r="R209" i="7"/>
  <c r="R218" i="7" s="1"/>
  <c r="Q209" i="7"/>
  <c r="Q218" i="7" s="1"/>
  <c r="P209" i="7"/>
  <c r="P218" i="7" s="1"/>
  <c r="O209" i="7"/>
  <c r="O218" i="7" s="1"/>
  <c r="N209" i="7"/>
  <c r="N218" i="7" s="1"/>
  <c r="M209" i="7"/>
  <c r="M218" i="7" s="1"/>
  <c r="L209" i="7"/>
  <c r="L218" i="7" s="1"/>
  <c r="G209" i="7"/>
  <c r="G218" i="7" s="1"/>
  <c r="F209" i="7"/>
  <c r="F218" i="7" s="1"/>
  <c r="E209" i="7"/>
  <c r="E218" i="7" s="1"/>
  <c r="D209" i="7"/>
  <c r="D218" i="7" s="1"/>
  <c r="AA208" i="7"/>
  <c r="Z208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G207" i="7"/>
  <c r="F207" i="7"/>
  <c r="E207" i="7"/>
  <c r="D207" i="7"/>
  <c r="W206" i="7"/>
  <c r="V206" i="7"/>
  <c r="U206" i="7"/>
  <c r="T206" i="7"/>
  <c r="S206" i="7"/>
  <c r="R206" i="7"/>
  <c r="X206" i="7" s="1"/>
  <c r="Q206" i="7"/>
  <c r="P206" i="7"/>
  <c r="O206" i="7"/>
  <c r="N206" i="7"/>
  <c r="M206" i="7"/>
  <c r="L206" i="7"/>
  <c r="G206" i="7"/>
  <c r="F206" i="7"/>
  <c r="E206" i="7"/>
  <c r="D206" i="7"/>
  <c r="W205" i="7"/>
  <c r="V205" i="7"/>
  <c r="U205" i="7"/>
  <c r="T205" i="7"/>
  <c r="S205" i="7"/>
  <c r="R205" i="7"/>
  <c r="X205" i="7" s="1"/>
  <c r="Q205" i="7"/>
  <c r="P205" i="7"/>
  <c r="O205" i="7"/>
  <c r="N205" i="7"/>
  <c r="M205" i="7"/>
  <c r="L205" i="7"/>
  <c r="W204" i="7"/>
  <c r="V204" i="7"/>
  <c r="U204" i="7"/>
  <c r="T204" i="7"/>
  <c r="S204" i="7"/>
  <c r="R204" i="7"/>
  <c r="X204" i="7" s="1"/>
  <c r="Q204" i="7"/>
  <c r="P204" i="7"/>
  <c r="O204" i="7"/>
  <c r="N204" i="7"/>
  <c r="M204" i="7"/>
  <c r="L204" i="7"/>
  <c r="K204" i="7"/>
  <c r="K208" i="7" s="1"/>
  <c r="J204" i="7"/>
  <c r="J208" i="7" s="1"/>
  <c r="I204" i="7"/>
  <c r="I208" i="7" s="1"/>
  <c r="H204" i="7"/>
  <c r="H208" i="7" s="1"/>
  <c r="W203" i="7"/>
  <c r="V203" i="7"/>
  <c r="U203" i="7"/>
  <c r="T203" i="7"/>
  <c r="S203" i="7"/>
  <c r="R203" i="7"/>
  <c r="X203" i="7" s="1"/>
  <c r="Q203" i="7"/>
  <c r="P203" i="7"/>
  <c r="O203" i="7"/>
  <c r="N203" i="7"/>
  <c r="M203" i="7"/>
  <c r="L203" i="7"/>
  <c r="G203" i="7"/>
  <c r="F203" i="7"/>
  <c r="E203" i="7"/>
  <c r="D203" i="7"/>
  <c r="W202" i="7"/>
  <c r="V202" i="7"/>
  <c r="U202" i="7"/>
  <c r="T202" i="7"/>
  <c r="S202" i="7"/>
  <c r="R202" i="7"/>
  <c r="X202" i="7" s="1"/>
  <c r="Q202" i="7"/>
  <c r="P202" i="7"/>
  <c r="O202" i="7"/>
  <c r="N202" i="7"/>
  <c r="M202" i="7"/>
  <c r="L202" i="7"/>
  <c r="W201" i="7"/>
  <c r="V201" i="7"/>
  <c r="U201" i="7"/>
  <c r="T201" i="7"/>
  <c r="S201" i="7"/>
  <c r="R201" i="7"/>
  <c r="X201" i="7" s="1"/>
  <c r="Q201" i="7"/>
  <c r="P201" i="7"/>
  <c r="O201" i="7"/>
  <c r="N201" i="7"/>
  <c r="M201" i="7"/>
  <c r="L201" i="7"/>
  <c r="G201" i="7"/>
  <c r="F201" i="7"/>
  <c r="E201" i="7"/>
  <c r="D201" i="7"/>
  <c r="W200" i="7"/>
  <c r="V200" i="7"/>
  <c r="U200" i="7"/>
  <c r="T200" i="7"/>
  <c r="S200" i="7"/>
  <c r="R200" i="7"/>
  <c r="X200" i="7" s="1"/>
  <c r="Q200" i="7"/>
  <c r="P200" i="7"/>
  <c r="O200" i="7"/>
  <c r="N200" i="7"/>
  <c r="M200" i="7"/>
  <c r="L200" i="7"/>
  <c r="G200" i="7"/>
  <c r="F200" i="7"/>
  <c r="E200" i="7"/>
  <c r="D200" i="7"/>
  <c r="W199" i="7"/>
  <c r="V199" i="7"/>
  <c r="U199" i="7"/>
  <c r="T199" i="7"/>
  <c r="S199" i="7"/>
  <c r="R199" i="7"/>
  <c r="X199" i="7" s="1"/>
  <c r="Q199" i="7"/>
  <c r="P199" i="7"/>
  <c r="O199" i="7"/>
  <c r="N199" i="7"/>
  <c r="M199" i="7"/>
  <c r="L199" i="7"/>
  <c r="G199" i="7"/>
  <c r="F199" i="7"/>
  <c r="E199" i="7"/>
  <c r="D199" i="7"/>
  <c r="W198" i="7"/>
  <c r="V198" i="7"/>
  <c r="U198" i="7"/>
  <c r="T198" i="7"/>
  <c r="S198" i="7"/>
  <c r="R198" i="7"/>
  <c r="X198" i="7" s="1"/>
  <c r="Q198" i="7"/>
  <c r="P198" i="7"/>
  <c r="O198" i="7"/>
  <c r="N198" i="7"/>
  <c r="M198" i="7"/>
  <c r="L198" i="7"/>
  <c r="G198" i="7"/>
  <c r="F198" i="7"/>
  <c r="E198" i="7"/>
  <c r="D198" i="7"/>
  <c r="W197" i="7"/>
  <c r="V197" i="7"/>
  <c r="U197" i="7"/>
  <c r="T197" i="7"/>
  <c r="S197" i="7"/>
  <c r="R197" i="7"/>
  <c r="X197" i="7" s="1"/>
  <c r="Q197" i="7"/>
  <c r="P197" i="7"/>
  <c r="O197" i="7"/>
  <c r="N197" i="7"/>
  <c r="M197" i="7"/>
  <c r="L197" i="7"/>
  <c r="G197" i="7"/>
  <c r="F197" i="7"/>
  <c r="E197" i="7"/>
  <c r="D197" i="7"/>
  <c r="W196" i="7"/>
  <c r="V196" i="7"/>
  <c r="U196" i="7"/>
  <c r="T196" i="7"/>
  <c r="S196" i="7"/>
  <c r="R196" i="7"/>
  <c r="X196" i="7" s="1"/>
  <c r="Q196" i="7"/>
  <c r="P196" i="7"/>
  <c r="O196" i="7"/>
  <c r="N196" i="7"/>
  <c r="M196" i="7"/>
  <c r="L196" i="7"/>
  <c r="G196" i="7"/>
  <c r="F196" i="7"/>
  <c r="E196" i="7"/>
  <c r="D196" i="7"/>
  <c r="W195" i="7"/>
  <c r="V195" i="7"/>
  <c r="U195" i="7"/>
  <c r="T195" i="7"/>
  <c r="S195" i="7"/>
  <c r="R195" i="7"/>
  <c r="X195" i="7" s="1"/>
  <c r="Q195" i="7"/>
  <c r="P195" i="7"/>
  <c r="O195" i="7"/>
  <c r="N195" i="7"/>
  <c r="M195" i="7"/>
  <c r="L195" i="7"/>
  <c r="G195" i="7"/>
  <c r="F195" i="7"/>
  <c r="E195" i="7"/>
  <c r="D195" i="7"/>
  <c r="W194" i="7"/>
  <c r="V194" i="7"/>
  <c r="U194" i="7"/>
  <c r="T194" i="7"/>
  <c r="S194" i="7"/>
  <c r="R194" i="7"/>
  <c r="X194" i="7" s="1"/>
  <c r="Q194" i="7"/>
  <c r="P194" i="7"/>
  <c r="O194" i="7"/>
  <c r="N194" i="7"/>
  <c r="M194" i="7"/>
  <c r="L194" i="7"/>
  <c r="G194" i="7"/>
  <c r="F194" i="7"/>
  <c r="E194" i="7"/>
  <c r="D194" i="7"/>
  <c r="W193" i="7"/>
  <c r="V193" i="7"/>
  <c r="U193" i="7"/>
  <c r="T193" i="7"/>
  <c r="S193" i="7"/>
  <c r="R193" i="7"/>
  <c r="X193" i="7" s="1"/>
  <c r="Q193" i="7"/>
  <c r="P193" i="7"/>
  <c r="O193" i="7"/>
  <c r="N193" i="7"/>
  <c r="M193" i="7"/>
  <c r="L193" i="7"/>
  <c r="G193" i="7"/>
  <c r="F193" i="7"/>
  <c r="E193" i="7"/>
  <c r="D193" i="7"/>
  <c r="W192" i="7"/>
  <c r="W208" i="7" s="1"/>
  <c r="V192" i="7"/>
  <c r="V208" i="7" s="1"/>
  <c r="U192" i="7"/>
  <c r="U208" i="7" s="1"/>
  <c r="T192" i="7"/>
  <c r="T208" i="7" s="1"/>
  <c r="S192" i="7"/>
  <c r="S208" i="7" s="1"/>
  <c r="R192" i="7"/>
  <c r="R208" i="7" s="1"/>
  <c r="Q192" i="7"/>
  <c r="Q208" i="7" s="1"/>
  <c r="P192" i="7"/>
  <c r="P208" i="7" s="1"/>
  <c r="O192" i="7"/>
  <c r="O208" i="7" s="1"/>
  <c r="N192" i="7"/>
  <c r="N208" i="7" s="1"/>
  <c r="M192" i="7"/>
  <c r="M208" i="7" s="1"/>
  <c r="L192" i="7"/>
  <c r="L208" i="7" s="1"/>
  <c r="G192" i="7"/>
  <c r="G208" i="7" s="1"/>
  <c r="F192" i="7"/>
  <c r="F208" i="7" s="1"/>
  <c r="E192" i="7"/>
  <c r="E208" i="7" s="1"/>
  <c r="D192" i="7"/>
  <c r="D208" i="7" s="1"/>
  <c r="AA191" i="7"/>
  <c r="Z191" i="7"/>
  <c r="K191" i="7"/>
  <c r="J191" i="7"/>
  <c r="I191" i="7"/>
  <c r="H191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G190" i="7"/>
  <c r="F190" i="7"/>
  <c r="E190" i="7"/>
  <c r="D190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G189" i="7"/>
  <c r="F189" i="7"/>
  <c r="E189" i="7"/>
  <c r="D189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G188" i="7"/>
  <c r="F188" i="7"/>
  <c r="E188" i="7"/>
  <c r="D188" i="7"/>
  <c r="W187" i="7"/>
  <c r="W191" i="7" s="1"/>
  <c r="V187" i="7"/>
  <c r="V191" i="7" s="1"/>
  <c r="U187" i="7"/>
  <c r="U191" i="7" s="1"/>
  <c r="T187" i="7"/>
  <c r="T191" i="7" s="1"/>
  <c r="S187" i="7"/>
  <c r="S191" i="7" s="1"/>
  <c r="R187" i="7"/>
  <c r="R191" i="7" s="1"/>
  <c r="Q187" i="7"/>
  <c r="Q191" i="7" s="1"/>
  <c r="P187" i="7"/>
  <c r="P191" i="7" s="1"/>
  <c r="O187" i="7"/>
  <c r="O191" i="7" s="1"/>
  <c r="N187" i="7"/>
  <c r="N191" i="7" s="1"/>
  <c r="M187" i="7"/>
  <c r="M191" i="7" s="1"/>
  <c r="L187" i="7"/>
  <c r="L191" i="7" s="1"/>
  <c r="G187" i="7"/>
  <c r="G191" i="7" s="1"/>
  <c r="F187" i="7"/>
  <c r="F191" i="7" s="1"/>
  <c r="E187" i="7"/>
  <c r="E191" i="7" s="1"/>
  <c r="D187" i="7"/>
  <c r="D191" i="7" s="1"/>
  <c r="AA186" i="7"/>
  <c r="Z186" i="7"/>
  <c r="K186" i="7"/>
  <c r="J186" i="7"/>
  <c r="I186" i="7"/>
  <c r="H186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G185" i="7"/>
  <c r="F185" i="7"/>
  <c r="E185" i="7"/>
  <c r="D185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G184" i="7"/>
  <c r="F184" i="7"/>
  <c r="E184" i="7"/>
  <c r="D184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G183" i="7"/>
  <c r="F183" i="7"/>
  <c r="E183" i="7"/>
  <c r="D183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G182" i="7"/>
  <c r="F182" i="7"/>
  <c r="E182" i="7"/>
  <c r="D182" i="7"/>
  <c r="W181" i="7"/>
  <c r="W186" i="7" s="1"/>
  <c r="V181" i="7"/>
  <c r="V186" i="7" s="1"/>
  <c r="U181" i="7"/>
  <c r="U186" i="7" s="1"/>
  <c r="T181" i="7"/>
  <c r="T186" i="7" s="1"/>
  <c r="S181" i="7"/>
  <c r="S186" i="7" s="1"/>
  <c r="R181" i="7"/>
  <c r="R186" i="7" s="1"/>
  <c r="Q181" i="7"/>
  <c r="Q186" i="7" s="1"/>
  <c r="P181" i="7"/>
  <c r="P186" i="7" s="1"/>
  <c r="O181" i="7"/>
  <c r="O186" i="7" s="1"/>
  <c r="N181" i="7"/>
  <c r="N186" i="7" s="1"/>
  <c r="M181" i="7"/>
  <c r="M186" i="7" s="1"/>
  <c r="L181" i="7"/>
  <c r="L186" i="7" s="1"/>
  <c r="G181" i="7"/>
  <c r="G186" i="7" s="1"/>
  <c r="F181" i="7"/>
  <c r="F186" i="7" s="1"/>
  <c r="E181" i="7"/>
  <c r="E186" i="7" s="1"/>
  <c r="D181" i="7"/>
  <c r="D186" i="7" s="1"/>
  <c r="AA180" i="7"/>
  <c r="Z180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K180" i="7" s="1"/>
  <c r="J179" i="7"/>
  <c r="J180" i="7" s="1"/>
  <c r="I179" i="7"/>
  <c r="I180" i="7" s="1"/>
  <c r="H179" i="7"/>
  <c r="H180" i="7" s="1"/>
  <c r="W178" i="7"/>
  <c r="V178" i="7"/>
  <c r="U178" i="7"/>
  <c r="T178" i="7"/>
  <c r="S178" i="7"/>
  <c r="R178" i="7"/>
  <c r="Q178" i="7"/>
  <c r="P178" i="7"/>
  <c r="O178" i="7"/>
  <c r="N178" i="7"/>
  <c r="M178" i="7"/>
  <c r="L178" i="7"/>
  <c r="G178" i="7"/>
  <c r="F178" i="7"/>
  <c r="E178" i="7"/>
  <c r="D178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G177" i="7"/>
  <c r="F177" i="7"/>
  <c r="E177" i="7"/>
  <c r="D177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G176" i="7"/>
  <c r="F176" i="7"/>
  <c r="E176" i="7"/>
  <c r="D176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G175" i="7"/>
  <c r="F175" i="7"/>
  <c r="E175" i="7"/>
  <c r="D175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G174" i="7"/>
  <c r="F174" i="7"/>
  <c r="E174" i="7"/>
  <c r="D174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G173" i="7"/>
  <c r="F173" i="7"/>
  <c r="E173" i="7"/>
  <c r="D173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G172" i="7"/>
  <c r="F172" i="7"/>
  <c r="E172" i="7"/>
  <c r="D172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G170" i="7"/>
  <c r="F170" i="7"/>
  <c r="E170" i="7"/>
  <c r="D170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G167" i="7"/>
  <c r="F167" i="7"/>
  <c r="E167" i="7"/>
  <c r="D167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G166" i="7"/>
  <c r="F166" i="7"/>
  <c r="E166" i="7"/>
  <c r="D166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G165" i="7"/>
  <c r="F165" i="7"/>
  <c r="E165" i="7"/>
  <c r="D165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G164" i="7"/>
  <c r="F164" i="7"/>
  <c r="E164" i="7"/>
  <c r="D164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G163" i="7"/>
  <c r="F163" i="7"/>
  <c r="E163" i="7"/>
  <c r="D163" i="7"/>
  <c r="W162" i="7"/>
  <c r="W180" i="7" s="1"/>
  <c r="V162" i="7"/>
  <c r="V180" i="7" s="1"/>
  <c r="U162" i="7"/>
  <c r="U180" i="7" s="1"/>
  <c r="T162" i="7"/>
  <c r="T180" i="7" s="1"/>
  <c r="S162" i="7"/>
  <c r="S180" i="7" s="1"/>
  <c r="R162" i="7"/>
  <c r="R180" i="7" s="1"/>
  <c r="Q162" i="7"/>
  <c r="Q180" i="7" s="1"/>
  <c r="P162" i="7"/>
  <c r="P180" i="7" s="1"/>
  <c r="O162" i="7"/>
  <c r="O180" i="7" s="1"/>
  <c r="N162" i="7"/>
  <c r="N180" i="7" s="1"/>
  <c r="M162" i="7"/>
  <c r="M180" i="7" s="1"/>
  <c r="L162" i="7"/>
  <c r="L180" i="7" s="1"/>
  <c r="G162" i="7"/>
  <c r="G180" i="7" s="1"/>
  <c r="F162" i="7"/>
  <c r="F180" i="7" s="1"/>
  <c r="E162" i="7"/>
  <c r="E180" i="7" s="1"/>
  <c r="D162" i="7"/>
  <c r="D180" i="7" s="1"/>
  <c r="AA161" i="7"/>
  <c r="Z161" i="7"/>
  <c r="K161" i="7"/>
  <c r="J161" i="7"/>
  <c r="I161" i="7"/>
  <c r="H161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W158" i="7"/>
  <c r="V158" i="7"/>
  <c r="U158" i="7"/>
  <c r="T158" i="7"/>
  <c r="P158" i="7"/>
  <c r="O158" i="7"/>
  <c r="N158" i="7"/>
  <c r="M158" i="7"/>
  <c r="L158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G157" i="7"/>
  <c r="F157" i="7"/>
  <c r="E157" i="7"/>
  <c r="D157" i="7"/>
  <c r="S156" i="7"/>
  <c r="R156" i="7"/>
  <c r="Q156" i="7"/>
  <c r="P156" i="7"/>
  <c r="O156" i="7"/>
  <c r="N156" i="7"/>
  <c r="M156" i="7"/>
  <c r="L156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G155" i="7"/>
  <c r="F155" i="7"/>
  <c r="E155" i="7"/>
  <c r="D155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G154" i="7"/>
  <c r="F154" i="7"/>
  <c r="E154" i="7"/>
  <c r="D154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G153" i="7"/>
  <c r="F153" i="7"/>
  <c r="E153" i="7"/>
  <c r="D153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G152" i="7"/>
  <c r="F152" i="7"/>
  <c r="E152" i="7"/>
  <c r="D152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G151" i="7"/>
  <c r="F151" i="7"/>
  <c r="E151" i="7"/>
  <c r="D151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G150" i="7"/>
  <c r="F150" i="7"/>
  <c r="E150" i="7"/>
  <c r="D150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G149" i="7"/>
  <c r="F149" i="7"/>
  <c r="E149" i="7"/>
  <c r="D149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G148" i="7"/>
  <c r="F148" i="7"/>
  <c r="E148" i="7"/>
  <c r="D148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G147" i="7"/>
  <c r="F147" i="7"/>
  <c r="E147" i="7"/>
  <c r="D147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G146" i="7"/>
  <c r="F146" i="7"/>
  <c r="E146" i="7"/>
  <c r="D146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G145" i="7"/>
  <c r="F145" i="7"/>
  <c r="E145" i="7"/>
  <c r="D145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G144" i="7"/>
  <c r="F144" i="7"/>
  <c r="E144" i="7"/>
  <c r="D144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G143" i="7"/>
  <c r="F143" i="7"/>
  <c r="E143" i="7"/>
  <c r="D143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G142" i="7"/>
  <c r="F142" i="7"/>
  <c r="E142" i="7"/>
  <c r="D142" i="7"/>
  <c r="W141" i="7"/>
  <c r="W161" i="7" s="1"/>
  <c r="V141" i="7"/>
  <c r="V161" i="7" s="1"/>
  <c r="U141" i="7"/>
  <c r="U161" i="7" s="1"/>
  <c r="T141" i="7"/>
  <c r="T161" i="7" s="1"/>
  <c r="S141" i="7"/>
  <c r="S161" i="7" s="1"/>
  <c r="R141" i="7"/>
  <c r="R161" i="7" s="1"/>
  <c r="Q141" i="7"/>
  <c r="Q161" i="7" s="1"/>
  <c r="P141" i="7"/>
  <c r="P161" i="7" s="1"/>
  <c r="O141" i="7"/>
  <c r="O161" i="7" s="1"/>
  <c r="N141" i="7"/>
  <c r="N161" i="7" s="1"/>
  <c r="M141" i="7"/>
  <c r="M161" i="7" s="1"/>
  <c r="L141" i="7"/>
  <c r="L161" i="7" s="1"/>
  <c r="G141" i="7"/>
  <c r="G161" i="7" s="1"/>
  <c r="F141" i="7"/>
  <c r="F161" i="7" s="1"/>
  <c r="E141" i="7"/>
  <c r="E161" i="7" s="1"/>
  <c r="D141" i="7"/>
  <c r="D161" i="7" s="1"/>
  <c r="AA140" i="7"/>
  <c r="Z140" i="7"/>
  <c r="K140" i="7"/>
  <c r="J140" i="7"/>
  <c r="I140" i="7"/>
  <c r="H140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G139" i="7"/>
  <c r="F139" i="7"/>
  <c r="E139" i="7"/>
  <c r="D139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G138" i="7"/>
  <c r="F138" i="7"/>
  <c r="E138" i="7"/>
  <c r="D138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G137" i="7"/>
  <c r="F137" i="7"/>
  <c r="E137" i="7"/>
  <c r="D137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G136" i="7"/>
  <c r="F136" i="7"/>
  <c r="E136" i="7"/>
  <c r="D136" i="7"/>
  <c r="W135" i="7"/>
  <c r="W140" i="7" s="1"/>
  <c r="V135" i="7"/>
  <c r="V140" i="7" s="1"/>
  <c r="U135" i="7"/>
  <c r="T135" i="7"/>
  <c r="T140" i="7" s="1"/>
  <c r="S135" i="7"/>
  <c r="S140" i="7" s="1"/>
  <c r="R135" i="7"/>
  <c r="R140" i="7" s="1"/>
  <c r="Q135" i="7"/>
  <c r="Q140" i="7" s="1"/>
  <c r="P135" i="7"/>
  <c r="P140" i="7" s="1"/>
  <c r="O135" i="7"/>
  <c r="O140" i="7" s="1"/>
  <c r="N135" i="7"/>
  <c r="N140" i="7" s="1"/>
  <c r="M135" i="7"/>
  <c r="M140" i="7" s="1"/>
  <c r="L135" i="7"/>
  <c r="L140" i="7" s="1"/>
  <c r="G135" i="7"/>
  <c r="G140" i="7" s="1"/>
  <c r="F135" i="7"/>
  <c r="F140" i="7" s="1"/>
  <c r="E135" i="7"/>
  <c r="E140" i="7" s="1"/>
  <c r="D135" i="7"/>
  <c r="D140" i="7" s="1"/>
  <c r="AA134" i="7"/>
  <c r="Z134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K134" i="7" s="1"/>
  <c r="J133" i="7"/>
  <c r="J134" i="7" s="1"/>
  <c r="I133" i="7"/>
  <c r="I134" i="7" s="1"/>
  <c r="H133" i="7"/>
  <c r="H134" i="7" s="1"/>
  <c r="W132" i="7"/>
  <c r="V132" i="7"/>
  <c r="U132" i="7"/>
  <c r="T132" i="7"/>
  <c r="S132" i="7"/>
  <c r="R132" i="7"/>
  <c r="Q132" i="7"/>
  <c r="P132" i="7"/>
  <c r="O132" i="7"/>
  <c r="N132" i="7"/>
  <c r="M132" i="7"/>
  <c r="L132" i="7"/>
  <c r="G132" i="7"/>
  <c r="F132" i="7"/>
  <c r="E132" i="7"/>
  <c r="D132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G131" i="7"/>
  <c r="F131" i="7"/>
  <c r="E131" i="7"/>
  <c r="D131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G130" i="7"/>
  <c r="F130" i="7"/>
  <c r="E130" i="7"/>
  <c r="D130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G129" i="7"/>
  <c r="F129" i="7"/>
  <c r="E129" i="7"/>
  <c r="D129" i="7"/>
  <c r="W128" i="7"/>
  <c r="W134" i="7" s="1"/>
  <c r="V128" i="7"/>
  <c r="V134" i="7" s="1"/>
  <c r="U128" i="7"/>
  <c r="U134" i="7" s="1"/>
  <c r="T128" i="7"/>
  <c r="T134" i="7" s="1"/>
  <c r="S128" i="7"/>
  <c r="S134" i="7" s="1"/>
  <c r="R128" i="7"/>
  <c r="R134" i="7" s="1"/>
  <c r="Q128" i="7"/>
  <c r="Q134" i="7" s="1"/>
  <c r="P128" i="7"/>
  <c r="P134" i="7" s="1"/>
  <c r="O128" i="7"/>
  <c r="O134" i="7" s="1"/>
  <c r="N128" i="7"/>
  <c r="N134" i="7" s="1"/>
  <c r="M128" i="7"/>
  <c r="M134" i="7" s="1"/>
  <c r="L128" i="7"/>
  <c r="L134" i="7" s="1"/>
  <c r="G128" i="7"/>
  <c r="G134" i="7" s="1"/>
  <c r="F128" i="7"/>
  <c r="F134" i="7" s="1"/>
  <c r="E128" i="7"/>
  <c r="E134" i="7" s="1"/>
  <c r="D128" i="7"/>
  <c r="D134" i="7" s="1"/>
  <c r="AA127" i="7"/>
  <c r="Z127" i="7"/>
  <c r="K127" i="7"/>
  <c r="J127" i="7"/>
  <c r="I127" i="7"/>
  <c r="H127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G126" i="7"/>
  <c r="F126" i="7"/>
  <c r="E126" i="7"/>
  <c r="D126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G123" i="7"/>
  <c r="F123" i="7"/>
  <c r="E123" i="7"/>
  <c r="D123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G121" i="7"/>
  <c r="F121" i="7"/>
  <c r="E121" i="7"/>
  <c r="D121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G120" i="7"/>
  <c r="F120" i="7"/>
  <c r="E120" i="7"/>
  <c r="D120" i="7"/>
  <c r="W119" i="7"/>
  <c r="W127" i="7" s="1"/>
  <c r="V119" i="7"/>
  <c r="V127" i="7" s="1"/>
  <c r="U119" i="7"/>
  <c r="T119" i="7"/>
  <c r="T127" i="7" s="1"/>
  <c r="S119" i="7"/>
  <c r="S127" i="7" s="1"/>
  <c r="R119" i="7"/>
  <c r="R127" i="7" s="1"/>
  <c r="Q119" i="7"/>
  <c r="Q127" i="7" s="1"/>
  <c r="P119" i="7"/>
  <c r="P127" i="7" s="1"/>
  <c r="O119" i="7"/>
  <c r="O127" i="7" s="1"/>
  <c r="N119" i="7"/>
  <c r="N127" i="7" s="1"/>
  <c r="M119" i="7"/>
  <c r="M127" i="7" s="1"/>
  <c r="L119" i="7"/>
  <c r="L127" i="7" s="1"/>
  <c r="G119" i="7"/>
  <c r="G127" i="7" s="1"/>
  <c r="F119" i="7"/>
  <c r="F127" i="7" s="1"/>
  <c r="E119" i="7"/>
  <c r="E127" i="7" s="1"/>
  <c r="D119" i="7"/>
  <c r="D127" i="7" s="1"/>
  <c r="AA118" i="7"/>
  <c r="Z118" i="7"/>
  <c r="K118" i="7"/>
  <c r="J118" i="7"/>
  <c r="I118" i="7"/>
  <c r="H118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G117" i="7"/>
  <c r="F117" i="7"/>
  <c r="E117" i="7"/>
  <c r="D117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G116" i="7"/>
  <c r="F116" i="7"/>
  <c r="E116" i="7"/>
  <c r="D116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G115" i="7"/>
  <c r="F115" i="7"/>
  <c r="E115" i="7"/>
  <c r="D115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G114" i="7"/>
  <c r="F114" i="7"/>
  <c r="E114" i="7"/>
  <c r="D114" i="7"/>
  <c r="W113" i="7"/>
  <c r="W118" i="7" s="1"/>
  <c r="V113" i="7"/>
  <c r="V118" i="7" s="1"/>
  <c r="U113" i="7"/>
  <c r="T113" i="7"/>
  <c r="T118" i="7" s="1"/>
  <c r="S113" i="7"/>
  <c r="S118" i="7" s="1"/>
  <c r="R113" i="7"/>
  <c r="R118" i="7" s="1"/>
  <c r="Q113" i="7"/>
  <c r="Q118" i="7" s="1"/>
  <c r="P113" i="7"/>
  <c r="P118" i="7" s="1"/>
  <c r="O113" i="7"/>
  <c r="O118" i="7" s="1"/>
  <c r="N113" i="7"/>
  <c r="N118" i="7" s="1"/>
  <c r="M113" i="7"/>
  <c r="M118" i="7" s="1"/>
  <c r="L113" i="7"/>
  <c r="L118" i="7" s="1"/>
  <c r="G113" i="7"/>
  <c r="G118" i="7" s="1"/>
  <c r="F113" i="7"/>
  <c r="F118" i="7" s="1"/>
  <c r="E113" i="7"/>
  <c r="E118" i="7" s="1"/>
  <c r="D113" i="7"/>
  <c r="D118" i="7" s="1"/>
  <c r="AA112" i="7"/>
  <c r="Z112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K112" i="7" s="1"/>
  <c r="J107" i="7"/>
  <c r="J112" i="7" s="1"/>
  <c r="I107" i="7"/>
  <c r="I112" i="7" s="1"/>
  <c r="H107" i="7"/>
  <c r="H112" i="7" s="1"/>
  <c r="W106" i="7"/>
  <c r="V106" i="7"/>
  <c r="U106" i="7"/>
  <c r="T106" i="7"/>
  <c r="S106" i="7"/>
  <c r="R106" i="7"/>
  <c r="Q106" i="7"/>
  <c r="P106" i="7"/>
  <c r="O106" i="7"/>
  <c r="N106" i="7"/>
  <c r="M106" i="7"/>
  <c r="L106" i="7"/>
  <c r="G106" i="7"/>
  <c r="F106" i="7"/>
  <c r="E106" i="7"/>
  <c r="D106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G105" i="7"/>
  <c r="F105" i="7"/>
  <c r="E105" i="7"/>
  <c r="D105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G104" i="7"/>
  <c r="F104" i="7"/>
  <c r="E104" i="7"/>
  <c r="D104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G103" i="7"/>
  <c r="F103" i="7"/>
  <c r="E103" i="7"/>
  <c r="D103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G102" i="7"/>
  <c r="F102" i="7"/>
  <c r="E102" i="7"/>
  <c r="D102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G101" i="7"/>
  <c r="F101" i="7"/>
  <c r="E101" i="7"/>
  <c r="D101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G100" i="7"/>
  <c r="F100" i="7"/>
  <c r="E100" i="7"/>
  <c r="D100" i="7"/>
  <c r="W99" i="7"/>
  <c r="V99" i="7"/>
  <c r="U99" i="7"/>
  <c r="T99" i="7"/>
  <c r="S99" i="7"/>
  <c r="R99" i="7"/>
  <c r="Q99" i="7"/>
  <c r="P99" i="7"/>
  <c r="O99" i="7"/>
  <c r="N99" i="7"/>
  <c r="M99" i="7"/>
  <c r="L99" i="7"/>
  <c r="G99" i="7"/>
  <c r="F99" i="7"/>
  <c r="E99" i="7"/>
  <c r="D99" i="7"/>
  <c r="W98" i="7"/>
  <c r="V98" i="7"/>
  <c r="U98" i="7"/>
  <c r="T98" i="7"/>
  <c r="S98" i="7"/>
  <c r="R98" i="7"/>
  <c r="Q98" i="7"/>
  <c r="P98" i="7"/>
  <c r="O98" i="7"/>
  <c r="N98" i="7"/>
  <c r="M98" i="7"/>
  <c r="L98" i="7"/>
  <c r="W97" i="7"/>
  <c r="V97" i="7"/>
  <c r="U97" i="7"/>
  <c r="T97" i="7"/>
  <c r="S97" i="7"/>
  <c r="R97" i="7"/>
  <c r="Q97" i="7"/>
  <c r="P97" i="7"/>
  <c r="O97" i="7"/>
  <c r="N97" i="7"/>
  <c r="M97" i="7"/>
  <c r="L97" i="7"/>
  <c r="G97" i="7"/>
  <c r="F97" i="7"/>
  <c r="E97" i="7"/>
  <c r="D97" i="7"/>
  <c r="W96" i="7"/>
  <c r="V96" i="7"/>
  <c r="U96" i="7"/>
  <c r="T96" i="7"/>
  <c r="S96" i="7"/>
  <c r="R96" i="7"/>
  <c r="Q96" i="7"/>
  <c r="P96" i="7"/>
  <c r="O96" i="7"/>
  <c r="N96" i="7"/>
  <c r="M96" i="7"/>
  <c r="L96" i="7"/>
  <c r="G96" i="7"/>
  <c r="F96" i="7"/>
  <c r="E96" i="7"/>
  <c r="D96" i="7"/>
  <c r="W95" i="7"/>
  <c r="V95" i="7"/>
  <c r="U95" i="7"/>
  <c r="T95" i="7"/>
  <c r="S95" i="7"/>
  <c r="R95" i="7"/>
  <c r="Q95" i="7"/>
  <c r="P95" i="7"/>
  <c r="O95" i="7"/>
  <c r="N95" i="7"/>
  <c r="M95" i="7"/>
  <c r="L95" i="7"/>
  <c r="G95" i="7"/>
  <c r="F95" i="7"/>
  <c r="E95" i="7"/>
  <c r="D95" i="7"/>
  <c r="W94" i="7"/>
  <c r="V94" i="7"/>
  <c r="U94" i="7"/>
  <c r="T94" i="7"/>
  <c r="S94" i="7"/>
  <c r="R94" i="7"/>
  <c r="Q94" i="7"/>
  <c r="P94" i="7"/>
  <c r="O94" i="7"/>
  <c r="N94" i="7"/>
  <c r="M94" i="7"/>
  <c r="L94" i="7"/>
  <c r="G94" i="7"/>
  <c r="F94" i="7"/>
  <c r="E94" i="7"/>
  <c r="D94" i="7"/>
  <c r="W93" i="7"/>
  <c r="V93" i="7"/>
  <c r="U93" i="7"/>
  <c r="T93" i="7"/>
  <c r="S93" i="7"/>
  <c r="R93" i="7"/>
  <c r="Q93" i="7"/>
  <c r="P93" i="7"/>
  <c r="O93" i="7"/>
  <c r="N93" i="7"/>
  <c r="M93" i="7"/>
  <c r="L93" i="7"/>
  <c r="G93" i="7"/>
  <c r="F93" i="7"/>
  <c r="E93" i="7"/>
  <c r="D93" i="7"/>
  <c r="W92" i="7"/>
  <c r="V92" i="7"/>
  <c r="U92" i="7"/>
  <c r="T92" i="7"/>
  <c r="S92" i="7"/>
  <c r="R92" i="7"/>
  <c r="Q92" i="7"/>
  <c r="P92" i="7"/>
  <c r="O92" i="7"/>
  <c r="N92" i="7"/>
  <c r="M92" i="7"/>
  <c r="L92" i="7"/>
  <c r="G92" i="7"/>
  <c r="F92" i="7"/>
  <c r="E92" i="7"/>
  <c r="D92" i="7"/>
  <c r="W91" i="7"/>
  <c r="V91" i="7"/>
  <c r="U91" i="7"/>
  <c r="T91" i="7"/>
  <c r="S91" i="7"/>
  <c r="R91" i="7"/>
  <c r="Q91" i="7"/>
  <c r="P91" i="7"/>
  <c r="O91" i="7"/>
  <c r="N91" i="7"/>
  <c r="M91" i="7"/>
  <c r="L91" i="7"/>
  <c r="G91" i="7"/>
  <c r="F91" i="7"/>
  <c r="E91" i="7"/>
  <c r="D91" i="7"/>
  <c r="W90" i="7"/>
  <c r="V90" i="7"/>
  <c r="U90" i="7"/>
  <c r="T90" i="7"/>
  <c r="S90" i="7"/>
  <c r="R90" i="7"/>
  <c r="Q90" i="7"/>
  <c r="P90" i="7"/>
  <c r="O90" i="7"/>
  <c r="N90" i="7"/>
  <c r="M90" i="7"/>
  <c r="L90" i="7"/>
  <c r="G90" i="7"/>
  <c r="F90" i="7"/>
  <c r="E90" i="7"/>
  <c r="D90" i="7"/>
  <c r="W89" i="7"/>
  <c r="V89" i="7"/>
  <c r="U89" i="7"/>
  <c r="T89" i="7"/>
  <c r="S89" i="7"/>
  <c r="R89" i="7"/>
  <c r="Q89" i="7"/>
  <c r="P89" i="7"/>
  <c r="O89" i="7"/>
  <c r="N89" i="7"/>
  <c r="M89" i="7"/>
  <c r="L89" i="7"/>
  <c r="G89" i="7"/>
  <c r="F89" i="7"/>
  <c r="E89" i="7"/>
  <c r="D89" i="7"/>
  <c r="W88" i="7"/>
  <c r="W112" i="7" s="1"/>
  <c r="V88" i="7"/>
  <c r="V112" i="7" s="1"/>
  <c r="U88" i="7"/>
  <c r="T88" i="7"/>
  <c r="T112" i="7" s="1"/>
  <c r="S88" i="7"/>
  <c r="S112" i="7" s="1"/>
  <c r="R88" i="7"/>
  <c r="R112" i="7" s="1"/>
  <c r="Q88" i="7"/>
  <c r="Q112" i="7" s="1"/>
  <c r="P88" i="7"/>
  <c r="P112" i="7" s="1"/>
  <c r="O88" i="7"/>
  <c r="O112" i="7" s="1"/>
  <c r="N88" i="7"/>
  <c r="N112" i="7" s="1"/>
  <c r="M88" i="7"/>
  <c r="M112" i="7" s="1"/>
  <c r="L88" i="7"/>
  <c r="L112" i="7" s="1"/>
  <c r="G88" i="7"/>
  <c r="G112" i="7" s="1"/>
  <c r="F88" i="7"/>
  <c r="F112" i="7" s="1"/>
  <c r="E88" i="7"/>
  <c r="E112" i="7" s="1"/>
  <c r="D88" i="7"/>
  <c r="D112" i="7" s="1"/>
  <c r="AA87" i="7"/>
  <c r="Z87" i="7"/>
  <c r="K87" i="7"/>
  <c r="J87" i="7"/>
  <c r="I87" i="7"/>
  <c r="H87" i="7"/>
  <c r="W86" i="7"/>
  <c r="V86" i="7"/>
  <c r="U86" i="7"/>
  <c r="T86" i="7"/>
  <c r="S86" i="7"/>
  <c r="R86" i="7"/>
  <c r="Q86" i="7"/>
  <c r="P86" i="7"/>
  <c r="O86" i="7"/>
  <c r="N86" i="7"/>
  <c r="M86" i="7"/>
  <c r="L86" i="7"/>
  <c r="G86" i="7"/>
  <c r="F86" i="7"/>
  <c r="E86" i="7"/>
  <c r="D86" i="7"/>
  <c r="W85" i="7"/>
  <c r="V85" i="7"/>
  <c r="U85" i="7"/>
  <c r="T85" i="7"/>
  <c r="S85" i="7"/>
  <c r="R85" i="7"/>
  <c r="Q85" i="7"/>
  <c r="P85" i="7"/>
  <c r="O85" i="7"/>
  <c r="N85" i="7"/>
  <c r="M85" i="7"/>
  <c r="L85" i="7"/>
  <c r="G85" i="7"/>
  <c r="F85" i="7"/>
  <c r="E85" i="7"/>
  <c r="D85" i="7"/>
  <c r="W84" i="7"/>
  <c r="V84" i="7"/>
  <c r="U84" i="7"/>
  <c r="T84" i="7"/>
  <c r="S84" i="7"/>
  <c r="R84" i="7"/>
  <c r="Q84" i="7"/>
  <c r="P84" i="7"/>
  <c r="O84" i="7"/>
  <c r="N84" i="7"/>
  <c r="M84" i="7"/>
  <c r="L84" i="7"/>
  <c r="G84" i="7"/>
  <c r="F84" i="7"/>
  <c r="E84" i="7"/>
  <c r="D84" i="7"/>
  <c r="W83" i="7"/>
  <c r="V83" i="7"/>
  <c r="U83" i="7"/>
  <c r="T83" i="7"/>
  <c r="S83" i="7"/>
  <c r="R83" i="7"/>
  <c r="Q83" i="7"/>
  <c r="P83" i="7"/>
  <c r="O83" i="7"/>
  <c r="N83" i="7"/>
  <c r="M83" i="7"/>
  <c r="L83" i="7"/>
  <c r="G83" i="7"/>
  <c r="F83" i="7"/>
  <c r="E83" i="7"/>
  <c r="D83" i="7"/>
  <c r="W82" i="7"/>
  <c r="V82" i="7"/>
  <c r="U82" i="7"/>
  <c r="T82" i="7"/>
  <c r="S82" i="7"/>
  <c r="R82" i="7"/>
  <c r="Q82" i="7"/>
  <c r="P82" i="7"/>
  <c r="O82" i="7"/>
  <c r="N82" i="7"/>
  <c r="M82" i="7"/>
  <c r="L82" i="7"/>
  <c r="G82" i="7"/>
  <c r="F82" i="7"/>
  <c r="E82" i="7"/>
  <c r="D82" i="7"/>
  <c r="W81" i="7"/>
  <c r="V81" i="7"/>
  <c r="U81" i="7"/>
  <c r="T81" i="7"/>
  <c r="S81" i="7"/>
  <c r="R81" i="7"/>
  <c r="Q81" i="7"/>
  <c r="P81" i="7"/>
  <c r="O81" i="7"/>
  <c r="N81" i="7"/>
  <c r="M81" i="7"/>
  <c r="L81" i="7"/>
  <c r="G81" i="7"/>
  <c r="F81" i="7"/>
  <c r="E81" i="7"/>
  <c r="D81" i="7"/>
  <c r="W80" i="7"/>
  <c r="W87" i="7" s="1"/>
  <c r="V80" i="7"/>
  <c r="V87" i="7" s="1"/>
  <c r="U80" i="7"/>
  <c r="T80" i="7"/>
  <c r="T87" i="7" s="1"/>
  <c r="S80" i="7"/>
  <c r="S87" i="7" s="1"/>
  <c r="R80" i="7"/>
  <c r="R87" i="7" s="1"/>
  <c r="Q80" i="7"/>
  <c r="Q87" i="7" s="1"/>
  <c r="P80" i="7"/>
  <c r="P87" i="7" s="1"/>
  <c r="O80" i="7"/>
  <c r="O87" i="7" s="1"/>
  <c r="N80" i="7"/>
  <c r="N87" i="7" s="1"/>
  <c r="M80" i="7"/>
  <c r="M87" i="7" s="1"/>
  <c r="L80" i="7"/>
  <c r="L87" i="7" s="1"/>
  <c r="G80" i="7"/>
  <c r="G87" i="7" s="1"/>
  <c r="F80" i="7"/>
  <c r="F87" i="7" s="1"/>
  <c r="E80" i="7"/>
  <c r="E87" i="7" s="1"/>
  <c r="D80" i="7"/>
  <c r="D87" i="7" s="1"/>
  <c r="AA79" i="7"/>
  <c r="Z79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K79" i="7" s="1"/>
  <c r="J78" i="7"/>
  <c r="J79" i="7" s="1"/>
  <c r="I78" i="7"/>
  <c r="I79" i="7" s="1"/>
  <c r="H78" i="7"/>
  <c r="H79" i="7" s="1"/>
  <c r="G78" i="7"/>
  <c r="F78" i="7"/>
  <c r="E78" i="7"/>
  <c r="D78" i="7"/>
  <c r="W77" i="7"/>
  <c r="V77" i="7"/>
  <c r="U77" i="7"/>
  <c r="T77" i="7"/>
  <c r="S77" i="7"/>
  <c r="R77" i="7"/>
  <c r="Q77" i="7"/>
  <c r="P77" i="7"/>
  <c r="O77" i="7"/>
  <c r="N77" i="7"/>
  <c r="M77" i="7"/>
  <c r="L77" i="7"/>
  <c r="G77" i="7"/>
  <c r="F77" i="7"/>
  <c r="E77" i="7"/>
  <c r="D77" i="7"/>
  <c r="W76" i="7"/>
  <c r="V76" i="7"/>
  <c r="U76" i="7"/>
  <c r="T76" i="7"/>
  <c r="S76" i="7"/>
  <c r="R76" i="7"/>
  <c r="Q76" i="7"/>
  <c r="P76" i="7"/>
  <c r="O76" i="7"/>
  <c r="N76" i="7"/>
  <c r="M76" i="7"/>
  <c r="L76" i="7"/>
  <c r="G76" i="7"/>
  <c r="F76" i="7"/>
  <c r="E76" i="7"/>
  <c r="D76" i="7"/>
  <c r="W75" i="7"/>
  <c r="W79" i="7" s="1"/>
  <c r="V75" i="7"/>
  <c r="V79" i="7" s="1"/>
  <c r="U75" i="7"/>
  <c r="T75" i="7"/>
  <c r="T79" i="7" s="1"/>
  <c r="S75" i="7"/>
  <c r="S79" i="7" s="1"/>
  <c r="R75" i="7"/>
  <c r="R79" i="7" s="1"/>
  <c r="Q75" i="7"/>
  <c r="Q79" i="7" s="1"/>
  <c r="P75" i="7"/>
  <c r="P79" i="7" s="1"/>
  <c r="O75" i="7"/>
  <c r="O79" i="7" s="1"/>
  <c r="N75" i="7"/>
  <c r="N79" i="7" s="1"/>
  <c r="M75" i="7"/>
  <c r="M79" i="7" s="1"/>
  <c r="L75" i="7"/>
  <c r="L79" i="7" s="1"/>
  <c r="G75" i="7"/>
  <c r="G79" i="7" s="1"/>
  <c r="F75" i="7"/>
  <c r="F79" i="7" s="1"/>
  <c r="E75" i="7"/>
  <c r="E79" i="7" s="1"/>
  <c r="D75" i="7"/>
  <c r="D79" i="7" s="1"/>
  <c r="AA74" i="7"/>
  <c r="Z74" i="7"/>
  <c r="W73" i="7"/>
  <c r="V73" i="7"/>
  <c r="U73" i="7"/>
  <c r="T73" i="7"/>
  <c r="S73" i="7"/>
  <c r="R73" i="7"/>
  <c r="Q73" i="7"/>
  <c r="P73" i="7"/>
  <c r="O73" i="7"/>
  <c r="N73" i="7"/>
  <c r="M73" i="7"/>
  <c r="L73" i="7"/>
  <c r="G73" i="7"/>
  <c r="F73" i="7"/>
  <c r="E73" i="7"/>
  <c r="D73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K74" i="7" s="1"/>
  <c r="J72" i="7"/>
  <c r="J74" i="7" s="1"/>
  <c r="I72" i="7"/>
  <c r="I74" i="7" s="1"/>
  <c r="H72" i="7"/>
  <c r="H74" i="7" s="1"/>
  <c r="G72" i="7"/>
  <c r="F72" i="7"/>
  <c r="E72" i="7"/>
  <c r="D72" i="7"/>
  <c r="B72" i="7"/>
  <c r="A72" i="7"/>
  <c r="W71" i="7"/>
  <c r="V71" i="7"/>
  <c r="U71" i="7"/>
  <c r="T71" i="7"/>
  <c r="S71" i="7"/>
  <c r="R71" i="7"/>
  <c r="Q71" i="7"/>
  <c r="P71" i="7"/>
  <c r="O71" i="7"/>
  <c r="N71" i="7"/>
  <c r="M71" i="7"/>
  <c r="L71" i="7"/>
  <c r="G71" i="7"/>
  <c r="F71" i="7"/>
  <c r="E71" i="7"/>
  <c r="D71" i="7"/>
  <c r="S70" i="7"/>
  <c r="R70" i="7"/>
  <c r="Q70" i="7"/>
  <c r="P70" i="7"/>
  <c r="O70" i="7"/>
  <c r="N70" i="7"/>
  <c r="M70" i="7"/>
  <c r="L70" i="7"/>
  <c r="W69" i="7"/>
  <c r="V69" i="7"/>
  <c r="U69" i="7"/>
  <c r="T69" i="7"/>
  <c r="S69" i="7"/>
  <c r="R69" i="7"/>
  <c r="Q69" i="7"/>
  <c r="P69" i="7"/>
  <c r="O69" i="7"/>
  <c r="N69" i="7"/>
  <c r="M69" i="7"/>
  <c r="L69" i="7"/>
  <c r="G69" i="7"/>
  <c r="F69" i="7"/>
  <c r="E69" i="7"/>
  <c r="D69" i="7"/>
  <c r="W68" i="7"/>
  <c r="V68" i="7"/>
  <c r="U68" i="7"/>
  <c r="T68" i="7"/>
  <c r="S68" i="7"/>
  <c r="R68" i="7"/>
  <c r="Q68" i="7"/>
  <c r="P68" i="7"/>
  <c r="O68" i="7"/>
  <c r="N68" i="7"/>
  <c r="M68" i="7"/>
  <c r="L68" i="7"/>
  <c r="G68" i="7"/>
  <c r="F68" i="7"/>
  <c r="E68" i="7"/>
  <c r="D68" i="7"/>
  <c r="W67" i="7"/>
  <c r="V67" i="7"/>
  <c r="U67" i="7"/>
  <c r="T67" i="7"/>
  <c r="S67" i="7"/>
  <c r="R67" i="7"/>
  <c r="Q67" i="7"/>
  <c r="P67" i="7"/>
  <c r="O67" i="7"/>
  <c r="N67" i="7"/>
  <c r="M67" i="7"/>
  <c r="L67" i="7"/>
  <c r="G67" i="7"/>
  <c r="F67" i="7"/>
  <c r="E67" i="7"/>
  <c r="D67" i="7"/>
  <c r="W66" i="7"/>
  <c r="V66" i="7"/>
  <c r="U66" i="7"/>
  <c r="T66" i="7"/>
  <c r="S66" i="7"/>
  <c r="R66" i="7"/>
  <c r="Q66" i="7"/>
  <c r="P66" i="7"/>
  <c r="O66" i="7"/>
  <c r="N66" i="7"/>
  <c r="M66" i="7"/>
  <c r="L66" i="7"/>
  <c r="G66" i="7"/>
  <c r="F66" i="7"/>
  <c r="E66" i="7"/>
  <c r="D66" i="7"/>
  <c r="W65" i="7"/>
  <c r="V65" i="7"/>
  <c r="U65" i="7"/>
  <c r="T65" i="7"/>
  <c r="S65" i="7"/>
  <c r="R65" i="7"/>
  <c r="Q65" i="7"/>
  <c r="P65" i="7"/>
  <c r="O65" i="7"/>
  <c r="N65" i="7"/>
  <c r="M65" i="7"/>
  <c r="L65" i="7"/>
  <c r="G65" i="7"/>
  <c r="F65" i="7"/>
  <c r="E65" i="7"/>
  <c r="D65" i="7"/>
  <c r="W64" i="7"/>
  <c r="V64" i="7"/>
  <c r="U64" i="7"/>
  <c r="T64" i="7"/>
  <c r="S64" i="7"/>
  <c r="R64" i="7"/>
  <c r="Q64" i="7"/>
  <c r="P64" i="7"/>
  <c r="O64" i="7"/>
  <c r="N64" i="7"/>
  <c r="M64" i="7"/>
  <c r="L64" i="7"/>
  <c r="G64" i="7"/>
  <c r="F64" i="7"/>
  <c r="E64" i="7"/>
  <c r="D64" i="7"/>
  <c r="W63" i="7"/>
  <c r="V63" i="7"/>
  <c r="U63" i="7"/>
  <c r="T63" i="7"/>
  <c r="S63" i="7"/>
  <c r="R63" i="7"/>
  <c r="Q63" i="7"/>
  <c r="P63" i="7"/>
  <c r="O63" i="7"/>
  <c r="N63" i="7"/>
  <c r="M63" i="7"/>
  <c r="L63" i="7"/>
  <c r="G63" i="7"/>
  <c r="F63" i="7"/>
  <c r="E63" i="7"/>
  <c r="D63" i="7"/>
  <c r="W62" i="7"/>
  <c r="V62" i="7"/>
  <c r="U62" i="7"/>
  <c r="T62" i="7"/>
  <c r="S62" i="7"/>
  <c r="R62" i="7"/>
  <c r="Q62" i="7"/>
  <c r="P62" i="7"/>
  <c r="O62" i="7"/>
  <c r="N62" i="7"/>
  <c r="M62" i="7"/>
  <c r="L62" i="7"/>
  <c r="G62" i="7"/>
  <c r="F62" i="7"/>
  <c r="E62" i="7"/>
  <c r="D62" i="7"/>
  <c r="W61" i="7"/>
  <c r="W74" i="7" s="1"/>
  <c r="V61" i="7"/>
  <c r="V74" i="7" s="1"/>
  <c r="U61" i="7"/>
  <c r="T61" i="7"/>
  <c r="T74" i="7" s="1"/>
  <c r="S61" i="7"/>
  <c r="S74" i="7" s="1"/>
  <c r="R61" i="7"/>
  <c r="R74" i="7" s="1"/>
  <c r="Q61" i="7"/>
  <c r="Q74" i="7" s="1"/>
  <c r="P61" i="7"/>
  <c r="P74" i="7" s="1"/>
  <c r="O61" i="7"/>
  <c r="O74" i="7" s="1"/>
  <c r="N61" i="7"/>
  <c r="N74" i="7" s="1"/>
  <c r="M61" i="7"/>
  <c r="M74" i="7" s="1"/>
  <c r="L61" i="7"/>
  <c r="L74" i="7" s="1"/>
  <c r="G61" i="7"/>
  <c r="G74" i="7" s="1"/>
  <c r="F61" i="7"/>
  <c r="F74" i="7" s="1"/>
  <c r="E61" i="7"/>
  <c r="E74" i="7" s="1"/>
  <c r="D61" i="7"/>
  <c r="D74" i="7" s="1"/>
  <c r="AA60" i="7"/>
  <c r="Z60" i="7"/>
  <c r="W59" i="7"/>
  <c r="V59" i="7"/>
  <c r="U59" i="7"/>
  <c r="T59" i="7"/>
  <c r="G59" i="7"/>
  <c r="F59" i="7"/>
  <c r="E59" i="7"/>
  <c r="D59" i="7"/>
  <c r="W58" i="7"/>
  <c r="V58" i="7"/>
  <c r="U58" i="7"/>
  <c r="T58" i="7"/>
  <c r="S58" i="7"/>
  <c r="R58" i="7"/>
  <c r="Q58" i="7"/>
  <c r="P58" i="7"/>
  <c r="O58" i="7"/>
  <c r="N58" i="7"/>
  <c r="M58" i="7"/>
  <c r="L58" i="7"/>
  <c r="G58" i="7"/>
  <c r="F58" i="7"/>
  <c r="E58" i="7"/>
  <c r="D58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K60" i="7" s="1"/>
  <c r="J56" i="7"/>
  <c r="J60" i="7" s="1"/>
  <c r="I56" i="7"/>
  <c r="I60" i="7" s="1"/>
  <c r="H56" i="7"/>
  <c r="H60" i="7" s="1"/>
  <c r="W55" i="7"/>
  <c r="V55" i="7"/>
  <c r="U55" i="7"/>
  <c r="T55" i="7"/>
  <c r="S55" i="7"/>
  <c r="R55" i="7"/>
  <c r="Q55" i="7"/>
  <c r="P55" i="7"/>
  <c r="O55" i="7"/>
  <c r="N55" i="7"/>
  <c r="M55" i="7"/>
  <c r="L55" i="7"/>
  <c r="G55" i="7"/>
  <c r="F55" i="7"/>
  <c r="E55" i="7"/>
  <c r="D55" i="7"/>
  <c r="W54" i="7"/>
  <c r="V54" i="7"/>
  <c r="U54" i="7"/>
  <c r="T54" i="7"/>
  <c r="S54" i="7"/>
  <c r="R54" i="7"/>
  <c r="Q54" i="7"/>
  <c r="P54" i="7"/>
  <c r="O54" i="7"/>
  <c r="N54" i="7"/>
  <c r="M54" i="7"/>
  <c r="L54" i="7"/>
  <c r="G54" i="7"/>
  <c r="F54" i="7"/>
  <c r="E54" i="7"/>
  <c r="D54" i="7"/>
  <c r="W53" i="7"/>
  <c r="V53" i="7"/>
  <c r="U53" i="7"/>
  <c r="T53" i="7"/>
  <c r="S53" i="7"/>
  <c r="R53" i="7"/>
  <c r="Q53" i="7"/>
  <c r="P53" i="7"/>
  <c r="O53" i="7"/>
  <c r="N53" i="7"/>
  <c r="M53" i="7"/>
  <c r="L53" i="7"/>
  <c r="G53" i="7"/>
  <c r="F53" i="7"/>
  <c r="E53" i="7"/>
  <c r="D53" i="7"/>
  <c r="W52" i="7"/>
  <c r="V52" i="7"/>
  <c r="U52" i="7"/>
  <c r="T52" i="7"/>
  <c r="S52" i="7"/>
  <c r="R52" i="7"/>
  <c r="Q52" i="7"/>
  <c r="P52" i="7"/>
  <c r="O52" i="7"/>
  <c r="N52" i="7"/>
  <c r="M52" i="7"/>
  <c r="L52" i="7"/>
  <c r="G52" i="7"/>
  <c r="F52" i="7"/>
  <c r="E52" i="7"/>
  <c r="D52" i="7"/>
  <c r="W51" i="7"/>
  <c r="V51" i="7"/>
  <c r="U51" i="7"/>
  <c r="T51" i="7"/>
  <c r="S51" i="7"/>
  <c r="R51" i="7"/>
  <c r="Q51" i="7"/>
  <c r="P51" i="7"/>
  <c r="O51" i="7"/>
  <c r="N51" i="7"/>
  <c r="M51" i="7"/>
  <c r="L51" i="7"/>
  <c r="G51" i="7"/>
  <c r="F51" i="7"/>
  <c r="E51" i="7"/>
  <c r="D51" i="7"/>
  <c r="W50" i="7"/>
  <c r="V50" i="7"/>
  <c r="U50" i="7"/>
  <c r="T50" i="7"/>
  <c r="S50" i="7"/>
  <c r="R50" i="7"/>
  <c r="Q50" i="7"/>
  <c r="P50" i="7"/>
  <c r="O50" i="7"/>
  <c r="N50" i="7"/>
  <c r="M50" i="7"/>
  <c r="L50" i="7"/>
  <c r="G50" i="7"/>
  <c r="F50" i="7"/>
  <c r="E50" i="7"/>
  <c r="D50" i="7"/>
  <c r="W49" i="7"/>
  <c r="V49" i="7"/>
  <c r="U49" i="7"/>
  <c r="T49" i="7"/>
  <c r="S49" i="7"/>
  <c r="R49" i="7"/>
  <c r="Q49" i="7"/>
  <c r="P49" i="7"/>
  <c r="O49" i="7"/>
  <c r="N49" i="7"/>
  <c r="M49" i="7"/>
  <c r="L49" i="7"/>
  <c r="G49" i="7"/>
  <c r="F49" i="7"/>
  <c r="E49" i="7"/>
  <c r="D49" i="7"/>
  <c r="W48" i="7"/>
  <c r="W60" i="7" s="1"/>
  <c r="V48" i="7"/>
  <c r="V60" i="7" s="1"/>
  <c r="U48" i="7"/>
  <c r="T48" i="7"/>
  <c r="T60" i="7" s="1"/>
  <c r="S48" i="7"/>
  <c r="S60" i="7" s="1"/>
  <c r="R48" i="7"/>
  <c r="R60" i="7" s="1"/>
  <c r="Q48" i="7"/>
  <c r="Q60" i="7" s="1"/>
  <c r="P48" i="7"/>
  <c r="P60" i="7" s="1"/>
  <c r="O48" i="7"/>
  <c r="O60" i="7" s="1"/>
  <c r="N48" i="7"/>
  <c r="N60" i="7" s="1"/>
  <c r="M48" i="7"/>
  <c r="M60" i="7" s="1"/>
  <c r="L48" i="7"/>
  <c r="L60" i="7" s="1"/>
  <c r="G48" i="7"/>
  <c r="G60" i="7" s="1"/>
  <c r="F48" i="7"/>
  <c r="F60" i="7" s="1"/>
  <c r="E48" i="7"/>
  <c r="E60" i="7" s="1"/>
  <c r="D48" i="7"/>
  <c r="D60" i="7" s="1"/>
  <c r="AA47" i="7"/>
  <c r="Z47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W44" i="7"/>
  <c r="V44" i="7"/>
  <c r="U44" i="7"/>
  <c r="T44" i="7"/>
  <c r="S44" i="7"/>
  <c r="R44" i="7"/>
  <c r="Q44" i="7"/>
  <c r="P44" i="7"/>
  <c r="O44" i="7"/>
  <c r="N44" i="7"/>
  <c r="M44" i="7"/>
  <c r="L44" i="7"/>
  <c r="G44" i="7"/>
  <c r="F44" i="7"/>
  <c r="E44" i="7"/>
  <c r="D44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W42" i="7"/>
  <c r="V42" i="7"/>
  <c r="U42" i="7"/>
  <c r="T42" i="7"/>
  <c r="S42" i="7"/>
  <c r="R42" i="7"/>
  <c r="Q42" i="7"/>
  <c r="P42" i="7"/>
  <c r="O42" i="7"/>
  <c r="N42" i="7"/>
  <c r="M42" i="7"/>
  <c r="L42" i="7"/>
  <c r="G42" i="7"/>
  <c r="F42" i="7"/>
  <c r="E42" i="7"/>
  <c r="D42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W40" i="7"/>
  <c r="V40" i="7"/>
  <c r="U40" i="7"/>
  <c r="T40" i="7"/>
  <c r="S40" i="7"/>
  <c r="R40" i="7"/>
  <c r="Q40" i="7"/>
  <c r="P40" i="7"/>
  <c r="O40" i="7"/>
  <c r="N40" i="7"/>
  <c r="M40" i="7"/>
  <c r="L40" i="7"/>
  <c r="G40" i="7"/>
  <c r="F40" i="7"/>
  <c r="E40" i="7"/>
  <c r="D40" i="7"/>
  <c r="W39" i="7"/>
  <c r="V39" i="7"/>
  <c r="U39" i="7"/>
  <c r="T39" i="7"/>
  <c r="S39" i="7"/>
  <c r="R39" i="7"/>
  <c r="Q39" i="7"/>
  <c r="P39" i="7"/>
  <c r="O39" i="7"/>
  <c r="N39" i="7"/>
  <c r="M39" i="7"/>
  <c r="L39" i="7"/>
  <c r="G39" i="7"/>
  <c r="F39" i="7"/>
  <c r="E39" i="7"/>
  <c r="D39" i="7"/>
  <c r="W38" i="7"/>
  <c r="V38" i="7"/>
  <c r="U38" i="7"/>
  <c r="T38" i="7"/>
  <c r="S38" i="7"/>
  <c r="R38" i="7"/>
  <c r="Q38" i="7"/>
  <c r="P38" i="7"/>
  <c r="O38" i="7"/>
  <c r="N38" i="7"/>
  <c r="M38" i="7"/>
  <c r="L38" i="7"/>
  <c r="G38" i="7"/>
  <c r="F38" i="7"/>
  <c r="E38" i="7"/>
  <c r="D38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K47" i="7" s="1"/>
  <c r="J37" i="7"/>
  <c r="J47" i="7" s="1"/>
  <c r="I37" i="7"/>
  <c r="I47" i="7" s="1"/>
  <c r="H37" i="7"/>
  <c r="H47" i="7" s="1"/>
  <c r="W36" i="7"/>
  <c r="V36" i="7"/>
  <c r="U36" i="7"/>
  <c r="T36" i="7"/>
  <c r="S36" i="7"/>
  <c r="R36" i="7"/>
  <c r="Q36" i="7"/>
  <c r="P36" i="7"/>
  <c r="O36" i="7"/>
  <c r="N36" i="7"/>
  <c r="M36" i="7"/>
  <c r="L36" i="7"/>
  <c r="G36" i="7"/>
  <c r="F36" i="7"/>
  <c r="E36" i="7"/>
  <c r="D36" i="7"/>
  <c r="W35" i="7"/>
  <c r="V35" i="7"/>
  <c r="U35" i="7"/>
  <c r="T35" i="7"/>
  <c r="S35" i="7"/>
  <c r="R35" i="7"/>
  <c r="Q35" i="7"/>
  <c r="P35" i="7"/>
  <c r="O35" i="7"/>
  <c r="N35" i="7"/>
  <c r="M35" i="7"/>
  <c r="L35" i="7"/>
  <c r="G35" i="7"/>
  <c r="F35" i="7"/>
  <c r="E35" i="7"/>
  <c r="D35" i="7"/>
  <c r="W34" i="7"/>
  <c r="V34" i="7"/>
  <c r="U34" i="7"/>
  <c r="T34" i="7"/>
  <c r="S34" i="7"/>
  <c r="R34" i="7"/>
  <c r="Q34" i="7"/>
  <c r="P34" i="7"/>
  <c r="O34" i="7"/>
  <c r="N34" i="7"/>
  <c r="M34" i="7"/>
  <c r="L34" i="7"/>
  <c r="G34" i="7"/>
  <c r="F34" i="7"/>
  <c r="E34" i="7"/>
  <c r="D34" i="7"/>
  <c r="W33" i="7"/>
  <c r="V33" i="7"/>
  <c r="U33" i="7"/>
  <c r="T33" i="7"/>
  <c r="S33" i="7"/>
  <c r="R33" i="7"/>
  <c r="Q33" i="7"/>
  <c r="P33" i="7"/>
  <c r="O33" i="7"/>
  <c r="N33" i="7"/>
  <c r="M33" i="7"/>
  <c r="L33" i="7"/>
  <c r="G33" i="7"/>
  <c r="F33" i="7"/>
  <c r="E33" i="7"/>
  <c r="D33" i="7"/>
  <c r="W32" i="7"/>
  <c r="V32" i="7"/>
  <c r="U32" i="7"/>
  <c r="T32" i="7"/>
  <c r="S32" i="7"/>
  <c r="R32" i="7"/>
  <c r="Q32" i="7"/>
  <c r="P32" i="7"/>
  <c r="O32" i="7"/>
  <c r="N32" i="7"/>
  <c r="M32" i="7"/>
  <c r="L32" i="7"/>
  <c r="G32" i="7"/>
  <c r="F32" i="7"/>
  <c r="E32" i="7"/>
  <c r="D32" i="7"/>
  <c r="W31" i="7"/>
  <c r="V31" i="7"/>
  <c r="U31" i="7"/>
  <c r="T31" i="7"/>
  <c r="S31" i="7"/>
  <c r="R31" i="7"/>
  <c r="Q31" i="7"/>
  <c r="P31" i="7"/>
  <c r="O31" i="7"/>
  <c r="N31" i="7"/>
  <c r="M31" i="7"/>
  <c r="L31" i="7"/>
  <c r="G31" i="7"/>
  <c r="F31" i="7"/>
  <c r="E31" i="7"/>
  <c r="D31" i="7"/>
  <c r="W30" i="7"/>
  <c r="W47" i="7" s="1"/>
  <c r="V30" i="7"/>
  <c r="V47" i="7" s="1"/>
  <c r="U30" i="7"/>
  <c r="T30" i="7"/>
  <c r="T47" i="7" s="1"/>
  <c r="S30" i="7"/>
  <c r="S47" i="7" s="1"/>
  <c r="R30" i="7"/>
  <c r="R47" i="7" s="1"/>
  <c r="Q30" i="7"/>
  <c r="Q47" i="7" s="1"/>
  <c r="P30" i="7"/>
  <c r="P47" i="7" s="1"/>
  <c r="O30" i="7"/>
  <c r="O47" i="7" s="1"/>
  <c r="N30" i="7"/>
  <c r="N47" i="7" s="1"/>
  <c r="M30" i="7"/>
  <c r="M47" i="7" s="1"/>
  <c r="L30" i="7"/>
  <c r="L47" i="7" s="1"/>
  <c r="G30" i="7"/>
  <c r="G47" i="7" s="1"/>
  <c r="F30" i="7"/>
  <c r="F47" i="7" s="1"/>
  <c r="E30" i="7"/>
  <c r="E47" i="7" s="1"/>
  <c r="D30" i="7"/>
  <c r="D47" i="7" s="1"/>
  <c r="AA29" i="7"/>
  <c r="Z29" i="7"/>
  <c r="K29" i="7"/>
  <c r="J29" i="7"/>
  <c r="I29" i="7"/>
  <c r="H29" i="7"/>
  <c r="W28" i="7"/>
  <c r="V28" i="7"/>
  <c r="U28" i="7"/>
  <c r="T28" i="7"/>
  <c r="S28" i="7"/>
  <c r="R28" i="7"/>
  <c r="Q28" i="7"/>
  <c r="P28" i="7"/>
  <c r="O28" i="7"/>
  <c r="N28" i="7"/>
  <c r="M28" i="7"/>
  <c r="L28" i="7"/>
  <c r="G28" i="7"/>
  <c r="F28" i="7"/>
  <c r="E28" i="7"/>
  <c r="D28" i="7"/>
  <c r="W27" i="7"/>
  <c r="V27" i="7"/>
  <c r="U27" i="7"/>
  <c r="T27" i="7"/>
  <c r="S27" i="7"/>
  <c r="R27" i="7"/>
  <c r="Q27" i="7"/>
  <c r="P27" i="7"/>
  <c r="O27" i="7"/>
  <c r="N27" i="7"/>
  <c r="M27" i="7"/>
  <c r="L27" i="7"/>
  <c r="G27" i="7"/>
  <c r="F27" i="7"/>
  <c r="E27" i="7"/>
  <c r="D27" i="7"/>
  <c r="W26" i="7"/>
  <c r="V26" i="7"/>
  <c r="U26" i="7"/>
  <c r="T26" i="7"/>
  <c r="S26" i="7"/>
  <c r="R26" i="7"/>
  <c r="Q26" i="7"/>
  <c r="P26" i="7"/>
  <c r="O26" i="7"/>
  <c r="N26" i="7"/>
  <c r="M26" i="7"/>
  <c r="L26" i="7"/>
  <c r="G26" i="7"/>
  <c r="F26" i="7"/>
  <c r="E26" i="7"/>
  <c r="D26" i="7"/>
  <c r="W25" i="7"/>
  <c r="V25" i="7"/>
  <c r="U25" i="7"/>
  <c r="T25" i="7"/>
  <c r="S25" i="7"/>
  <c r="R25" i="7"/>
  <c r="Q25" i="7"/>
  <c r="P25" i="7"/>
  <c r="O25" i="7"/>
  <c r="N25" i="7"/>
  <c r="M25" i="7"/>
  <c r="L25" i="7"/>
  <c r="W24" i="7"/>
  <c r="V24" i="7"/>
  <c r="U24" i="7"/>
  <c r="T24" i="7"/>
  <c r="S24" i="7"/>
  <c r="R24" i="7"/>
  <c r="Q24" i="7"/>
  <c r="P24" i="7"/>
  <c r="O24" i="7"/>
  <c r="N24" i="7"/>
  <c r="M24" i="7"/>
  <c r="L24" i="7"/>
  <c r="W23" i="7"/>
  <c r="V23" i="7"/>
  <c r="U23" i="7"/>
  <c r="T23" i="7"/>
  <c r="S23" i="7"/>
  <c r="R23" i="7"/>
  <c r="Q23" i="7"/>
  <c r="P23" i="7"/>
  <c r="O23" i="7"/>
  <c r="N23" i="7"/>
  <c r="M23" i="7"/>
  <c r="L23" i="7"/>
  <c r="W22" i="7"/>
  <c r="V22" i="7"/>
  <c r="U22" i="7"/>
  <c r="T22" i="7"/>
  <c r="S22" i="7"/>
  <c r="R22" i="7"/>
  <c r="Q22" i="7"/>
  <c r="P22" i="7"/>
  <c r="O22" i="7"/>
  <c r="N22" i="7"/>
  <c r="M22" i="7"/>
  <c r="L22" i="7"/>
  <c r="W21" i="7"/>
  <c r="V21" i="7"/>
  <c r="U21" i="7"/>
  <c r="T21" i="7"/>
  <c r="S21" i="7"/>
  <c r="R21" i="7"/>
  <c r="Q21" i="7"/>
  <c r="P21" i="7"/>
  <c r="O21" i="7"/>
  <c r="N21" i="7"/>
  <c r="M21" i="7"/>
  <c r="L21" i="7"/>
  <c r="G21" i="7"/>
  <c r="F21" i="7"/>
  <c r="E21" i="7"/>
  <c r="D21" i="7"/>
  <c r="W20" i="7"/>
  <c r="V20" i="7"/>
  <c r="U20" i="7"/>
  <c r="T20" i="7"/>
  <c r="S20" i="7"/>
  <c r="R20" i="7"/>
  <c r="Q20" i="7"/>
  <c r="P20" i="7"/>
  <c r="O20" i="7"/>
  <c r="N20" i="7"/>
  <c r="M20" i="7"/>
  <c r="L20" i="7"/>
  <c r="G20" i="7"/>
  <c r="F20" i="7"/>
  <c r="E20" i="7"/>
  <c r="D20" i="7"/>
  <c r="W19" i="7"/>
  <c r="V19" i="7"/>
  <c r="U19" i="7"/>
  <c r="T19" i="7"/>
  <c r="S19" i="7"/>
  <c r="R19" i="7"/>
  <c r="Q19" i="7"/>
  <c r="P19" i="7"/>
  <c r="O19" i="7"/>
  <c r="N19" i="7"/>
  <c r="M19" i="7"/>
  <c r="L19" i="7"/>
  <c r="G19" i="7"/>
  <c r="F19" i="7"/>
  <c r="E19" i="7"/>
  <c r="D19" i="7"/>
  <c r="W18" i="7"/>
  <c r="W29" i="7" s="1"/>
  <c r="V18" i="7"/>
  <c r="V29" i="7" s="1"/>
  <c r="U18" i="7"/>
  <c r="T18" i="7"/>
  <c r="T29" i="7" s="1"/>
  <c r="S18" i="7"/>
  <c r="S29" i="7" s="1"/>
  <c r="R18" i="7"/>
  <c r="R29" i="7" s="1"/>
  <c r="Q18" i="7"/>
  <c r="Q29" i="7" s="1"/>
  <c r="P18" i="7"/>
  <c r="P29" i="7" s="1"/>
  <c r="O18" i="7"/>
  <c r="O29" i="7" s="1"/>
  <c r="N18" i="7"/>
  <c r="N29" i="7" s="1"/>
  <c r="M18" i="7"/>
  <c r="M29" i="7" s="1"/>
  <c r="L18" i="7"/>
  <c r="L29" i="7" s="1"/>
  <c r="G18" i="7"/>
  <c r="G29" i="7" s="1"/>
  <c r="F18" i="7"/>
  <c r="F29" i="7" s="1"/>
  <c r="E18" i="7"/>
  <c r="E29" i="7" s="1"/>
  <c r="D18" i="7"/>
  <c r="D29" i="7" s="1"/>
  <c r="AA17" i="7"/>
  <c r="AA541" i="7" s="1"/>
  <c r="Z17" i="7"/>
  <c r="K17" i="7"/>
  <c r="J17" i="7"/>
  <c r="I17" i="7"/>
  <c r="H17" i="7"/>
  <c r="W16" i="7"/>
  <c r="V16" i="7"/>
  <c r="U16" i="7"/>
  <c r="T16" i="7"/>
  <c r="S16" i="7"/>
  <c r="R16" i="7"/>
  <c r="Q16" i="7"/>
  <c r="P16" i="7"/>
  <c r="O16" i="7"/>
  <c r="N16" i="7"/>
  <c r="M16" i="7"/>
  <c r="L16" i="7"/>
  <c r="G16" i="7"/>
  <c r="F16" i="7"/>
  <c r="E16" i="7"/>
  <c r="D16" i="7"/>
  <c r="W15" i="7"/>
  <c r="V15" i="7"/>
  <c r="U15" i="7"/>
  <c r="T15" i="7"/>
  <c r="S15" i="7"/>
  <c r="R15" i="7"/>
  <c r="Q15" i="7"/>
  <c r="P15" i="7"/>
  <c r="O15" i="7"/>
  <c r="N15" i="7"/>
  <c r="M15" i="7"/>
  <c r="L15" i="7"/>
  <c r="G15" i="7"/>
  <c r="F15" i="7"/>
  <c r="E15" i="7"/>
  <c r="D15" i="7"/>
  <c r="W14" i="7"/>
  <c r="V14" i="7"/>
  <c r="U14" i="7"/>
  <c r="T14" i="7"/>
  <c r="S14" i="7"/>
  <c r="R14" i="7"/>
  <c r="Q14" i="7"/>
  <c r="P14" i="7"/>
  <c r="O14" i="7"/>
  <c r="N14" i="7"/>
  <c r="M14" i="7"/>
  <c r="L14" i="7"/>
  <c r="G14" i="7"/>
  <c r="F14" i="7"/>
  <c r="E14" i="7"/>
  <c r="D14" i="7"/>
  <c r="W13" i="7"/>
  <c r="V13" i="7"/>
  <c r="U13" i="7"/>
  <c r="T13" i="7"/>
  <c r="S13" i="7"/>
  <c r="R13" i="7"/>
  <c r="Q13" i="7"/>
  <c r="P13" i="7"/>
  <c r="O13" i="7"/>
  <c r="N13" i="7"/>
  <c r="M13" i="7"/>
  <c r="L13" i="7"/>
  <c r="G13" i="7"/>
  <c r="F13" i="7"/>
  <c r="E13" i="7"/>
  <c r="D13" i="7"/>
  <c r="W12" i="7"/>
  <c r="V12" i="7"/>
  <c r="U12" i="7"/>
  <c r="T12" i="7"/>
  <c r="S12" i="7"/>
  <c r="R12" i="7"/>
  <c r="Q12" i="7"/>
  <c r="P12" i="7"/>
  <c r="O12" i="7"/>
  <c r="N12" i="7"/>
  <c r="M12" i="7"/>
  <c r="L12" i="7"/>
  <c r="G12" i="7"/>
  <c r="F12" i="7"/>
  <c r="E12" i="7"/>
  <c r="D12" i="7"/>
  <c r="W11" i="7"/>
  <c r="V11" i="7"/>
  <c r="U11" i="7"/>
  <c r="T11" i="7"/>
  <c r="S11" i="7"/>
  <c r="R11" i="7"/>
  <c r="Q11" i="7"/>
  <c r="P11" i="7"/>
  <c r="O11" i="7"/>
  <c r="N11" i="7"/>
  <c r="M11" i="7"/>
  <c r="L11" i="7"/>
  <c r="G11" i="7"/>
  <c r="F11" i="7"/>
  <c r="E11" i="7"/>
  <c r="D11" i="7"/>
  <c r="W10" i="7"/>
  <c r="V10" i="7"/>
  <c r="U10" i="7"/>
  <c r="T10" i="7"/>
  <c r="S10" i="7"/>
  <c r="R10" i="7"/>
  <c r="Q10" i="7"/>
  <c r="P10" i="7"/>
  <c r="O10" i="7"/>
  <c r="N10" i="7"/>
  <c r="M10" i="7"/>
  <c r="L10" i="7"/>
  <c r="G10" i="7"/>
  <c r="F10" i="7"/>
  <c r="E10" i="7"/>
  <c r="D10" i="7"/>
  <c r="W9" i="7"/>
  <c r="V9" i="7"/>
  <c r="U9" i="7"/>
  <c r="T9" i="7"/>
  <c r="S9" i="7"/>
  <c r="R9" i="7"/>
  <c r="Q9" i="7"/>
  <c r="P9" i="7"/>
  <c r="O9" i="7"/>
  <c r="N9" i="7"/>
  <c r="M9" i="7"/>
  <c r="L9" i="7"/>
  <c r="G9" i="7"/>
  <c r="F9" i="7"/>
  <c r="E9" i="7"/>
  <c r="D9" i="7"/>
  <c r="W8" i="7"/>
  <c r="V8" i="7"/>
  <c r="U8" i="7"/>
  <c r="T8" i="7"/>
  <c r="S8" i="7"/>
  <c r="R8" i="7"/>
  <c r="Q8" i="7"/>
  <c r="P8" i="7"/>
  <c r="O8" i="7"/>
  <c r="N8" i="7"/>
  <c r="M8" i="7"/>
  <c r="L8" i="7"/>
  <c r="G8" i="7"/>
  <c r="F8" i="7"/>
  <c r="E8" i="7"/>
  <c r="D8" i="7"/>
  <c r="W7" i="7"/>
  <c r="W17" i="7" s="1"/>
  <c r="V7" i="7"/>
  <c r="V17" i="7" s="1"/>
  <c r="U7" i="7"/>
  <c r="T7" i="7"/>
  <c r="T17" i="7" s="1"/>
  <c r="S7" i="7"/>
  <c r="S17" i="7" s="1"/>
  <c r="R7" i="7"/>
  <c r="R17" i="7" s="1"/>
  <c r="Q7" i="7"/>
  <c r="Q17" i="7" s="1"/>
  <c r="P7" i="7"/>
  <c r="P17" i="7" s="1"/>
  <c r="O7" i="7"/>
  <c r="O17" i="7" s="1"/>
  <c r="N7" i="7"/>
  <c r="N17" i="7" s="1"/>
  <c r="M7" i="7"/>
  <c r="M17" i="7" s="1"/>
  <c r="L7" i="7"/>
  <c r="L17" i="7" s="1"/>
  <c r="G7" i="7"/>
  <c r="G17" i="7" s="1"/>
  <c r="F7" i="7"/>
  <c r="F17" i="7" s="1"/>
  <c r="E7" i="7"/>
  <c r="E17" i="7" s="1"/>
  <c r="D7" i="7"/>
  <c r="D17" i="7" s="1"/>
  <c r="X188" i="7" l="1"/>
  <c r="X220" i="7"/>
  <c r="X221" i="7"/>
  <c r="Y298" i="7"/>
  <c r="Y302" i="7"/>
  <c r="X334" i="7"/>
  <c r="Y70" i="7"/>
  <c r="X189" i="7"/>
  <c r="X190" i="7"/>
  <c r="X230" i="7"/>
  <c r="X231" i="7"/>
  <c r="X240" i="7"/>
  <c r="X241" i="7"/>
  <c r="X242" i="7"/>
  <c r="X268" i="7"/>
  <c r="Y289" i="7"/>
  <c r="X341" i="7"/>
  <c r="X207" i="7"/>
  <c r="X222" i="7"/>
  <c r="X237" i="7"/>
  <c r="X255" i="7"/>
  <c r="Y276" i="7"/>
  <c r="X372" i="7"/>
  <c r="X156" i="7"/>
  <c r="X158" i="7"/>
  <c r="Y273" i="7"/>
  <c r="Y274" i="7"/>
  <c r="Y278" i="7"/>
  <c r="Y282" i="7"/>
  <c r="Y287" i="7"/>
  <c r="Y296" i="7"/>
  <c r="Y300" i="7"/>
  <c r="Y310" i="7"/>
  <c r="Y314" i="7"/>
  <c r="Y318" i="7"/>
  <c r="Y322" i="7"/>
  <c r="Y450" i="7"/>
  <c r="X269" i="7"/>
  <c r="Y272" i="7"/>
  <c r="Y280" i="7"/>
  <c r="Y285" i="7"/>
  <c r="X368" i="7"/>
  <c r="X369" i="7"/>
  <c r="X370" i="7"/>
  <c r="X371" i="7"/>
  <c r="Y430" i="7"/>
  <c r="Y442" i="7"/>
  <c r="Y447" i="7"/>
  <c r="X8" i="7"/>
  <c r="X9" i="7"/>
  <c r="X10" i="7"/>
  <c r="X11" i="7"/>
  <c r="X12" i="7"/>
  <c r="X13" i="7"/>
  <c r="Y13" i="7"/>
  <c r="X14" i="7"/>
  <c r="Y14" i="7"/>
  <c r="X15" i="7"/>
  <c r="Y15" i="7"/>
  <c r="X16" i="7"/>
  <c r="Y16" i="7"/>
  <c r="X18" i="7"/>
  <c r="Y19" i="7"/>
  <c r="X7" i="7"/>
  <c r="Y8" i="7"/>
  <c r="Y9" i="7"/>
  <c r="Y10" i="7"/>
  <c r="Y11" i="7"/>
  <c r="Y12" i="7"/>
  <c r="X19" i="7"/>
  <c r="X20" i="7"/>
  <c r="Y20" i="7"/>
  <c r="X21" i="7"/>
  <c r="Y21" i="7"/>
  <c r="X22" i="7"/>
  <c r="Y22" i="7"/>
  <c r="X23" i="7"/>
  <c r="Y23" i="7"/>
  <c r="X24" i="7"/>
  <c r="Y24" i="7"/>
  <c r="X25" i="7"/>
  <c r="Y25" i="7"/>
  <c r="X26" i="7"/>
  <c r="Y26" i="7"/>
  <c r="X27" i="7"/>
  <c r="Y27" i="7"/>
  <c r="X28" i="7"/>
  <c r="Y28" i="7"/>
  <c r="X30" i="7"/>
  <c r="X31" i="7"/>
  <c r="Y31" i="7"/>
  <c r="X32" i="7"/>
  <c r="Y32" i="7"/>
  <c r="X33" i="7"/>
  <c r="Y33" i="7"/>
  <c r="X34" i="7"/>
  <c r="Y34" i="7"/>
  <c r="X35" i="7"/>
  <c r="Y35" i="7"/>
  <c r="X36" i="7"/>
  <c r="Y36" i="7"/>
  <c r="X37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8" i="7"/>
  <c r="X49" i="7"/>
  <c r="Z49" i="7" s="1"/>
  <c r="Y49" i="7"/>
  <c r="X50" i="7"/>
  <c r="Z50" i="7" s="1"/>
  <c r="Y50" i="7"/>
  <c r="Y51" i="7"/>
  <c r="X52" i="7"/>
  <c r="Z52" i="7" s="1"/>
  <c r="Y52" i="7"/>
  <c r="Y53" i="7"/>
  <c r="Y54" i="7"/>
  <c r="X55" i="7"/>
  <c r="Z55" i="7" s="1"/>
  <c r="Y55" i="7"/>
  <c r="X51" i="7"/>
  <c r="Z51" i="7" s="1"/>
  <c r="X53" i="7"/>
  <c r="X54" i="7"/>
  <c r="Z54" i="7" s="1"/>
  <c r="X70" i="7"/>
  <c r="Y158" i="7"/>
  <c r="X159" i="7"/>
  <c r="Y159" i="7"/>
  <c r="X160" i="7"/>
  <c r="Y160" i="7"/>
  <c r="X163" i="7"/>
  <c r="Y163" i="7"/>
  <c r="X164" i="7"/>
  <c r="Y164" i="7"/>
  <c r="X165" i="7"/>
  <c r="Y165" i="7"/>
  <c r="X166" i="7"/>
  <c r="Y166" i="7"/>
  <c r="X167" i="7"/>
  <c r="Y167" i="7"/>
  <c r="X168" i="7"/>
  <c r="Y168" i="7"/>
  <c r="X169" i="7"/>
  <c r="Y169" i="7"/>
  <c r="X170" i="7"/>
  <c r="Y170" i="7"/>
  <c r="X171" i="7"/>
  <c r="Y171" i="7"/>
  <c r="X172" i="7"/>
  <c r="Y172" i="7"/>
  <c r="X173" i="7"/>
  <c r="Y173" i="7"/>
  <c r="X174" i="7"/>
  <c r="Y174" i="7"/>
  <c r="X175" i="7"/>
  <c r="Y175" i="7"/>
  <c r="X176" i="7"/>
  <c r="Y176" i="7"/>
  <c r="X177" i="7"/>
  <c r="Y177" i="7"/>
  <c r="X178" i="7"/>
  <c r="Y178" i="7"/>
  <c r="X179" i="7"/>
  <c r="Y179" i="7"/>
  <c r="X182" i="7"/>
  <c r="X56" i="7"/>
  <c r="Z56" i="7" s="1"/>
  <c r="Y56" i="7"/>
  <c r="X57" i="7"/>
  <c r="Y57" i="7"/>
  <c r="X58" i="7"/>
  <c r="Y58" i="7"/>
  <c r="X59" i="7"/>
  <c r="Y59" i="7"/>
  <c r="X61" i="7"/>
  <c r="X62" i="7"/>
  <c r="Y62" i="7"/>
  <c r="X63" i="7"/>
  <c r="Y63" i="7"/>
  <c r="X64" i="7"/>
  <c r="Y64" i="7"/>
  <c r="X65" i="7"/>
  <c r="Y65" i="7"/>
  <c r="X66" i="7"/>
  <c r="Y66" i="7"/>
  <c r="X67" i="7"/>
  <c r="Y67" i="7"/>
  <c r="X68" i="7"/>
  <c r="Y68" i="7"/>
  <c r="X69" i="7"/>
  <c r="Y69" i="7"/>
  <c r="X71" i="7"/>
  <c r="Y71" i="7"/>
  <c r="X72" i="7"/>
  <c r="Y72" i="7"/>
  <c r="X73" i="7"/>
  <c r="Y73" i="7"/>
  <c r="X75" i="7"/>
  <c r="X76" i="7"/>
  <c r="Y76" i="7"/>
  <c r="X77" i="7"/>
  <c r="Y77" i="7"/>
  <c r="X78" i="7"/>
  <c r="Y78" i="7"/>
  <c r="X80" i="7"/>
  <c r="X81" i="7"/>
  <c r="Y81" i="7"/>
  <c r="X82" i="7"/>
  <c r="Y82" i="7"/>
  <c r="X83" i="7"/>
  <c r="Y83" i="7"/>
  <c r="X84" i="7"/>
  <c r="Y84" i="7"/>
  <c r="X85" i="7"/>
  <c r="Y85" i="7"/>
  <c r="X86" i="7"/>
  <c r="Y86" i="7"/>
  <c r="X88" i="7"/>
  <c r="X89" i="7"/>
  <c r="Y89" i="7"/>
  <c r="X90" i="7"/>
  <c r="Y90" i="7"/>
  <c r="X91" i="7"/>
  <c r="Y91" i="7"/>
  <c r="X92" i="7"/>
  <c r="Y92" i="7"/>
  <c r="X93" i="7"/>
  <c r="Y93" i="7"/>
  <c r="X94" i="7"/>
  <c r="Y94" i="7"/>
  <c r="X95" i="7"/>
  <c r="Y95" i="7"/>
  <c r="X96" i="7"/>
  <c r="Y96" i="7"/>
  <c r="X97" i="7"/>
  <c r="Y97" i="7"/>
  <c r="X98" i="7"/>
  <c r="Y98" i="7"/>
  <c r="X99" i="7"/>
  <c r="Y99" i="7"/>
  <c r="X100" i="7"/>
  <c r="Y100" i="7"/>
  <c r="X101" i="7"/>
  <c r="Y101" i="7"/>
  <c r="X102" i="7"/>
  <c r="Y102" i="7"/>
  <c r="X103" i="7"/>
  <c r="Y103" i="7"/>
  <c r="X104" i="7"/>
  <c r="Y104" i="7"/>
  <c r="X105" i="7"/>
  <c r="Y105" i="7"/>
  <c r="X106" i="7"/>
  <c r="Y106" i="7"/>
  <c r="X107" i="7"/>
  <c r="Y107" i="7"/>
  <c r="X108" i="7"/>
  <c r="Y108" i="7"/>
  <c r="X109" i="7"/>
  <c r="Y109" i="7"/>
  <c r="X110" i="7"/>
  <c r="Y110" i="7"/>
  <c r="X111" i="7"/>
  <c r="Y111" i="7"/>
  <c r="X113" i="7"/>
  <c r="X114" i="7"/>
  <c r="Y114" i="7"/>
  <c r="X115" i="7"/>
  <c r="Y115" i="7"/>
  <c r="X116" i="7"/>
  <c r="Y116" i="7"/>
  <c r="X117" i="7"/>
  <c r="Y117" i="7"/>
  <c r="X119" i="7"/>
  <c r="X120" i="7"/>
  <c r="Y120" i="7"/>
  <c r="X121" i="7"/>
  <c r="Y121" i="7"/>
  <c r="X122" i="7"/>
  <c r="Y122" i="7"/>
  <c r="X123" i="7"/>
  <c r="Y123" i="7"/>
  <c r="X124" i="7"/>
  <c r="Y124" i="7"/>
  <c r="X125" i="7"/>
  <c r="Y125" i="7"/>
  <c r="X126" i="7"/>
  <c r="Y126" i="7"/>
  <c r="X129" i="7"/>
  <c r="Y129" i="7"/>
  <c r="Y130" i="7"/>
  <c r="Y131" i="7"/>
  <c r="X132" i="7"/>
  <c r="Y132" i="7"/>
  <c r="X133" i="7"/>
  <c r="Y133" i="7"/>
  <c r="X135" i="7"/>
  <c r="X136" i="7"/>
  <c r="Y136" i="7"/>
  <c r="X137" i="7"/>
  <c r="Y137" i="7"/>
  <c r="X138" i="7"/>
  <c r="Y138" i="7"/>
  <c r="X139" i="7"/>
  <c r="Y139" i="7"/>
  <c r="X142" i="7"/>
  <c r="Y142" i="7"/>
  <c r="X143" i="7"/>
  <c r="Y143" i="7"/>
  <c r="X144" i="7"/>
  <c r="Y144" i="7"/>
  <c r="X145" i="7"/>
  <c r="Y145" i="7"/>
  <c r="X146" i="7"/>
  <c r="Y146" i="7"/>
  <c r="X147" i="7"/>
  <c r="Y147" i="7"/>
  <c r="X148" i="7"/>
  <c r="Y148" i="7"/>
  <c r="X149" i="7"/>
  <c r="Y149" i="7"/>
  <c r="X150" i="7"/>
  <c r="Y150" i="7"/>
  <c r="X151" i="7"/>
  <c r="Y151" i="7"/>
  <c r="X152" i="7"/>
  <c r="Y152" i="7"/>
  <c r="X153" i="7"/>
  <c r="Y153" i="7"/>
  <c r="X154" i="7"/>
  <c r="Y154" i="7"/>
  <c r="X155" i="7"/>
  <c r="Y155" i="7"/>
  <c r="Y156" i="7"/>
  <c r="X157" i="7"/>
  <c r="Y157" i="7"/>
  <c r="Y182" i="7"/>
  <c r="X183" i="7"/>
  <c r="Y183" i="7"/>
  <c r="X184" i="7"/>
  <c r="Y184" i="7"/>
  <c r="X185" i="7"/>
  <c r="Y185" i="7"/>
  <c r="Y188" i="7"/>
  <c r="Y189" i="7"/>
  <c r="Y190" i="7"/>
  <c r="Y193" i="7"/>
  <c r="Y194" i="7"/>
  <c r="Y195" i="7"/>
  <c r="Y196" i="7"/>
  <c r="Y197" i="7"/>
  <c r="Y198" i="7"/>
  <c r="Y199" i="7"/>
  <c r="Y200" i="7"/>
  <c r="Y201" i="7"/>
  <c r="Y202" i="7"/>
  <c r="Y203" i="7"/>
  <c r="Y204" i="7"/>
  <c r="Y205" i="7"/>
  <c r="Y206" i="7"/>
  <c r="Y207" i="7"/>
  <c r="Y210" i="7"/>
  <c r="Y211" i="7"/>
  <c r="Y212" i="7"/>
  <c r="Y213" i="7"/>
  <c r="Y214" i="7"/>
  <c r="Y215" i="7"/>
  <c r="Y216" i="7"/>
  <c r="Y217" i="7"/>
  <c r="Y220" i="7"/>
  <c r="Y221" i="7"/>
  <c r="Y222" i="7"/>
  <c r="Y225" i="7"/>
  <c r="Y226" i="7"/>
  <c r="Y227" i="7"/>
  <c r="Y228" i="7"/>
  <c r="Y229" i="7"/>
  <c r="Y230" i="7"/>
  <c r="Y231" i="7"/>
  <c r="Y234" i="7"/>
  <c r="Y235" i="7"/>
  <c r="Y236" i="7"/>
  <c r="Y237" i="7"/>
  <c r="Y240" i="7"/>
  <c r="Y241" i="7"/>
  <c r="Y242" i="7"/>
  <c r="Y243" i="7"/>
  <c r="Y244" i="7"/>
  <c r="Y245" i="7"/>
  <c r="Y246" i="7"/>
  <c r="Y247" i="7"/>
  <c r="Y248" i="7"/>
  <c r="Y249" i="7"/>
  <c r="Y250" i="7"/>
  <c r="Y253" i="7"/>
  <c r="Y254" i="7"/>
  <c r="Y255" i="7"/>
  <c r="Y257" i="7"/>
  <c r="Y258" i="7"/>
  <c r="Y259" i="7"/>
  <c r="Y260" i="7"/>
  <c r="Y261" i="7"/>
  <c r="Y262" i="7"/>
  <c r="Y263" i="7"/>
  <c r="Y264" i="7"/>
  <c r="Y265" i="7"/>
  <c r="Y266" i="7"/>
  <c r="Y267" i="7"/>
  <c r="Y268" i="7"/>
  <c r="Y269" i="7"/>
  <c r="Y271" i="7"/>
  <c r="Y275" i="7"/>
  <c r="Y279" i="7"/>
  <c r="X287" i="7"/>
  <c r="Y288" i="7"/>
  <c r="L304" i="7"/>
  <c r="N304" i="7"/>
  <c r="P304" i="7"/>
  <c r="R304" i="7"/>
  <c r="T304" i="7"/>
  <c r="V304" i="7"/>
  <c r="Y292" i="7"/>
  <c r="Y293" i="7"/>
  <c r="Y297" i="7"/>
  <c r="Y301" i="7"/>
  <c r="D309" i="7"/>
  <c r="F309" i="7"/>
  <c r="L309" i="7"/>
  <c r="N309" i="7"/>
  <c r="P309" i="7"/>
  <c r="R309" i="7"/>
  <c r="T309" i="7"/>
  <c r="V309" i="7"/>
  <c r="Y305" i="7"/>
  <c r="E309" i="7"/>
  <c r="M309" i="7"/>
  <c r="Q309" i="7"/>
  <c r="Y306" i="7"/>
  <c r="D327" i="7"/>
  <c r="F327" i="7"/>
  <c r="L327" i="7"/>
  <c r="N327" i="7"/>
  <c r="P327" i="7"/>
  <c r="R327" i="7"/>
  <c r="T327" i="7"/>
  <c r="V327" i="7"/>
  <c r="Y311" i="7"/>
  <c r="Y315" i="7"/>
  <c r="Y319" i="7"/>
  <c r="X324" i="7"/>
  <c r="Y324" i="7"/>
  <c r="X325" i="7"/>
  <c r="Y325" i="7"/>
  <c r="X326" i="7"/>
  <c r="Y326" i="7"/>
  <c r="X328" i="7"/>
  <c r="X329" i="7"/>
  <c r="Y329" i="7"/>
  <c r="X330" i="7"/>
  <c r="Y330" i="7"/>
  <c r="X331" i="7"/>
  <c r="Y331" i="7"/>
  <c r="X332" i="7"/>
  <c r="Y332" i="7"/>
  <c r="X333" i="7"/>
  <c r="Y333" i="7"/>
  <c r="Y334" i="7"/>
  <c r="X336" i="7"/>
  <c r="X337" i="7"/>
  <c r="Y337" i="7"/>
  <c r="X338" i="7"/>
  <c r="Y338" i="7"/>
  <c r="X339" i="7"/>
  <c r="Y339" i="7"/>
  <c r="X340" i="7"/>
  <c r="Y340" i="7"/>
  <c r="Y341" i="7"/>
  <c r="X344" i="7"/>
  <c r="Y344" i="7"/>
  <c r="Y345" i="7"/>
  <c r="Y346" i="7"/>
  <c r="Y347" i="7"/>
  <c r="Y348" i="7"/>
  <c r="Y349" i="7"/>
  <c r="Y350" i="7"/>
  <c r="Y351" i="7"/>
  <c r="Y352" i="7"/>
  <c r="Y353" i="7"/>
  <c r="Y354" i="7"/>
  <c r="Y355" i="7"/>
  <c r="Y356" i="7"/>
  <c r="Y357" i="7"/>
  <c r="Y358" i="7"/>
  <c r="Y359" i="7"/>
  <c r="Y361" i="7"/>
  <c r="Y363" i="7"/>
  <c r="Y277" i="7"/>
  <c r="Y281" i="7"/>
  <c r="Y290" i="7"/>
  <c r="Y295" i="7"/>
  <c r="Y299" i="7"/>
  <c r="Y303" i="7"/>
  <c r="Y308" i="7"/>
  <c r="Y313" i="7"/>
  <c r="Y317" i="7"/>
  <c r="Y321" i="7"/>
  <c r="Y365" i="7"/>
  <c r="M374" i="7"/>
  <c r="O374" i="7"/>
  <c r="Q374" i="7"/>
  <c r="S374" i="7"/>
  <c r="U374" i="7"/>
  <c r="W374" i="7"/>
  <c r="Y368" i="7"/>
  <c r="Y370" i="7"/>
  <c r="Y372" i="7"/>
  <c r="X373" i="7"/>
  <c r="X376" i="7"/>
  <c r="X377" i="7"/>
  <c r="X378" i="7"/>
  <c r="X379" i="7"/>
  <c r="X380" i="7"/>
  <c r="X383" i="7"/>
  <c r="X384" i="7"/>
  <c r="X385" i="7"/>
  <c r="X386" i="7"/>
  <c r="X387" i="7"/>
  <c r="X388" i="7"/>
  <c r="X389" i="7"/>
  <c r="X390" i="7"/>
  <c r="X391" i="7"/>
  <c r="X392" i="7"/>
  <c r="X393" i="7"/>
  <c r="X396" i="7"/>
  <c r="X397" i="7"/>
  <c r="X398" i="7"/>
  <c r="X399" i="7"/>
  <c r="X400" i="7"/>
  <c r="X401" i="7"/>
  <c r="X402" i="7"/>
  <c r="X403" i="7"/>
  <c r="X404" i="7"/>
  <c r="X405" i="7"/>
  <c r="X406" i="7"/>
  <c r="X409" i="7"/>
  <c r="X410" i="7"/>
  <c r="X411" i="7"/>
  <c r="X412" i="7"/>
  <c r="X413" i="7"/>
  <c r="X414" i="7"/>
  <c r="X415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Y440" i="7"/>
  <c r="X442" i="7"/>
  <c r="E448" i="7"/>
  <c r="G448" i="7"/>
  <c r="M448" i="7"/>
  <c r="O448" i="7"/>
  <c r="Q448" i="7"/>
  <c r="S448" i="7"/>
  <c r="U448" i="7"/>
  <c r="W448" i="7"/>
  <c r="E460" i="7"/>
  <c r="G460" i="7"/>
  <c r="M460" i="7"/>
  <c r="O460" i="7"/>
  <c r="Q460" i="7"/>
  <c r="S460" i="7"/>
  <c r="W460" i="7"/>
  <c r="Y376" i="7"/>
  <c r="Y377" i="7"/>
  <c r="Y378" i="7"/>
  <c r="Y379" i="7"/>
  <c r="Y380" i="7"/>
  <c r="Y383" i="7"/>
  <c r="Y384" i="7"/>
  <c r="Y385" i="7"/>
  <c r="Y386" i="7"/>
  <c r="Y387" i="7"/>
  <c r="Y388" i="7"/>
  <c r="Y389" i="7"/>
  <c r="Y390" i="7"/>
  <c r="Y391" i="7"/>
  <c r="Y392" i="7"/>
  <c r="Y393" i="7"/>
  <c r="Y396" i="7"/>
  <c r="Y397" i="7"/>
  <c r="Y398" i="7"/>
  <c r="Y399" i="7"/>
  <c r="Y400" i="7"/>
  <c r="Y401" i="7"/>
  <c r="Y402" i="7"/>
  <c r="Y403" i="7"/>
  <c r="Y404" i="7"/>
  <c r="Y405" i="7"/>
  <c r="Y406" i="7"/>
  <c r="Y409" i="7"/>
  <c r="Y410" i="7"/>
  <c r="Y411" i="7"/>
  <c r="Y412" i="7"/>
  <c r="Y413" i="7"/>
  <c r="Y415" i="7"/>
  <c r="Y418" i="7"/>
  <c r="Y419" i="7"/>
  <c r="Y420" i="7"/>
  <c r="Y421" i="7"/>
  <c r="Y422" i="7"/>
  <c r="Y423" i="7"/>
  <c r="Y424" i="7"/>
  <c r="Y425" i="7"/>
  <c r="Y426" i="7"/>
  <c r="Y427" i="7"/>
  <c r="Y428" i="7"/>
  <c r="Y429" i="7"/>
  <c r="Y431" i="7"/>
  <c r="Y432" i="7"/>
  <c r="Y433" i="7"/>
  <c r="Y434" i="7"/>
  <c r="Y435" i="7"/>
  <c r="Y436" i="7"/>
  <c r="Y437" i="7"/>
  <c r="Y439" i="7"/>
  <c r="O443" i="7"/>
  <c r="S443" i="7"/>
  <c r="Y446" i="7"/>
  <c r="X452" i="7"/>
  <c r="Y452" i="7"/>
  <c r="X453" i="7"/>
  <c r="Y453" i="7"/>
  <c r="X454" i="7"/>
  <c r="Y454" i="7"/>
  <c r="X455" i="7"/>
  <c r="Y455" i="7"/>
  <c r="X456" i="7"/>
  <c r="Y456" i="7"/>
  <c r="X457" i="7"/>
  <c r="Y457" i="7"/>
  <c r="X458" i="7"/>
  <c r="Y458" i="7"/>
  <c r="X459" i="7"/>
  <c r="Y459" i="7"/>
  <c r="X462" i="7"/>
  <c r="Y462" i="7"/>
  <c r="X463" i="7"/>
  <c r="Y463" i="7"/>
  <c r="X464" i="7"/>
  <c r="Y464" i="7"/>
  <c r="X465" i="7"/>
  <c r="Y465" i="7"/>
  <c r="X466" i="7"/>
  <c r="Y466" i="7"/>
  <c r="X469" i="7"/>
  <c r="Y469" i="7"/>
  <c r="X470" i="7"/>
  <c r="Y470" i="7"/>
  <c r="X471" i="7"/>
  <c r="Y471" i="7"/>
  <c r="X472" i="7"/>
  <c r="Y472" i="7"/>
  <c r="X473" i="7"/>
  <c r="Y473" i="7"/>
  <c r="X474" i="7"/>
  <c r="Y474" i="7"/>
  <c r="X475" i="7"/>
  <c r="Y475" i="7"/>
  <c r="X476" i="7"/>
  <c r="Y476" i="7"/>
  <c r="X477" i="7"/>
  <c r="Y477" i="7"/>
  <c r="X478" i="7"/>
  <c r="Y478" i="7"/>
  <c r="X479" i="7"/>
  <c r="Y479" i="7"/>
  <c r="X480" i="7"/>
  <c r="Y480" i="7"/>
  <c r="X481" i="7"/>
  <c r="Y481" i="7"/>
  <c r="X482" i="7"/>
  <c r="Y482" i="7"/>
  <c r="X483" i="7"/>
  <c r="Y483" i="7"/>
  <c r="X484" i="7"/>
  <c r="Y484" i="7"/>
  <c r="X485" i="7"/>
  <c r="Y485" i="7"/>
  <c r="X486" i="7"/>
  <c r="Y486" i="7"/>
  <c r="X487" i="7"/>
  <c r="Y487" i="7"/>
  <c r="X488" i="7"/>
  <c r="Y488" i="7"/>
  <c r="X489" i="7"/>
  <c r="Y489" i="7"/>
  <c r="X490" i="7"/>
  <c r="Y490" i="7"/>
  <c r="X491" i="7"/>
  <c r="Y491" i="7"/>
  <c r="X492" i="7"/>
  <c r="Y492" i="7"/>
  <c r="X493" i="7"/>
  <c r="Y493" i="7"/>
  <c r="X494" i="7"/>
  <c r="Y494" i="7"/>
  <c r="X495" i="7"/>
  <c r="Y495" i="7"/>
  <c r="X496" i="7"/>
  <c r="Y496" i="7"/>
  <c r="X497" i="7"/>
  <c r="Y497" i="7"/>
  <c r="X498" i="7"/>
  <c r="Y498" i="7"/>
  <c r="X499" i="7"/>
  <c r="Y499" i="7"/>
  <c r="X500" i="7"/>
  <c r="Y500" i="7"/>
  <c r="X501" i="7"/>
  <c r="Y501" i="7"/>
  <c r="X503" i="7"/>
  <c r="Y503" i="7"/>
  <c r="X504" i="7"/>
  <c r="Y504" i="7"/>
  <c r="X505" i="7"/>
  <c r="Y505" i="7"/>
  <c r="X506" i="7"/>
  <c r="Y506" i="7"/>
  <c r="X507" i="7"/>
  <c r="Y507" i="7"/>
  <c r="X508" i="7"/>
  <c r="Y508" i="7"/>
  <c r="X509" i="7"/>
  <c r="Y509" i="7"/>
  <c r="X510" i="7"/>
  <c r="Y510" i="7"/>
  <c r="X511" i="7"/>
  <c r="Y511" i="7"/>
  <c r="X512" i="7"/>
  <c r="Y512" i="7"/>
  <c r="X513" i="7"/>
  <c r="Y513" i="7"/>
  <c r="X514" i="7"/>
  <c r="Y514" i="7"/>
  <c r="X515" i="7"/>
  <c r="Y515" i="7"/>
  <c r="X516" i="7"/>
  <c r="Y516" i="7"/>
  <c r="X517" i="7"/>
  <c r="Y517" i="7"/>
  <c r="X518" i="7"/>
  <c r="Y518" i="7"/>
  <c r="X519" i="7"/>
  <c r="Y519" i="7"/>
  <c r="X520" i="7"/>
  <c r="Y520" i="7"/>
  <c r="X521" i="7"/>
  <c r="Y521" i="7"/>
  <c r="X523" i="7"/>
  <c r="Y523" i="7"/>
  <c r="X524" i="7"/>
  <c r="Y524" i="7"/>
  <c r="X525" i="7"/>
  <c r="Y525" i="7"/>
  <c r="X526" i="7"/>
  <c r="Y526" i="7"/>
  <c r="X528" i="7"/>
  <c r="Y528" i="7"/>
  <c r="X529" i="7"/>
  <c r="Y529" i="7"/>
  <c r="X530" i="7"/>
  <c r="Y530" i="7"/>
  <c r="X531" i="7"/>
  <c r="Y531" i="7"/>
  <c r="X532" i="7"/>
  <c r="Y532" i="7"/>
  <c r="X533" i="7"/>
  <c r="Y533" i="7"/>
  <c r="X534" i="7"/>
  <c r="Y534" i="7"/>
  <c r="X535" i="7"/>
  <c r="Y535" i="7"/>
  <c r="X536" i="7"/>
  <c r="Y536" i="7"/>
  <c r="X539" i="7"/>
  <c r="Y539" i="7"/>
  <c r="X60" i="7"/>
  <c r="AB60" i="7" s="1"/>
  <c r="Z48" i="7"/>
  <c r="Y7" i="7"/>
  <c r="Y17" i="7" s="1"/>
  <c r="AC17" i="7" s="1"/>
  <c r="U17" i="7"/>
  <c r="Y18" i="7"/>
  <c r="Y29" i="7" s="1"/>
  <c r="AC29" i="7" s="1"/>
  <c r="U29" i="7"/>
  <c r="Y30" i="7"/>
  <c r="Y47" i="7" s="1"/>
  <c r="AC47" i="7" s="1"/>
  <c r="U47" i="7"/>
  <c r="Y48" i="7"/>
  <c r="Y60" i="7" s="1"/>
  <c r="AC60" i="7" s="1"/>
  <c r="U60" i="7"/>
  <c r="Y61" i="7"/>
  <c r="Y74" i="7" s="1"/>
  <c r="AC74" i="7" s="1"/>
  <c r="U74" i="7"/>
  <c r="Y75" i="7"/>
  <c r="Y79" i="7" s="1"/>
  <c r="AC79" i="7" s="1"/>
  <c r="U79" i="7"/>
  <c r="Y80" i="7"/>
  <c r="Y87" i="7" s="1"/>
  <c r="AC87" i="7" s="1"/>
  <c r="U87" i="7"/>
  <c r="Y88" i="7"/>
  <c r="Y112" i="7" s="1"/>
  <c r="AC112" i="7" s="1"/>
  <c r="U112" i="7"/>
  <c r="Y113" i="7"/>
  <c r="Y118" i="7" s="1"/>
  <c r="AC118" i="7" s="1"/>
  <c r="U118" i="7"/>
  <c r="Y119" i="7"/>
  <c r="Y127" i="7" s="1"/>
  <c r="AC127" i="7" s="1"/>
  <c r="U127" i="7"/>
  <c r="Y128" i="7"/>
  <c r="Y134" i="7" s="1"/>
  <c r="AC134" i="7" s="1"/>
  <c r="X130" i="7"/>
  <c r="Y304" i="7"/>
  <c r="AC304" i="7" s="1"/>
  <c r="Y309" i="7"/>
  <c r="AC309" i="7" s="1"/>
  <c r="Z541" i="7"/>
  <c r="X128" i="7"/>
  <c r="X131" i="7"/>
  <c r="Y135" i="7"/>
  <c r="Y140" i="7" s="1"/>
  <c r="AC140" i="7" s="1"/>
  <c r="U140" i="7"/>
  <c r="Y141" i="7"/>
  <c r="Y161" i="7" s="1"/>
  <c r="AC161" i="7" s="1"/>
  <c r="X162" i="7"/>
  <c r="X180" i="7" s="1"/>
  <c r="AB180" i="7" s="1"/>
  <c r="X181" i="7"/>
  <c r="X186" i="7" s="1"/>
  <c r="AB186" i="7" s="1"/>
  <c r="X187" i="7"/>
  <c r="X191" i="7" s="1"/>
  <c r="AB191" i="7" s="1"/>
  <c r="X192" i="7"/>
  <c r="X208" i="7" s="1"/>
  <c r="AB208" i="7" s="1"/>
  <c r="X209" i="7"/>
  <c r="X218" i="7" s="1"/>
  <c r="AB218" i="7" s="1"/>
  <c r="X219" i="7"/>
  <c r="X223" i="7" s="1"/>
  <c r="AB223" i="7" s="1"/>
  <c r="X224" i="7"/>
  <c r="X232" i="7" s="1"/>
  <c r="AB232" i="7" s="1"/>
  <c r="X233" i="7"/>
  <c r="X238" i="7" s="1"/>
  <c r="AB238" i="7" s="1"/>
  <c r="X239" i="7"/>
  <c r="X251" i="7" s="1"/>
  <c r="AB251" i="7" s="1"/>
  <c r="X252" i="7"/>
  <c r="X256" i="7" s="1"/>
  <c r="AB256" i="7" s="1"/>
  <c r="X257" i="7"/>
  <c r="X275" i="7"/>
  <c r="X277" i="7"/>
  <c r="X279" i="7"/>
  <c r="X281" i="7"/>
  <c r="W283" i="7"/>
  <c r="X284" i="7"/>
  <c r="X288" i="7"/>
  <c r="X290" i="7"/>
  <c r="U291" i="7"/>
  <c r="X293" i="7"/>
  <c r="X295" i="7"/>
  <c r="X297" i="7"/>
  <c r="X299" i="7"/>
  <c r="X301" i="7"/>
  <c r="X303" i="7"/>
  <c r="X306" i="7"/>
  <c r="X308" i="7"/>
  <c r="U309" i="7"/>
  <c r="X311" i="7"/>
  <c r="X313" i="7"/>
  <c r="X315" i="7"/>
  <c r="X317" i="7"/>
  <c r="X319" i="7"/>
  <c r="X321" i="7"/>
  <c r="X323" i="7"/>
  <c r="Y323" i="7"/>
  <c r="Y327" i="7" s="1"/>
  <c r="AC327" i="7" s="1"/>
  <c r="X342" i="7"/>
  <c r="AB342" i="7" s="1"/>
  <c r="X141" i="7"/>
  <c r="X161" i="7" s="1"/>
  <c r="AB161" i="7" s="1"/>
  <c r="Y162" i="7"/>
  <c r="Y180" i="7" s="1"/>
  <c r="AC180" i="7" s="1"/>
  <c r="Y181" i="7"/>
  <c r="Y186" i="7" s="1"/>
  <c r="AC186" i="7" s="1"/>
  <c r="Y187" i="7"/>
  <c r="Y191" i="7" s="1"/>
  <c r="AC191" i="7" s="1"/>
  <c r="Y192" i="7"/>
  <c r="Y208" i="7" s="1"/>
  <c r="AC208" i="7" s="1"/>
  <c r="Y209" i="7"/>
  <c r="Y218" i="7" s="1"/>
  <c r="AC218" i="7" s="1"/>
  <c r="Y219" i="7"/>
  <c r="Y223" i="7" s="1"/>
  <c r="AC223" i="7" s="1"/>
  <c r="Y224" i="7"/>
  <c r="Y232" i="7" s="1"/>
  <c r="AC232" i="7" s="1"/>
  <c r="Y233" i="7"/>
  <c r="Y238" i="7" s="1"/>
  <c r="AC238" i="7" s="1"/>
  <c r="Y239" i="7"/>
  <c r="Y251" i="7" s="1"/>
  <c r="AC251" i="7" s="1"/>
  <c r="Y252" i="7"/>
  <c r="Y256" i="7" s="1"/>
  <c r="AC256" i="7" s="1"/>
  <c r="X270" i="7"/>
  <c r="X271" i="7"/>
  <c r="X272" i="7"/>
  <c r="X273" i="7"/>
  <c r="X274" i="7"/>
  <c r="X276" i="7"/>
  <c r="X278" i="7"/>
  <c r="X280" i="7"/>
  <c r="X282" i="7"/>
  <c r="Y284" i="7"/>
  <c r="Y291" i="7" s="1"/>
  <c r="AC291" i="7" s="1"/>
  <c r="X285" i="7"/>
  <c r="X286" i="7"/>
  <c r="X289" i="7"/>
  <c r="X292" i="7"/>
  <c r="X294" i="7"/>
  <c r="X296" i="7"/>
  <c r="X298" i="7"/>
  <c r="X300" i="7"/>
  <c r="X302" i="7"/>
  <c r="X305" i="7"/>
  <c r="X307" i="7"/>
  <c r="E327" i="7"/>
  <c r="G327" i="7"/>
  <c r="M327" i="7"/>
  <c r="O327" i="7"/>
  <c r="Q327" i="7"/>
  <c r="S327" i="7"/>
  <c r="X310" i="7"/>
  <c r="U327" i="7"/>
  <c r="W327" i="7"/>
  <c r="X312" i="7"/>
  <c r="X314" i="7"/>
  <c r="X316" i="7"/>
  <c r="X318" i="7"/>
  <c r="X320" i="7"/>
  <c r="X322" i="7"/>
  <c r="Y328" i="7"/>
  <c r="Y335" i="7" s="1"/>
  <c r="AC335" i="7" s="1"/>
  <c r="U335" i="7"/>
  <c r="Y336" i="7"/>
  <c r="Y342" i="7" s="1"/>
  <c r="AC342" i="7" s="1"/>
  <c r="U342" i="7"/>
  <c r="Y343" i="7"/>
  <c r="Y360" i="7"/>
  <c r="Y362" i="7"/>
  <c r="Y364" i="7"/>
  <c r="Y369" i="7"/>
  <c r="Y371" i="7"/>
  <c r="Y373" i="7"/>
  <c r="X343" i="7"/>
  <c r="X366" i="7" s="1"/>
  <c r="AB366" i="7" s="1"/>
  <c r="X367" i="7"/>
  <c r="X374" i="7" s="1"/>
  <c r="AB374" i="7" s="1"/>
  <c r="Y367" i="7"/>
  <c r="Y375" i="7"/>
  <c r="Y381" i="7" s="1"/>
  <c r="AC381" i="7" s="1"/>
  <c r="Y382" i="7"/>
  <c r="Y394" i="7" s="1"/>
  <c r="AC394" i="7" s="1"/>
  <c r="Y395" i="7"/>
  <c r="Y407" i="7" s="1"/>
  <c r="AC407" i="7" s="1"/>
  <c r="Y408" i="7"/>
  <c r="Y416" i="7" s="1"/>
  <c r="AC416" i="7" s="1"/>
  <c r="Y417" i="7"/>
  <c r="Y438" i="7" s="1"/>
  <c r="AC438" i="7" s="1"/>
  <c r="X440" i="7"/>
  <c r="X441" i="7"/>
  <c r="Y441" i="7"/>
  <c r="Y443" i="7" s="1"/>
  <c r="AC443" i="7" s="1"/>
  <c r="Y444" i="7"/>
  <c r="Y448" i="7" s="1"/>
  <c r="AC448" i="7" s="1"/>
  <c r="X445" i="7"/>
  <c r="X447" i="7"/>
  <c r="Y449" i="7"/>
  <c r="X450" i="7"/>
  <c r="X375" i="7"/>
  <c r="X381" i="7" s="1"/>
  <c r="AB381" i="7" s="1"/>
  <c r="X382" i="7"/>
  <c r="X394" i="7" s="1"/>
  <c r="AB394" i="7" s="1"/>
  <c r="X395" i="7"/>
  <c r="X407" i="7" s="1"/>
  <c r="AB407" i="7" s="1"/>
  <c r="X408" i="7"/>
  <c r="X416" i="7" s="1"/>
  <c r="AB416" i="7" s="1"/>
  <c r="X417" i="7"/>
  <c r="X438" i="7" s="1"/>
  <c r="AB438" i="7" s="1"/>
  <c r="X439" i="7"/>
  <c r="X444" i="7"/>
  <c r="X446" i="7"/>
  <c r="U460" i="7"/>
  <c r="X449" i="7"/>
  <c r="X451" i="7"/>
  <c r="Y451" i="7"/>
  <c r="X461" i="7"/>
  <c r="X467" i="7" s="1"/>
  <c r="AB467" i="7" s="1"/>
  <c r="D541" i="7"/>
  <c r="F541" i="7"/>
  <c r="L541" i="7"/>
  <c r="L546" i="7" s="1"/>
  <c r="N541" i="7"/>
  <c r="N546" i="7" s="1"/>
  <c r="P541" i="7"/>
  <c r="P546" i="7" s="1"/>
  <c r="R541" i="7"/>
  <c r="R546" i="7" s="1"/>
  <c r="T541" i="7"/>
  <c r="T546" i="7" s="1"/>
  <c r="V541" i="7"/>
  <c r="V546" i="7" s="1"/>
  <c r="X468" i="7"/>
  <c r="H541" i="7"/>
  <c r="H546" i="7" s="1"/>
  <c r="J541" i="7"/>
  <c r="J546" i="7" s="1"/>
  <c r="Y461" i="7"/>
  <c r="Y467" i="7" s="1"/>
  <c r="AC467" i="7" s="1"/>
  <c r="E541" i="7"/>
  <c r="G541" i="7"/>
  <c r="M541" i="7"/>
  <c r="M546" i="7" s="1"/>
  <c r="O541" i="7"/>
  <c r="O546" i="7" s="1"/>
  <c r="Q541" i="7"/>
  <c r="Q546" i="7" s="1"/>
  <c r="S541" i="7"/>
  <c r="S546" i="7" s="1"/>
  <c r="U541" i="7"/>
  <c r="U546" i="7" s="1"/>
  <c r="W541" i="7"/>
  <c r="W546" i="7" s="1"/>
  <c r="Y468" i="7"/>
  <c r="X502" i="7"/>
  <c r="Y502" i="7"/>
  <c r="I541" i="7"/>
  <c r="I546" i="7" s="1"/>
  <c r="K541" i="7"/>
  <c r="K546" i="7" s="1"/>
  <c r="X538" i="7"/>
  <c r="X540" i="7" s="1"/>
  <c r="AB540" i="7" s="1"/>
  <c r="Y538" i="7"/>
  <c r="Y540" i="7" s="1"/>
  <c r="AC540" i="7" s="1"/>
  <c r="X448" i="7" l="1"/>
  <c r="AB448" i="7" s="1"/>
  <c r="Y460" i="7"/>
  <c r="AC460" i="7" s="1"/>
  <c r="Y374" i="7"/>
  <c r="AC374" i="7" s="1"/>
  <c r="X140" i="7"/>
  <c r="AB140" i="7" s="1"/>
  <c r="X118" i="7"/>
  <c r="AB118" i="7" s="1"/>
  <c r="X17" i="7"/>
  <c r="AB17" i="7" s="1"/>
  <c r="X87" i="7"/>
  <c r="AB87" i="7" s="1"/>
  <c r="X74" i="7"/>
  <c r="AB74" i="7" s="1"/>
  <c r="X29" i="7"/>
  <c r="AB29" i="7" s="1"/>
  <c r="X335" i="7"/>
  <c r="AB335" i="7" s="1"/>
  <c r="Y283" i="7"/>
  <c r="AC283" i="7" s="1"/>
  <c r="X127" i="7"/>
  <c r="AB127" i="7" s="1"/>
  <c r="X112" i="7"/>
  <c r="AB112" i="7" s="1"/>
  <c r="X79" i="7"/>
  <c r="AB79" i="7" s="1"/>
  <c r="X47" i="7"/>
  <c r="AB47" i="7" s="1"/>
  <c r="Y537" i="7"/>
  <c r="E549" i="7"/>
  <c r="E546" i="7"/>
  <c r="X537" i="7"/>
  <c r="D549" i="7"/>
  <c r="D546" i="7"/>
  <c r="X460" i="7"/>
  <c r="AB460" i="7" s="1"/>
  <c r="X443" i="7"/>
  <c r="AB443" i="7" s="1"/>
  <c r="X327" i="7"/>
  <c r="AB327" i="7" s="1"/>
  <c r="X309" i="7"/>
  <c r="AB309" i="7" s="1"/>
  <c r="X304" i="7"/>
  <c r="AB304" i="7" s="1"/>
  <c r="X134" i="7"/>
  <c r="AB134" i="7" s="1"/>
  <c r="G549" i="7"/>
  <c r="G546" i="7"/>
  <c r="F549" i="7"/>
  <c r="F546" i="7"/>
  <c r="Y366" i="7"/>
  <c r="AC366" i="7" s="1"/>
  <c r="X291" i="7"/>
  <c r="AB291" i="7" s="1"/>
  <c r="X283" i="7"/>
  <c r="AB283" i="7" s="1"/>
  <c r="X541" i="7" l="1"/>
  <c r="AB537" i="7"/>
  <c r="Y541" i="7"/>
  <c r="AC537" i="7"/>
  <c r="Y546" i="7" l="1"/>
  <c r="AC541" i="7"/>
  <c r="X546" i="7"/>
  <c r="AB541" i="7"/>
  <c r="AA553" i="6" l="1"/>
  <c r="Z553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D545" i="6"/>
  <c r="AA542" i="6"/>
  <c r="Z542" i="6"/>
  <c r="AA540" i="6"/>
  <c r="Z540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K540" i="6" s="1"/>
  <c r="J539" i="6"/>
  <c r="J540" i="6" s="1"/>
  <c r="I539" i="6"/>
  <c r="I540" i="6" s="1"/>
  <c r="H539" i="6"/>
  <c r="H540" i="6" s="1"/>
  <c r="W538" i="6"/>
  <c r="W540" i="6" s="1"/>
  <c r="V538" i="6"/>
  <c r="V540" i="6" s="1"/>
  <c r="U538" i="6"/>
  <c r="U540" i="6" s="1"/>
  <c r="T538" i="6"/>
  <c r="T540" i="6" s="1"/>
  <c r="S538" i="6"/>
  <c r="S540" i="6" s="1"/>
  <c r="R538" i="6"/>
  <c r="R540" i="6" s="1"/>
  <c r="Q538" i="6"/>
  <c r="Q540" i="6" s="1"/>
  <c r="P538" i="6"/>
  <c r="P540" i="6" s="1"/>
  <c r="O538" i="6"/>
  <c r="O540" i="6" s="1"/>
  <c r="N538" i="6"/>
  <c r="N540" i="6" s="1"/>
  <c r="M538" i="6"/>
  <c r="M540" i="6" s="1"/>
  <c r="L538" i="6"/>
  <c r="L540" i="6" s="1"/>
  <c r="G538" i="6"/>
  <c r="G540" i="6" s="1"/>
  <c r="F538" i="6"/>
  <c r="F540" i="6" s="1"/>
  <c r="E538" i="6"/>
  <c r="E540" i="6" s="1"/>
  <c r="D538" i="6"/>
  <c r="D540" i="6" s="1"/>
  <c r="AA537" i="6"/>
  <c r="Z537" i="6"/>
  <c r="W536" i="6"/>
  <c r="V536" i="6"/>
  <c r="U536" i="6"/>
  <c r="T536" i="6"/>
  <c r="S536" i="6"/>
  <c r="R536" i="6"/>
  <c r="Q536" i="6"/>
  <c r="P536" i="6"/>
  <c r="O536" i="6"/>
  <c r="N536" i="6"/>
  <c r="M536" i="6"/>
  <c r="L536" i="6"/>
  <c r="K536" i="6"/>
  <c r="J536" i="6"/>
  <c r="I536" i="6"/>
  <c r="H536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K537" i="6" s="1"/>
  <c r="J534" i="6"/>
  <c r="J537" i="6" s="1"/>
  <c r="I534" i="6"/>
  <c r="I537" i="6" s="1"/>
  <c r="H534" i="6"/>
  <c r="H537" i="6" s="1"/>
  <c r="W533" i="6"/>
  <c r="V533" i="6"/>
  <c r="U533" i="6"/>
  <c r="T533" i="6"/>
  <c r="S533" i="6"/>
  <c r="R533" i="6"/>
  <c r="Q533" i="6"/>
  <c r="P533" i="6"/>
  <c r="O533" i="6"/>
  <c r="N533" i="6"/>
  <c r="M533" i="6"/>
  <c r="L533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G532" i="6"/>
  <c r="F532" i="6"/>
  <c r="E532" i="6"/>
  <c r="D532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G531" i="6"/>
  <c r="F531" i="6"/>
  <c r="E531" i="6"/>
  <c r="D531" i="6"/>
  <c r="W530" i="6"/>
  <c r="V530" i="6"/>
  <c r="U530" i="6"/>
  <c r="T530" i="6"/>
  <c r="S530" i="6"/>
  <c r="R530" i="6"/>
  <c r="Q530" i="6"/>
  <c r="P530" i="6"/>
  <c r="O530" i="6"/>
  <c r="N530" i="6"/>
  <c r="M530" i="6"/>
  <c r="L530" i="6"/>
  <c r="G530" i="6"/>
  <c r="F530" i="6"/>
  <c r="E530" i="6"/>
  <c r="D530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G529" i="6"/>
  <c r="F529" i="6"/>
  <c r="E529" i="6"/>
  <c r="D529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G528" i="6"/>
  <c r="F528" i="6"/>
  <c r="E528" i="6"/>
  <c r="D528" i="6"/>
  <c r="Y527" i="6"/>
  <c r="X527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G526" i="6"/>
  <c r="F526" i="6"/>
  <c r="E526" i="6"/>
  <c r="D526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G525" i="6"/>
  <c r="F525" i="6"/>
  <c r="E525" i="6"/>
  <c r="D525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G524" i="6"/>
  <c r="F524" i="6"/>
  <c r="E524" i="6"/>
  <c r="D524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G523" i="6"/>
  <c r="F523" i="6"/>
  <c r="E523" i="6"/>
  <c r="D523" i="6"/>
  <c r="Y522" i="6"/>
  <c r="X522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G521" i="6"/>
  <c r="F521" i="6"/>
  <c r="E521" i="6"/>
  <c r="D521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G520" i="6"/>
  <c r="F520" i="6"/>
  <c r="E520" i="6"/>
  <c r="D520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G519" i="6"/>
  <c r="F519" i="6"/>
  <c r="E519" i="6"/>
  <c r="D519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G518" i="6"/>
  <c r="F518" i="6"/>
  <c r="E518" i="6"/>
  <c r="D518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G517" i="6"/>
  <c r="F517" i="6"/>
  <c r="E517" i="6"/>
  <c r="D517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G516" i="6"/>
  <c r="F516" i="6"/>
  <c r="E516" i="6"/>
  <c r="D516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G515" i="6"/>
  <c r="F515" i="6"/>
  <c r="E515" i="6"/>
  <c r="D515" i="6"/>
  <c r="W514" i="6"/>
  <c r="V514" i="6"/>
  <c r="U514" i="6"/>
  <c r="T514" i="6"/>
  <c r="S514" i="6"/>
  <c r="R514" i="6"/>
  <c r="Q514" i="6"/>
  <c r="P514" i="6"/>
  <c r="O514" i="6"/>
  <c r="N514" i="6"/>
  <c r="M514" i="6"/>
  <c r="L514" i="6"/>
  <c r="G514" i="6"/>
  <c r="F514" i="6"/>
  <c r="E514" i="6"/>
  <c r="D514" i="6"/>
  <c r="W513" i="6"/>
  <c r="V513" i="6"/>
  <c r="U513" i="6"/>
  <c r="T513" i="6"/>
  <c r="S513" i="6"/>
  <c r="R513" i="6"/>
  <c r="Q513" i="6"/>
  <c r="P513" i="6"/>
  <c r="O513" i="6"/>
  <c r="N513" i="6"/>
  <c r="M513" i="6"/>
  <c r="L513" i="6"/>
  <c r="G513" i="6"/>
  <c r="F513" i="6"/>
  <c r="E513" i="6"/>
  <c r="D513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G511" i="6"/>
  <c r="F511" i="6"/>
  <c r="E511" i="6"/>
  <c r="D511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G510" i="6"/>
  <c r="F510" i="6"/>
  <c r="E510" i="6"/>
  <c r="D510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W508" i="6"/>
  <c r="V508" i="6"/>
  <c r="U508" i="6"/>
  <c r="T508" i="6"/>
  <c r="S508" i="6"/>
  <c r="R508" i="6"/>
  <c r="Q508" i="6"/>
  <c r="P508" i="6"/>
  <c r="O508" i="6"/>
  <c r="N508" i="6"/>
  <c r="M508" i="6"/>
  <c r="L508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G507" i="6"/>
  <c r="F507" i="6"/>
  <c r="E507" i="6"/>
  <c r="D507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G506" i="6"/>
  <c r="F506" i="6"/>
  <c r="E506" i="6"/>
  <c r="D506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G505" i="6"/>
  <c r="F505" i="6"/>
  <c r="E505" i="6"/>
  <c r="D505" i="6"/>
  <c r="W504" i="6"/>
  <c r="V504" i="6"/>
  <c r="U504" i="6"/>
  <c r="T504" i="6"/>
  <c r="S504" i="6"/>
  <c r="R504" i="6"/>
  <c r="Q504" i="6"/>
  <c r="P504" i="6"/>
  <c r="O504" i="6"/>
  <c r="N504" i="6"/>
  <c r="M504" i="6"/>
  <c r="L504" i="6"/>
  <c r="G504" i="6"/>
  <c r="F504" i="6"/>
  <c r="E504" i="6"/>
  <c r="D504" i="6"/>
  <c r="W503" i="6"/>
  <c r="V503" i="6"/>
  <c r="U503" i="6"/>
  <c r="T503" i="6"/>
  <c r="S503" i="6"/>
  <c r="R503" i="6"/>
  <c r="Q503" i="6"/>
  <c r="P503" i="6"/>
  <c r="O503" i="6"/>
  <c r="N503" i="6"/>
  <c r="M503" i="6"/>
  <c r="L503" i="6"/>
  <c r="G503" i="6"/>
  <c r="F503" i="6"/>
  <c r="E503" i="6"/>
  <c r="D503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G502" i="6"/>
  <c r="F502" i="6"/>
  <c r="E502" i="6"/>
  <c r="D502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G500" i="6"/>
  <c r="F500" i="6"/>
  <c r="E500" i="6"/>
  <c r="D500" i="6"/>
  <c r="W499" i="6"/>
  <c r="V499" i="6"/>
  <c r="U499" i="6"/>
  <c r="T499" i="6"/>
  <c r="S499" i="6"/>
  <c r="R499" i="6"/>
  <c r="Q499" i="6"/>
  <c r="P499" i="6"/>
  <c r="O499" i="6"/>
  <c r="N499" i="6"/>
  <c r="M499" i="6"/>
  <c r="L499" i="6"/>
  <c r="G499" i="6"/>
  <c r="F499" i="6"/>
  <c r="E499" i="6"/>
  <c r="D499" i="6"/>
  <c r="W498" i="6"/>
  <c r="V498" i="6"/>
  <c r="U498" i="6"/>
  <c r="T498" i="6"/>
  <c r="S498" i="6"/>
  <c r="R498" i="6"/>
  <c r="Q498" i="6"/>
  <c r="P498" i="6"/>
  <c r="O498" i="6"/>
  <c r="N498" i="6"/>
  <c r="M498" i="6"/>
  <c r="L498" i="6"/>
  <c r="G498" i="6"/>
  <c r="F498" i="6"/>
  <c r="E498" i="6"/>
  <c r="D498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G497" i="6"/>
  <c r="F497" i="6"/>
  <c r="E497" i="6"/>
  <c r="D497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G496" i="6"/>
  <c r="F496" i="6"/>
  <c r="E496" i="6"/>
  <c r="D496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G495" i="6"/>
  <c r="F495" i="6"/>
  <c r="E495" i="6"/>
  <c r="D495" i="6"/>
  <c r="W494" i="6"/>
  <c r="V494" i="6"/>
  <c r="U494" i="6"/>
  <c r="T494" i="6"/>
  <c r="S494" i="6"/>
  <c r="R494" i="6"/>
  <c r="Q494" i="6"/>
  <c r="P494" i="6"/>
  <c r="O494" i="6"/>
  <c r="N494" i="6"/>
  <c r="M494" i="6"/>
  <c r="L494" i="6"/>
  <c r="G494" i="6"/>
  <c r="F494" i="6"/>
  <c r="E494" i="6"/>
  <c r="D494" i="6"/>
  <c r="W493" i="6"/>
  <c r="V493" i="6"/>
  <c r="U493" i="6"/>
  <c r="T493" i="6"/>
  <c r="S493" i="6"/>
  <c r="R493" i="6"/>
  <c r="Q493" i="6"/>
  <c r="P493" i="6"/>
  <c r="O493" i="6"/>
  <c r="N493" i="6"/>
  <c r="M493" i="6"/>
  <c r="L493" i="6"/>
  <c r="G493" i="6"/>
  <c r="F493" i="6"/>
  <c r="E493" i="6"/>
  <c r="D493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G492" i="6"/>
  <c r="F492" i="6"/>
  <c r="E492" i="6"/>
  <c r="D492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G491" i="6"/>
  <c r="F491" i="6"/>
  <c r="E491" i="6"/>
  <c r="D491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G490" i="6"/>
  <c r="F490" i="6"/>
  <c r="E490" i="6"/>
  <c r="D490" i="6"/>
  <c r="W489" i="6"/>
  <c r="V489" i="6"/>
  <c r="U489" i="6"/>
  <c r="T489" i="6"/>
  <c r="S489" i="6"/>
  <c r="R489" i="6"/>
  <c r="Q489" i="6"/>
  <c r="P489" i="6"/>
  <c r="O489" i="6"/>
  <c r="N489" i="6"/>
  <c r="M489" i="6"/>
  <c r="L489" i="6"/>
  <c r="G489" i="6"/>
  <c r="F489" i="6"/>
  <c r="E489" i="6"/>
  <c r="D489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G488" i="6"/>
  <c r="F488" i="6"/>
  <c r="E488" i="6"/>
  <c r="D488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G487" i="6"/>
  <c r="F487" i="6"/>
  <c r="E487" i="6"/>
  <c r="D487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G486" i="6"/>
  <c r="F486" i="6"/>
  <c r="E486" i="6"/>
  <c r="D486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G485" i="6"/>
  <c r="F485" i="6"/>
  <c r="E485" i="6"/>
  <c r="D485" i="6"/>
  <c r="W484" i="6"/>
  <c r="V484" i="6"/>
  <c r="U484" i="6"/>
  <c r="T484" i="6"/>
  <c r="S484" i="6"/>
  <c r="R484" i="6"/>
  <c r="Q484" i="6"/>
  <c r="P484" i="6"/>
  <c r="O484" i="6"/>
  <c r="N484" i="6"/>
  <c r="M484" i="6"/>
  <c r="L484" i="6"/>
  <c r="G484" i="6"/>
  <c r="F484" i="6"/>
  <c r="E484" i="6"/>
  <c r="D484" i="6"/>
  <c r="W483" i="6"/>
  <c r="V483" i="6"/>
  <c r="U483" i="6"/>
  <c r="T483" i="6"/>
  <c r="S483" i="6"/>
  <c r="R483" i="6"/>
  <c r="Q483" i="6"/>
  <c r="P483" i="6"/>
  <c r="O483" i="6"/>
  <c r="N483" i="6"/>
  <c r="M483" i="6"/>
  <c r="L483" i="6"/>
  <c r="G483" i="6"/>
  <c r="F483" i="6"/>
  <c r="E483" i="6"/>
  <c r="D483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G482" i="6"/>
  <c r="F482" i="6"/>
  <c r="E482" i="6"/>
  <c r="D482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G481" i="6"/>
  <c r="F481" i="6"/>
  <c r="E481" i="6"/>
  <c r="D481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G480" i="6"/>
  <c r="F480" i="6"/>
  <c r="E480" i="6"/>
  <c r="D480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G479" i="6"/>
  <c r="F479" i="6"/>
  <c r="E479" i="6"/>
  <c r="D479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G478" i="6"/>
  <c r="F478" i="6"/>
  <c r="E478" i="6"/>
  <c r="D478" i="6"/>
  <c r="W477" i="6"/>
  <c r="V477" i="6"/>
  <c r="U477" i="6"/>
  <c r="T477" i="6"/>
  <c r="S477" i="6"/>
  <c r="R477" i="6"/>
  <c r="Q477" i="6"/>
  <c r="P477" i="6"/>
  <c r="O477" i="6"/>
  <c r="N477" i="6"/>
  <c r="M477" i="6"/>
  <c r="L477" i="6"/>
  <c r="G477" i="6"/>
  <c r="F477" i="6"/>
  <c r="E477" i="6"/>
  <c r="D477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G476" i="6"/>
  <c r="F476" i="6"/>
  <c r="E476" i="6"/>
  <c r="D476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G475" i="6"/>
  <c r="F475" i="6"/>
  <c r="E475" i="6"/>
  <c r="D475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G474" i="6"/>
  <c r="F474" i="6"/>
  <c r="E474" i="6"/>
  <c r="D474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G473" i="6"/>
  <c r="F473" i="6"/>
  <c r="E473" i="6"/>
  <c r="D473" i="6"/>
  <c r="W472" i="6"/>
  <c r="V472" i="6"/>
  <c r="U472" i="6"/>
  <c r="T472" i="6"/>
  <c r="S472" i="6"/>
  <c r="R472" i="6"/>
  <c r="Q472" i="6"/>
  <c r="P472" i="6"/>
  <c r="O472" i="6"/>
  <c r="N472" i="6"/>
  <c r="M472" i="6"/>
  <c r="L472" i="6"/>
  <c r="G472" i="6"/>
  <c r="F472" i="6"/>
  <c r="E472" i="6"/>
  <c r="D472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G471" i="6"/>
  <c r="F471" i="6"/>
  <c r="E471" i="6"/>
  <c r="D471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G470" i="6"/>
  <c r="F470" i="6"/>
  <c r="E470" i="6"/>
  <c r="D470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G469" i="6"/>
  <c r="F469" i="6"/>
  <c r="E469" i="6"/>
  <c r="D469" i="6"/>
  <c r="W468" i="6"/>
  <c r="W537" i="6" s="1"/>
  <c r="V468" i="6"/>
  <c r="V537" i="6" s="1"/>
  <c r="U468" i="6"/>
  <c r="U537" i="6" s="1"/>
  <c r="T468" i="6"/>
  <c r="T537" i="6" s="1"/>
  <c r="S468" i="6"/>
  <c r="S537" i="6" s="1"/>
  <c r="R468" i="6"/>
  <c r="R537" i="6" s="1"/>
  <c r="Q468" i="6"/>
  <c r="Q537" i="6" s="1"/>
  <c r="P468" i="6"/>
  <c r="P537" i="6" s="1"/>
  <c r="O468" i="6"/>
  <c r="O537" i="6" s="1"/>
  <c r="N468" i="6"/>
  <c r="N537" i="6" s="1"/>
  <c r="M468" i="6"/>
  <c r="M537" i="6" s="1"/>
  <c r="L468" i="6"/>
  <c r="L537" i="6" s="1"/>
  <c r="G468" i="6"/>
  <c r="G537" i="6" s="1"/>
  <c r="F468" i="6"/>
  <c r="F537" i="6" s="1"/>
  <c r="E468" i="6"/>
  <c r="E537" i="6" s="1"/>
  <c r="D468" i="6"/>
  <c r="D537" i="6" s="1"/>
  <c r="AA467" i="6"/>
  <c r="Z467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G466" i="6"/>
  <c r="F466" i="6"/>
  <c r="E466" i="6"/>
  <c r="D466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K467" i="6" s="1"/>
  <c r="J465" i="6"/>
  <c r="J467" i="6" s="1"/>
  <c r="I465" i="6"/>
  <c r="I467" i="6" s="1"/>
  <c r="H465" i="6"/>
  <c r="H467" i="6" s="1"/>
  <c r="W464" i="6"/>
  <c r="V464" i="6"/>
  <c r="U464" i="6"/>
  <c r="T464" i="6"/>
  <c r="S464" i="6"/>
  <c r="R464" i="6"/>
  <c r="Q464" i="6"/>
  <c r="P464" i="6"/>
  <c r="O464" i="6"/>
  <c r="N464" i="6"/>
  <c r="M464" i="6"/>
  <c r="L464" i="6"/>
  <c r="G464" i="6"/>
  <c r="F464" i="6"/>
  <c r="E464" i="6"/>
  <c r="D464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G463" i="6"/>
  <c r="F463" i="6"/>
  <c r="E463" i="6"/>
  <c r="D463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G462" i="6"/>
  <c r="F462" i="6"/>
  <c r="E462" i="6"/>
  <c r="D462" i="6"/>
  <c r="W461" i="6"/>
  <c r="W467" i="6" s="1"/>
  <c r="V461" i="6"/>
  <c r="V467" i="6" s="1"/>
  <c r="U461" i="6"/>
  <c r="U467" i="6" s="1"/>
  <c r="T461" i="6"/>
  <c r="T467" i="6" s="1"/>
  <c r="S461" i="6"/>
  <c r="S467" i="6" s="1"/>
  <c r="R461" i="6"/>
  <c r="R467" i="6" s="1"/>
  <c r="Q461" i="6"/>
  <c r="Q467" i="6" s="1"/>
  <c r="P461" i="6"/>
  <c r="P467" i="6" s="1"/>
  <c r="O461" i="6"/>
  <c r="O467" i="6" s="1"/>
  <c r="N461" i="6"/>
  <c r="N467" i="6" s="1"/>
  <c r="M461" i="6"/>
  <c r="M467" i="6" s="1"/>
  <c r="L461" i="6"/>
  <c r="L467" i="6" s="1"/>
  <c r="G461" i="6"/>
  <c r="G467" i="6" s="1"/>
  <c r="F461" i="6"/>
  <c r="F467" i="6" s="1"/>
  <c r="E461" i="6"/>
  <c r="E467" i="6" s="1"/>
  <c r="D461" i="6"/>
  <c r="D467" i="6" s="1"/>
  <c r="AA460" i="6"/>
  <c r="Z460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K460" i="6" s="1"/>
  <c r="J458" i="6"/>
  <c r="J460" i="6" s="1"/>
  <c r="I458" i="6"/>
  <c r="I460" i="6" s="1"/>
  <c r="H458" i="6"/>
  <c r="H460" i="6" s="1"/>
  <c r="W457" i="6"/>
  <c r="V457" i="6"/>
  <c r="U457" i="6"/>
  <c r="T457" i="6"/>
  <c r="S457" i="6"/>
  <c r="R457" i="6"/>
  <c r="Q457" i="6"/>
  <c r="P457" i="6"/>
  <c r="O457" i="6"/>
  <c r="N457" i="6"/>
  <c r="M457" i="6"/>
  <c r="L457" i="6"/>
  <c r="W456" i="6"/>
  <c r="V456" i="6"/>
  <c r="U456" i="6"/>
  <c r="T456" i="6"/>
  <c r="S456" i="6"/>
  <c r="R456" i="6"/>
  <c r="Q456" i="6"/>
  <c r="P456" i="6"/>
  <c r="O456" i="6"/>
  <c r="N456" i="6"/>
  <c r="M456" i="6"/>
  <c r="L456" i="6"/>
  <c r="W455" i="6"/>
  <c r="V455" i="6"/>
  <c r="U455" i="6"/>
  <c r="T455" i="6"/>
  <c r="S455" i="6"/>
  <c r="R455" i="6"/>
  <c r="Q455" i="6"/>
  <c r="P455" i="6"/>
  <c r="O455" i="6"/>
  <c r="N455" i="6"/>
  <c r="M455" i="6"/>
  <c r="L455" i="6"/>
  <c r="G455" i="6"/>
  <c r="F455" i="6"/>
  <c r="E455" i="6"/>
  <c r="D455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G453" i="6"/>
  <c r="F453" i="6"/>
  <c r="E453" i="6"/>
  <c r="D453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G452" i="6"/>
  <c r="F452" i="6"/>
  <c r="E452" i="6"/>
  <c r="D452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G451" i="6"/>
  <c r="F451" i="6"/>
  <c r="E451" i="6"/>
  <c r="D451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G450" i="6"/>
  <c r="F450" i="6"/>
  <c r="E450" i="6"/>
  <c r="D450" i="6"/>
  <c r="W449" i="6"/>
  <c r="W460" i="6" s="1"/>
  <c r="V449" i="6"/>
  <c r="V460" i="6" s="1"/>
  <c r="U449" i="6"/>
  <c r="U460" i="6" s="1"/>
  <c r="T449" i="6"/>
  <c r="T460" i="6" s="1"/>
  <c r="S449" i="6"/>
  <c r="S460" i="6" s="1"/>
  <c r="R449" i="6"/>
  <c r="R460" i="6" s="1"/>
  <c r="Q449" i="6"/>
  <c r="Q460" i="6" s="1"/>
  <c r="P449" i="6"/>
  <c r="P460" i="6" s="1"/>
  <c r="O449" i="6"/>
  <c r="O460" i="6" s="1"/>
  <c r="N449" i="6"/>
  <c r="N460" i="6" s="1"/>
  <c r="M449" i="6"/>
  <c r="M460" i="6" s="1"/>
  <c r="L449" i="6"/>
  <c r="L460" i="6" s="1"/>
  <c r="G449" i="6"/>
  <c r="G460" i="6" s="1"/>
  <c r="F449" i="6"/>
  <c r="F460" i="6" s="1"/>
  <c r="E449" i="6"/>
  <c r="E460" i="6" s="1"/>
  <c r="D449" i="6"/>
  <c r="D460" i="6" s="1"/>
  <c r="AA448" i="6"/>
  <c r="Z448" i="6"/>
  <c r="K448" i="6"/>
  <c r="J448" i="6"/>
  <c r="I448" i="6"/>
  <c r="H448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G447" i="6"/>
  <c r="F447" i="6"/>
  <c r="E447" i="6"/>
  <c r="D447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G446" i="6"/>
  <c r="F446" i="6"/>
  <c r="E446" i="6"/>
  <c r="D446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G445" i="6"/>
  <c r="F445" i="6"/>
  <c r="E445" i="6"/>
  <c r="D445" i="6"/>
  <c r="W444" i="6"/>
  <c r="W448" i="6" s="1"/>
  <c r="V444" i="6"/>
  <c r="V448" i="6" s="1"/>
  <c r="U444" i="6"/>
  <c r="U448" i="6" s="1"/>
  <c r="T444" i="6"/>
  <c r="T448" i="6" s="1"/>
  <c r="S444" i="6"/>
  <c r="S448" i="6" s="1"/>
  <c r="R444" i="6"/>
  <c r="R448" i="6" s="1"/>
  <c r="Q444" i="6"/>
  <c r="Q448" i="6" s="1"/>
  <c r="P444" i="6"/>
  <c r="P448" i="6" s="1"/>
  <c r="O444" i="6"/>
  <c r="O448" i="6" s="1"/>
  <c r="N444" i="6"/>
  <c r="N448" i="6" s="1"/>
  <c r="M444" i="6"/>
  <c r="M448" i="6" s="1"/>
  <c r="L444" i="6"/>
  <c r="L448" i="6" s="1"/>
  <c r="G444" i="6"/>
  <c r="G448" i="6" s="1"/>
  <c r="F444" i="6"/>
  <c r="F448" i="6" s="1"/>
  <c r="E444" i="6"/>
  <c r="E448" i="6" s="1"/>
  <c r="D444" i="6"/>
  <c r="D448" i="6" s="1"/>
  <c r="AA443" i="6"/>
  <c r="Z443" i="6"/>
  <c r="K443" i="6"/>
  <c r="J443" i="6"/>
  <c r="I443" i="6"/>
  <c r="H443" i="6"/>
  <c r="S442" i="6"/>
  <c r="Y442" i="6" s="1"/>
  <c r="R442" i="6"/>
  <c r="Q442" i="6"/>
  <c r="P442" i="6"/>
  <c r="O442" i="6"/>
  <c r="N442" i="6"/>
  <c r="M442" i="6"/>
  <c r="L442" i="6"/>
  <c r="S441" i="6"/>
  <c r="Y441" i="6" s="1"/>
  <c r="R441" i="6"/>
  <c r="Q441" i="6"/>
  <c r="P441" i="6"/>
  <c r="O441" i="6"/>
  <c r="N441" i="6"/>
  <c r="M441" i="6"/>
  <c r="L441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G440" i="6"/>
  <c r="F440" i="6"/>
  <c r="E440" i="6"/>
  <c r="D440" i="6"/>
  <c r="W439" i="6"/>
  <c r="W443" i="6" s="1"/>
  <c r="V439" i="6"/>
  <c r="V443" i="6" s="1"/>
  <c r="U439" i="6"/>
  <c r="U443" i="6" s="1"/>
  <c r="T439" i="6"/>
  <c r="T443" i="6" s="1"/>
  <c r="S439" i="6"/>
  <c r="S443" i="6" s="1"/>
  <c r="R439" i="6"/>
  <c r="R443" i="6" s="1"/>
  <c r="Q439" i="6"/>
  <c r="Q443" i="6" s="1"/>
  <c r="P439" i="6"/>
  <c r="P443" i="6" s="1"/>
  <c r="O439" i="6"/>
  <c r="O443" i="6" s="1"/>
  <c r="N439" i="6"/>
  <c r="N443" i="6" s="1"/>
  <c r="M439" i="6"/>
  <c r="M443" i="6" s="1"/>
  <c r="L439" i="6"/>
  <c r="L443" i="6" s="1"/>
  <c r="G439" i="6"/>
  <c r="G443" i="6" s="1"/>
  <c r="F439" i="6"/>
  <c r="F443" i="6" s="1"/>
  <c r="E439" i="6"/>
  <c r="E443" i="6" s="1"/>
  <c r="D439" i="6"/>
  <c r="D443" i="6" s="1"/>
  <c r="AA438" i="6"/>
  <c r="Z438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K438" i="6" s="1"/>
  <c r="J436" i="6"/>
  <c r="J438" i="6" s="1"/>
  <c r="I436" i="6"/>
  <c r="I438" i="6" s="1"/>
  <c r="H436" i="6"/>
  <c r="H438" i="6" s="1"/>
  <c r="G436" i="6"/>
  <c r="F436" i="6"/>
  <c r="E436" i="6"/>
  <c r="D436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G435" i="6"/>
  <c r="F435" i="6"/>
  <c r="E435" i="6"/>
  <c r="D435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G434" i="6"/>
  <c r="F434" i="6"/>
  <c r="E434" i="6"/>
  <c r="D434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G433" i="6"/>
  <c r="F433" i="6"/>
  <c r="E433" i="6"/>
  <c r="D433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G432" i="6"/>
  <c r="F432" i="6"/>
  <c r="E432" i="6"/>
  <c r="D432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G431" i="6"/>
  <c r="F431" i="6"/>
  <c r="E431" i="6"/>
  <c r="D431" i="6"/>
  <c r="S430" i="6"/>
  <c r="R430" i="6"/>
  <c r="Q430" i="6"/>
  <c r="P430" i="6"/>
  <c r="O430" i="6"/>
  <c r="N430" i="6"/>
  <c r="M430" i="6"/>
  <c r="L430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G429" i="6"/>
  <c r="F429" i="6"/>
  <c r="E429" i="6"/>
  <c r="D429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G428" i="6"/>
  <c r="F428" i="6"/>
  <c r="E428" i="6"/>
  <c r="D428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G427" i="6"/>
  <c r="F427" i="6"/>
  <c r="E427" i="6"/>
  <c r="D427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G426" i="6"/>
  <c r="F426" i="6"/>
  <c r="E426" i="6"/>
  <c r="D426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G425" i="6"/>
  <c r="F425" i="6"/>
  <c r="E425" i="6"/>
  <c r="D425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G424" i="6"/>
  <c r="F424" i="6"/>
  <c r="E424" i="6"/>
  <c r="D424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G423" i="6"/>
  <c r="F423" i="6"/>
  <c r="E423" i="6"/>
  <c r="D423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G422" i="6"/>
  <c r="F422" i="6"/>
  <c r="E422" i="6"/>
  <c r="D422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G421" i="6"/>
  <c r="F421" i="6"/>
  <c r="E421" i="6"/>
  <c r="D421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G420" i="6"/>
  <c r="F420" i="6"/>
  <c r="E420" i="6"/>
  <c r="D420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G419" i="6"/>
  <c r="F419" i="6"/>
  <c r="E419" i="6"/>
  <c r="D419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G418" i="6"/>
  <c r="F418" i="6"/>
  <c r="E418" i="6"/>
  <c r="D418" i="6"/>
  <c r="W417" i="6"/>
  <c r="W438" i="6" s="1"/>
  <c r="V417" i="6"/>
  <c r="V438" i="6" s="1"/>
  <c r="U417" i="6"/>
  <c r="U438" i="6" s="1"/>
  <c r="T417" i="6"/>
  <c r="T438" i="6" s="1"/>
  <c r="S417" i="6"/>
  <c r="S438" i="6" s="1"/>
  <c r="R417" i="6"/>
  <c r="R438" i="6" s="1"/>
  <c r="Q417" i="6"/>
  <c r="Q438" i="6" s="1"/>
  <c r="P417" i="6"/>
  <c r="P438" i="6" s="1"/>
  <c r="O417" i="6"/>
  <c r="O438" i="6" s="1"/>
  <c r="N417" i="6"/>
  <c r="N438" i="6" s="1"/>
  <c r="M417" i="6"/>
  <c r="M438" i="6" s="1"/>
  <c r="L417" i="6"/>
  <c r="L438" i="6" s="1"/>
  <c r="G417" i="6"/>
  <c r="G438" i="6" s="1"/>
  <c r="F417" i="6"/>
  <c r="F438" i="6" s="1"/>
  <c r="E417" i="6"/>
  <c r="E438" i="6" s="1"/>
  <c r="D417" i="6"/>
  <c r="D438" i="6" s="1"/>
  <c r="AA416" i="6"/>
  <c r="Z416" i="6"/>
  <c r="K416" i="6"/>
  <c r="J416" i="6"/>
  <c r="I416" i="6"/>
  <c r="H416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G415" i="6"/>
  <c r="F415" i="6"/>
  <c r="E415" i="6"/>
  <c r="D415" i="6"/>
  <c r="S414" i="6"/>
  <c r="Y414" i="6" s="1"/>
  <c r="R414" i="6"/>
  <c r="Q414" i="6"/>
  <c r="P414" i="6"/>
  <c r="O414" i="6"/>
  <c r="N414" i="6"/>
  <c r="M414" i="6"/>
  <c r="L414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G413" i="6"/>
  <c r="F413" i="6"/>
  <c r="E413" i="6"/>
  <c r="D413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G412" i="6"/>
  <c r="F412" i="6"/>
  <c r="E412" i="6"/>
  <c r="D412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G411" i="6"/>
  <c r="F411" i="6"/>
  <c r="E411" i="6"/>
  <c r="D411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G410" i="6"/>
  <c r="F410" i="6"/>
  <c r="E410" i="6"/>
  <c r="D410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G409" i="6"/>
  <c r="F409" i="6"/>
  <c r="E409" i="6"/>
  <c r="D409" i="6"/>
  <c r="W408" i="6"/>
  <c r="W416" i="6" s="1"/>
  <c r="V408" i="6"/>
  <c r="V416" i="6" s="1"/>
  <c r="U408" i="6"/>
  <c r="U416" i="6" s="1"/>
  <c r="T408" i="6"/>
  <c r="T416" i="6" s="1"/>
  <c r="S408" i="6"/>
  <c r="S416" i="6" s="1"/>
  <c r="R408" i="6"/>
  <c r="R416" i="6" s="1"/>
  <c r="Q408" i="6"/>
  <c r="Q416" i="6" s="1"/>
  <c r="P408" i="6"/>
  <c r="P416" i="6" s="1"/>
  <c r="O408" i="6"/>
  <c r="O416" i="6" s="1"/>
  <c r="N408" i="6"/>
  <c r="N416" i="6" s="1"/>
  <c r="M408" i="6"/>
  <c r="M416" i="6" s="1"/>
  <c r="L408" i="6"/>
  <c r="L416" i="6" s="1"/>
  <c r="G408" i="6"/>
  <c r="G416" i="6" s="1"/>
  <c r="F408" i="6"/>
  <c r="F416" i="6" s="1"/>
  <c r="E408" i="6"/>
  <c r="E416" i="6" s="1"/>
  <c r="D408" i="6"/>
  <c r="D416" i="6" s="1"/>
  <c r="AA407" i="6"/>
  <c r="Z407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K407" i="6" s="1"/>
  <c r="J405" i="6"/>
  <c r="J407" i="6" s="1"/>
  <c r="I405" i="6"/>
  <c r="I407" i="6" s="1"/>
  <c r="H405" i="6"/>
  <c r="H407" i="6" s="1"/>
  <c r="W404" i="6"/>
  <c r="V404" i="6"/>
  <c r="U404" i="6"/>
  <c r="T404" i="6"/>
  <c r="S404" i="6"/>
  <c r="R404" i="6"/>
  <c r="Q404" i="6"/>
  <c r="P404" i="6"/>
  <c r="O404" i="6"/>
  <c r="N404" i="6"/>
  <c r="M404" i="6"/>
  <c r="L404" i="6"/>
  <c r="G404" i="6"/>
  <c r="F404" i="6"/>
  <c r="E404" i="6"/>
  <c r="D404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G403" i="6"/>
  <c r="F403" i="6"/>
  <c r="E403" i="6"/>
  <c r="D403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G402" i="6"/>
  <c r="F402" i="6"/>
  <c r="E402" i="6"/>
  <c r="D402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G401" i="6"/>
  <c r="F401" i="6"/>
  <c r="E401" i="6"/>
  <c r="D401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G400" i="6"/>
  <c r="F400" i="6"/>
  <c r="E400" i="6"/>
  <c r="D400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G399" i="6"/>
  <c r="F399" i="6"/>
  <c r="E399" i="6"/>
  <c r="D399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G398" i="6"/>
  <c r="F398" i="6"/>
  <c r="E398" i="6"/>
  <c r="D398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G397" i="6"/>
  <c r="F397" i="6"/>
  <c r="E397" i="6"/>
  <c r="D397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G396" i="6"/>
  <c r="F396" i="6"/>
  <c r="E396" i="6"/>
  <c r="D396" i="6"/>
  <c r="W395" i="6"/>
  <c r="W407" i="6" s="1"/>
  <c r="V395" i="6"/>
  <c r="V407" i="6" s="1"/>
  <c r="U395" i="6"/>
  <c r="U407" i="6" s="1"/>
  <c r="T395" i="6"/>
  <c r="T407" i="6" s="1"/>
  <c r="S395" i="6"/>
  <c r="S407" i="6" s="1"/>
  <c r="R395" i="6"/>
  <c r="R407" i="6" s="1"/>
  <c r="Q395" i="6"/>
  <c r="Q407" i="6" s="1"/>
  <c r="P395" i="6"/>
  <c r="P407" i="6" s="1"/>
  <c r="O395" i="6"/>
  <c r="O407" i="6" s="1"/>
  <c r="N395" i="6"/>
  <c r="N407" i="6" s="1"/>
  <c r="M395" i="6"/>
  <c r="M407" i="6" s="1"/>
  <c r="L395" i="6"/>
  <c r="L407" i="6" s="1"/>
  <c r="G395" i="6"/>
  <c r="G407" i="6" s="1"/>
  <c r="F395" i="6"/>
  <c r="F407" i="6" s="1"/>
  <c r="E395" i="6"/>
  <c r="E407" i="6" s="1"/>
  <c r="D395" i="6"/>
  <c r="D407" i="6" s="1"/>
  <c r="AA394" i="6"/>
  <c r="Z394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K394" i="6" s="1"/>
  <c r="J393" i="6"/>
  <c r="J394" i="6" s="1"/>
  <c r="I393" i="6"/>
  <c r="I394" i="6" s="1"/>
  <c r="H393" i="6"/>
  <c r="H394" i="6" s="1"/>
  <c r="W392" i="6"/>
  <c r="V392" i="6"/>
  <c r="U392" i="6"/>
  <c r="T392" i="6"/>
  <c r="S392" i="6"/>
  <c r="R392" i="6"/>
  <c r="Q392" i="6"/>
  <c r="P392" i="6"/>
  <c r="O392" i="6"/>
  <c r="N392" i="6"/>
  <c r="M392" i="6"/>
  <c r="L392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G390" i="6"/>
  <c r="F390" i="6"/>
  <c r="E390" i="6"/>
  <c r="D390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G389" i="6"/>
  <c r="F389" i="6"/>
  <c r="E389" i="6"/>
  <c r="D389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G388" i="6"/>
  <c r="F388" i="6"/>
  <c r="E388" i="6"/>
  <c r="D388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G387" i="6"/>
  <c r="F387" i="6"/>
  <c r="E387" i="6"/>
  <c r="D387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G386" i="6"/>
  <c r="F386" i="6"/>
  <c r="E386" i="6"/>
  <c r="D386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G385" i="6"/>
  <c r="F385" i="6"/>
  <c r="E385" i="6"/>
  <c r="D385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G384" i="6"/>
  <c r="F384" i="6"/>
  <c r="E384" i="6"/>
  <c r="D384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G383" i="6"/>
  <c r="F383" i="6"/>
  <c r="E383" i="6"/>
  <c r="D383" i="6"/>
  <c r="W382" i="6"/>
  <c r="W394" i="6" s="1"/>
  <c r="V382" i="6"/>
  <c r="V394" i="6" s="1"/>
  <c r="U382" i="6"/>
  <c r="U394" i="6" s="1"/>
  <c r="T382" i="6"/>
  <c r="T394" i="6" s="1"/>
  <c r="S382" i="6"/>
  <c r="S394" i="6" s="1"/>
  <c r="R382" i="6"/>
  <c r="R394" i="6" s="1"/>
  <c r="Q382" i="6"/>
  <c r="Q394" i="6" s="1"/>
  <c r="P382" i="6"/>
  <c r="P394" i="6" s="1"/>
  <c r="O382" i="6"/>
  <c r="O394" i="6" s="1"/>
  <c r="N382" i="6"/>
  <c r="N394" i="6" s="1"/>
  <c r="M382" i="6"/>
  <c r="M394" i="6" s="1"/>
  <c r="L382" i="6"/>
  <c r="L394" i="6" s="1"/>
  <c r="G382" i="6"/>
  <c r="G394" i="6" s="1"/>
  <c r="F382" i="6"/>
  <c r="F394" i="6" s="1"/>
  <c r="E382" i="6"/>
  <c r="E394" i="6" s="1"/>
  <c r="D382" i="6"/>
  <c r="D394" i="6" s="1"/>
  <c r="AA381" i="6"/>
  <c r="Z381" i="6"/>
  <c r="K381" i="6"/>
  <c r="J381" i="6"/>
  <c r="I381" i="6"/>
  <c r="H381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G380" i="6"/>
  <c r="F380" i="6"/>
  <c r="E380" i="6"/>
  <c r="D380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G377" i="6"/>
  <c r="F377" i="6"/>
  <c r="E377" i="6"/>
  <c r="D377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G376" i="6"/>
  <c r="F376" i="6"/>
  <c r="E376" i="6"/>
  <c r="D376" i="6"/>
  <c r="W375" i="6"/>
  <c r="W381" i="6" s="1"/>
  <c r="V375" i="6"/>
  <c r="V381" i="6" s="1"/>
  <c r="U375" i="6"/>
  <c r="U381" i="6" s="1"/>
  <c r="T375" i="6"/>
  <c r="T381" i="6" s="1"/>
  <c r="S375" i="6"/>
  <c r="S381" i="6" s="1"/>
  <c r="R375" i="6"/>
  <c r="R381" i="6" s="1"/>
  <c r="Q375" i="6"/>
  <c r="Q381" i="6" s="1"/>
  <c r="P375" i="6"/>
  <c r="P381" i="6" s="1"/>
  <c r="O375" i="6"/>
  <c r="O381" i="6" s="1"/>
  <c r="N375" i="6"/>
  <c r="N381" i="6" s="1"/>
  <c r="M375" i="6"/>
  <c r="M381" i="6" s="1"/>
  <c r="L375" i="6"/>
  <c r="L381" i="6" s="1"/>
  <c r="G375" i="6"/>
  <c r="G381" i="6" s="1"/>
  <c r="F375" i="6"/>
  <c r="F381" i="6" s="1"/>
  <c r="E375" i="6"/>
  <c r="E381" i="6" s="1"/>
  <c r="D375" i="6"/>
  <c r="D381" i="6" s="1"/>
  <c r="AA374" i="6"/>
  <c r="Z374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W372" i="6"/>
  <c r="V372" i="6"/>
  <c r="U372" i="6"/>
  <c r="T372" i="6"/>
  <c r="G372" i="6"/>
  <c r="F372" i="6"/>
  <c r="E372" i="6"/>
  <c r="D372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K374" i="6" s="1"/>
  <c r="J371" i="6"/>
  <c r="J374" i="6" s="1"/>
  <c r="I371" i="6"/>
  <c r="I374" i="6" s="1"/>
  <c r="H371" i="6"/>
  <c r="H374" i="6" s="1"/>
  <c r="W370" i="6"/>
  <c r="V370" i="6"/>
  <c r="U370" i="6"/>
  <c r="T370" i="6"/>
  <c r="S370" i="6"/>
  <c r="R370" i="6"/>
  <c r="Q370" i="6"/>
  <c r="P370" i="6"/>
  <c r="O370" i="6"/>
  <c r="N370" i="6"/>
  <c r="M370" i="6"/>
  <c r="L370" i="6"/>
  <c r="G370" i="6"/>
  <c r="F370" i="6"/>
  <c r="E370" i="6"/>
  <c r="D370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G369" i="6"/>
  <c r="F369" i="6"/>
  <c r="E369" i="6"/>
  <c r="D369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G368" i="6"/>
  <c r="F368" i="6"/>
  <c r="E368" i="6"/>
  <c r="D368" i="6"/>
  <c r="W367" i="6"/>
  <c r="V367" i="6"/>
  <c r="V374" i="6" s="1"/>
  <c r="U367" i="6"/>
  <c r="T367" i="6"/>
  <c r="T374" i="6" s="1"/>
  <c r="S367" i="6"/>
  <c r="R367" i="6"/>
  <c r="R374" i="6" s="1"/>
  <c r="Q367" i="6"/>
  <c r="P367" i="6"/>
  <c r="P374" i="6" s="1"/>
  <c r="O367" i="6"/>
  <c r="N367" i="6"/>
  <c r="N374" i="6" s="1"/>
  <c r="M367" i="6"/>
  <c r="L367" i="6"/>
  <c r="L374" i="6" s="1"/>
  <c r="G367" i="6"/>
  <c r="F367" i="6"/>
  <c r="F374" i="6" s="1"/>
  <c r="E367" i="6"/>
  <c r="D367" i="6"/>
  <c r="D374" i="6" s="1"/>
  <c r="AA366" i="6"/>
  <c r="Z366" i="6"/>
  <c r="K366" i="6"/>
  <c r="J366" i="6"/>
  <c r="I366" i="6"/>
  <c r="H366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G365" i="6"/>
  <c r="F365" i="6"/>
  <c r="E365" i="6"/>
  <c r="D365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G363" i="6"/>
  <c r="F363" i="6"/>
  <c r="E363" i="6"/>
  <c r="D363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G362" i="6"/>
  <c r="F362" i="6"/>
  <c r="E362" i="6"/>
  <c r="D362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G361" i="6"/>
  <c r="F361" i="6"/>
  <c r="E361" i="6"/>
  <c r="D361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G357" i="6"/>
  <c r="F357" i="6"/>
  <c r="E357" i="6"/>
  <c r="D357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G356" i="6"/>
  <c r="F356" i="6"/>
  <c r="E356" i="6"/>
  <c r="D356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G355" i="6"/>
  <c r="F355" i="6"/>
  <c r="E355" i="6"/>
  <c r="D355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G354" i="6"/>
  <c r="F354" i="6"/>
  <c r="E354" i="6"/>
  <c r="D354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G353" i="6"/>
  <c r="F353" i="6"/>
  <c r="E353" i="6"/>
  <c r="D353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G352" i="6"/>
  <c r="F352" i="6"/>
  <c r="E352" i="6"/>
  <c r="D352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G351" i="6"/>
  <c r="F351" i="6"/>
  <c r="E351" i="6"/>
  <c r="D351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G350" i="6"/>
  <c r="F350" i="6"/>
  <c r="E350" i="6"/>
  <c r="D350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G349" i="6"/>
  <c r="F349" i="6"/>
  <c r="E349" i="6"/>
  <c r="D349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G348" i="6"/>
  <c r="F348" i="6"/>
  <c r="E348" i="6"/>
  <c r="D348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G347" i="6"/>
  <c r="F347" i="6"/>
  <c r="E347" i="6"/>
  <c r="D347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G346" i="6"/>
  <c r="F346" i="6"/>
  <c r="E346" i="6"/>
  <c r="D346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G345" i="6"/>
  <c r="F345" i="6"/>
  <c r="E345" i="6"/>
  <c r="D345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G344" i="6"/>
  <c r="F344" i="6"/>
  <c r="E344" i="6"/>
  <c r="D344" i="6"/>
  <c r="W343" i="6"/>
  <c r="W366" i="6" s="1"/>
  <c r="V343" i="6"/>
  <c r="V366" i="6" s="1"/>
  <c r="U343" i="6"/>
  <c r="U366" i="6" s="1"/>
  <c r="T343" i="6"/>
  <c r="T366" i="6" s="1"/>
  <c r="S343" i="6"/>
  <c r="S366" i="6" s="1"/>
  <c r="R343" i="6"/>
  <c r="R366" i="6" s="1"/>
  <c r="Q343" i="6"/>
  <c r="Q366" i="6" s="1"/>
  <c r="P343" i="6"/>
  <c r="P366" i="6" s="1"/>
  <c r="O343" i="6"/>
  <c r="O366" i="6" s="1"/>
  <c r="N343" i="6"/>
  <c r="N366" i="6" s="1"/>
  <c r="M343" i="6"/>
  <c r="M366" i="6" s="1"/>
  <c r="L343" i="6"/>
  <c r="L366" i="6" s="1"/>
  <c r="G343" i="6"/>
  <c r="G366" i="6" s="1"/>
  <c r="F343" i="6"/>
  <c r="F366" i="6" s="1"/>
  <c r="E343" i="6"/>
  <c r="E366" i="6" s="1"/>
  <c r="D343" i="6"/>
  <c r="D366" i="6" s="1"/>
  <c r="AA342" i="6"/>
  <c r="Z342" i="6"/>
  <c r="K342" i="6"/>
  <c r="J342" i="6"/>
  <c r="I342" i="6"/>
  <c r="H342" i="6"/>
  <c r="S341" i="6"/>
  <c r="R341" i="6"/>
  <c r="Q341" i="6"/>
  <c r="P341" i="6"/>
  <c r="O341" i="6"/>
  <c r="N341" i="6"/>
  <c r="M341" i="6"/>
  <c r="L341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G340" i="6"/>
  <c r="F340" i="6"/>
  <c r="E340" i="6"/>
  <c r="D340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G339" i="6"/>
  <c r="F339" i="6"/>
  <c r="E339" i="6"/>
  <c r="D339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G338" i="6"/>
  <c r="F338" i="6"/>
  <c r="E338" i="6"/>
  <c r="D338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G337" i="6"/>
  <c r="F337" i="6"/>
  <c r="E337" i="6"/>
  <c r="D337" i="6"/>
  <c r="W336" i="6"/>
  <c r="W342" i="6" s="1"/>
  <c r="V336" i="6"/>
  <c r="V342" i="6" s="1"/>
  <c r="U336" i="6"/>
  <c r="U342" i="6" s="1"/>
  <c r="T336" i="6"/>
  <c r="T342" i="6" s="1"/>
  <c r="S336" i="6"/>
  <c r="S342" i="6" s="1"/>
  <c r="R336" i="6"/>
  <c r="R342" i="6" s="1"/>
  <c r="Q336" i="6"/>
  <c r="Q342" i="6" s="1"/>
  <c r="P336" i="6"/>
  <c r="P342" i="6" s="1"/>
  <c r="O336" i="6"/>
  <c r="O342" i="6" s="1"/>
  <c r="N336" i="6"/>
  <c r="N342" i="6" s="1"/>
  <c r="M336" i="6"/>
  <c r="M342" i="6" s="1"/>
  <c r="L336" i="6"/>
  <c r="L342" i="6" s="1"/>
  <c r="G336" i="6"/>
  <c r="G342" i="6" s="1"/>
  <c r="F336" i="6"/>
  <c r="F342" i="6" s="1"/>
  <c r="E336" i="6"/>
  <c r="E342" i="6" s="1"/>
  <c r="D336" i="6"/>
  <c r="D342" i="6" s="1"/>
  <c r="AA335" i="6"/>
  <c r="Z335" i="6"/>
  <c r="K335" i="6"/>
  <c r="J335" i="6"/>
  <c r="I335" i="6"/>
  <c r="H335" i="6"/>
  <c r="S334" i="6"/>
  <c r="R334" i="6"/>
  <c r="Q334" i="6"/>
  <c r="P334" i="6"/>
  <c r="O334" i="6"/>
  <c r="N334" i="6"/>
  <c r="M334" i="6"/>
  <c r="L334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G332" i="6"/>
  <c r="F332" i="6"/>
  <c r="E332" i="6"/>
  <c r="D332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G331" i="6"/>
  <c r="F331" i="6"/>
  <c r="E331" i="6"/>
  <c r="D331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G330" i="6"/>
  <c r="F330" i="6"/>
  <c r="E330" i="6"/>
  <c r="D330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G329" i="6"/>
  <c r="F329" i="6"/>
  <c r="E329" i="6"/>
  <c r="D329" i="6"/>
  <c r="W328" i="6"/>
  <c r="W335" i="6" s="1"/>
  <c r="V328" i="6"/>
  <c r="V335" i="6" s="1"/>
  <c r="U328" i="6"/>
  <c r="U335" i="6" s="1"/>
  <c r="T328" i="6"/>
  <c r="T335" i="6" s="1"/>
  <c r="S328" i="6"/>
  <c r="S335" i="6" s="1"/>
  <c r="R328" i="6"/>
  <c r="R335" i="6" s="1"/>
  <c r="Q328" i="6"/>
  <c r="Q335" i="6" s="1"/>
  <c r="P328" i="6"/>
  <c r="P335" i="6" s="1"/>
  <c r="O328" i="6"/>
  <c r="O335" i="6" s="1"/>
  <c r="N328" i="6"/>
  <c r="N335" i="6" s="1"/>
  <c r="M328" i="6"/>
  <c r="M335" i="6" s="1"/>
  <c r="L328" i="6"/>
  <c r="L335" i="6" s="1"/>
  <c r="G328" i="6"/>
  <c r="G335" i="6" s="1"/>
  <c r="F328" i="6"/>
  <c r="F335" i="6" s="1"/>
  <c r="E328" i="6"/>
  <c r="E335" i="6" s="1"/>
  <c r="D328" i="6"/>
  <c r="D335" i="6" s="1"/>
  <c r="AA327" i="6"/>
  <c r="Z327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K327" i="6" s="1"/>
  <c r="J324" i="6"/>
  <c r="J327" i="6" s="1"/>
  <c r="I324" i="6"/>
  <c r="I327" i="6" s="1"/>
  <c r="H324" i="6"/>
  <c r="H327" i="6" s="1"/>
  <c r="W323" i="6"/>
  <c r="V323" i="6"/>
  <c r="U323" i="6"/>
  <c r="T323" i="6"/>
  <c r="S323" i="6"/>
  <c r="R323" i="6"/>
  <c r="Q323" i="6"/>
  <c r="P323" i="6"/>
  <c r="O323" i="6"/>
  <c r="N323" i="6"/>
  <c r="M323" i="6"/>
  <c r="L323" i="6"/>
  <c r="G323" i="6"/>
  <c r="F323" i="6"/>
  <c r="E323" i="6"/>
  <c r="D323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G322" i="6"/>
  <c r="F322" i="6"/>
  <c r="E322" i="6"/>
  <c r="D322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G321" i="6"/>
  <c r="F321" i="6"/>
  <c r="E321" i="6"/>
  <c r="D321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G320" i="6"/>
  <c r="F320" i="6"/>
  <c r="E320" i="6"/>
  <c r="D320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G319" i="6"/>
  <c r="F319" i="6"/>
  <c r="E319" i="6"/>
  <c r="D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G318" i="6"/>
  <c r="F318" i="6"/>
  <c r="E318" i="6"/>
  <c r="D318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G317" i="6"/>
  <c r="F317" i="6"/>
  <c r="E317" i="6"/>
  <c r="D317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G316" i="6"/>
  <c r="F316" i="6"/>
  <c r="E316" i="6"/>
  <c r="D316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G315" i="6"/>
  <c r="F315" i="6"/>
  <c r="E315" i="6"/>
  <c r="D315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G314" i="6"/>
  <c r="F314" i="6"/>
  <c r="E314" i="6"/>
  <c r="D314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G313" i="6"/>
  <c r="F313" i="6"/>
  <c r="E313" i="6"/>
  <c r="D313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G312" i="6"/>
  <c r="F312" i="6"/>
  <c r="E312" i="6"/>
  <c r="D312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G311" i="6"/>
  <c r="F311" i="6"/>
  <c r="E311" i="6"/>
  <c r="D311" i="6"/>
  <c r="W310" i="6"/>
  <c r="W327" i="6" s="1"/>
  <c r="V310" i="6"/>
  <c r="V327" i="6" s="1"/>
  <c r="U310" i="6"/>
  <c r="U327" i="6" s="1"/>
  <c r="T310" i="6"/>
  <c r="T327" i="6" s="1"/>
  <c r="S310" i="6"/>
  <c r="S327" i="6" s="1"/>
  <c r="R310" i="6"/>
  <c r="R327" i="6" s="1"/>
  <c r="Q310" i="6"/>
  <c r="Q327" i="6" s="1"/>
  <c r="P310" i="6"/>
  <c r="P327" i="6" s="1"/>
  <c r="O310" i="6"/>
  <c r="O327" i="6" s="1"/>
  <c r="N310" i="6"/>
  <c r="N327" i="6" s="1"/>
  <c r="M310" i="6"/>
  <c r="M327" i="6" s="1"/>
  <c r="L310" i="6"/>
  <c r="L327" i="6" s="1"/>
  <c r="G310" i="6"/>
  <c r="G327" i="6" s="1"/>
  <c r="F310" i="6"/>
  <c r="F327" i="6" s="1"/>
  <c r="E310" i="6"/>
  <c r="E327" i="6" s="1"/>
  <c r="D310" i="6"/>
  <c r="D327" i="6" s="1"/>
  <c r="AA309" i="6"/>
  <c r="Z309" i="6"/>
  <c r="K309" i="6"/>
  <c r="J309" i="6"/>
  <c r="I309" i="6"/>
  <c r="H309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G308" i="6"/>
  <c r="F308" i="6"/>
  <c r="E308" i="6"/>
  <c r="D308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G307" i="6"/>
  <c r="F307" i="6"/>
  <c r="E307" i="6"/>
  <c r="D307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G306" i="6"/>
  <c r="F306" i="6"/>
  <c r="E306" i="6"/>
  <c r="D306" i="6"/>
  <c r="W305" i="6"/>
  <c r="W309" i="6" s="1"/>
  <c r="V305" i="6"/>
  <c r="V309" i="6" s="1"/>
  <c r="U305" i="6"/>
  <c r="U309" i="6" s="1"/>
  <c r="T305" i="6"/>
  <c r="T309" i="6" s="1"/>
  <c r="S305" i="6"/>
  <c r="S309" i="6" s="1"/>
  <c r="R305" i="6"/>
  <c r="R309" i="6" s="1"/>
  <c r="Q305" i="6"/>
  <c r="Q309" i="6" s="1"/>
  <c r="P305" i="6"/>
  <c r="P309" i="6" s="1"/>
  <c r="O305" i="6"/>
  <c r="O309" i="6" s="1"/>
  <c r="N305" i="6"/>
  <c r="N309" i="6" s="1"/>
  <c r="M305" i="6"/>
  <c r="M309" i="6" s="1"/>
  <c r="L305" i="6"/>
  <c r="L309" i="6" s="1"/>
  <c r="G305" i="6"/>
  <c r="G309" i="6" s="1"/>
  <c r="F305" i="6"/>
  <c r="F309" i="6" s="1"/>
  <c r="E305" i="6"/>
  <c r="E309" i="6" s="1"/>
  <c r="D305" i="6"/>
  <c r="D309" i="6" s="1"/>
  <c r="AA304" i="6"/>
  <c r="Z304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K304" i="6" s="1"/>
  <c r="J303" i="6"/>
  <c r="J304" i="6" s="1"/>
  <c r="I303" i="6"/>
  <c r="I304" i="6" s="1"/>
  <c r="H303" i="6"/>
  <c r="H304" i="6" s="1"/>
  <c r="W302" i="6"/>
  <c r="V302" i="6"/>
  <c r="U302" i="6"/>
  <c r="T302" i="6"/>
  <c r="S302" i="6"/>
  <c r="R302" i="6"/>
  <c r="Q302" i="6"/>
  <c r="P302" i="6"/>
  <c r="O302" i="6"/>
  <c r="N302" i="6"/>
  <c r="M302" i="6"/>
  <c r="L302" i="6"/>
  <c r="G302" i="6"/>
  <c r="F302" i="6"/>
  <c r="E302" i="6"/>
  <c r="D302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G301" i="6"/>
  <c r="F301" i="6"/>
  <c r="E301" i="6"/>
  <c r="D301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G300" i="6"/>
  <c r="F300" i="6"/>
  <c r="E300" i="6"/>
  <c r="D300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G299" i="6"/>
  <c r="F299" i="6"/>
  <c r="E299" i="6"/>
  <c r="D299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G298" i="6"/>
  <c r="F298" i="6"/>
  <c r="E298" i="6"/>
  <c r="D298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G297" i="6"/>
  <c r="F297" i="6"/>
  <c r="E297" i="6"/>
  <c r="D297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G296" i="6"/>
  <c r="F296" i="6"/>
  <c r="E296" i="6"/>
  <c r="D296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G295" i="6"/>
  <c r="F295" i="6"/>
  <c r="E295" i="6"/>
  <c r="D295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G294" i="6"/>
  <c r="F294" i="6"/>
  <c r="E294" i="6"/>
  <c r="D294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G293" i="6"/>
  <c r="F293" i="6"/>
  <c r="E293" i="6"/>
  <c r="D293" i="6"/>
  <c r="W292" i="6"/>
  <c r="W304" i="6" s="1"/>
  <c r="V292" i="6"/>
  <c r="V304" i="6" s="1"/>
  <c r="U292" i="6"/>
  <c r="U304" i="6" s="1"/>
  <c r="T292" i="6"/>
  <c r="T304" i="6" s="1"/>
  <c r="S292" i="6"/>
  <c r="S304" i="6" s="1"/>
  <c r="R292" i="6"/>
  <c r="R304" i="6" s="1"/>
  <c r="Q292" i="6"/>
  <c r="Q304" i="6" s="1"/>
  <c r="P292" i="6"/>
  <c r="P304" i="6" s="1"/>
  <c r="O292" i="6"/>
  <c r="O304" i="6" s="1"/>
  <c r="N292" i="6"/>
  <c r="N304" i="6" s="1"/>
  <c r="M292" i="6"/>
  <c r="M304" i="6" s="1"/>
  <c r="L292" i="6"/>
  <c r="L304" i="6" s="1"/>
  <c r="G292" i="6"/>
  <c r="G304" i="6" s="1"/>
  <c r="F292" i="6"/>
  <c r="F304" i="6" s="1"/>
  <c r="E292" i="6"/>
  <c r="E304" i="6" s="1"/>
  <c r="D292" i="6"/>
  <c r="D304" i="6" s="1"/>
  <c r="AA291" i="6"/>
  <c r="Z291" i="6"/>
  <c r="K291" i="6"/>
  <c r="J291" i="6"/>
  <c r="I291" i="6"/>
  <c r="H291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G290" i="6"/>
  <c r="F290" i="6"/>
  <c r="E290" i="6"/>
  <c r="D290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G288" i="6"/>
  <c r="F288" i="6"/>
  <c r="E288" i="6"/>
  <c r="D288" i="6"/>
  <c r="S287" i="6"/>
  <c r="R287" i="6"/>
  <c r="Q287" i="6"/>
  <c r="P287" i="6"/>
  <c r="O287" i="6"/>
  <c r="N287" i="6"/>
  <c r="M287" i="6"/>
  <c r="L287" i="6"/>
  <c r="S286" i="6"/>
  <c r="R286" i="6"/>
  <c r="Q286" i="6"/>
  <c r="P286" i="6"/>
  <c r="O286" i="6"/>
  <c r="N286" i="6"/>
  <c r="M286" i="6"/>
  <c r="L286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G285" i="6"/>
  <c r="F285" i="6"/>
  <c r="E285" i="6"/>
  <c r="D285" i="6"/>
  <c r="W284" i="6"/>
  <c r="W291" i="6" s="1"/>
  <c r="V284" i="6"/>
  <c r="V291" i="6" s="1"/>
  <c r="U284" i="6"/>
  <c r="U291" i="6" s="1"/>
  <c r="T284" i="6"/>
  <c r="T291" i="6" s="1"/>
  <c r="S284" i="6"/>
  <c r="S291" i="6" s="1"/>
  <c r="R284" i="6"/>
  <c r="R291" i="6" s="1"/>
  <c r="Q284" i="6"/>
  <c r="Q291" i="6" s="1"/>
  <c r="P284" i="6"/>
  <c r="P291" i="6" s="1"/>
  <c r="O284" i="6"/>
  <c r="O291" i="6" s="1"/>
  <c r="N284" i="6"/>
  <c r="N291" i="6" s="1"/>
  <c r="M284" i="6"/>
  <c r="M291" i="6" s="1"/>
  <c r="L284" i="6"/>
  <c r="L291" i="6" s="1"/>
  <c r="G284" i="6"/>
  <c r="G291" i="6" s="1"/>
  <c r="F284" i="6"/>
  <c r="F291" i="6" s="1"/>
  <c r="E284" i="6"/>
  <c r="E291" i="6" s="1"/>
  <c r="D284" i="6"/>
  <c r="D291" i="6" s="1"/>
  <c r="AA283" i="6"/>
  <c r="Z283" i="6"/>
  <c r="K283" i="6"/>
  <c r="J283" i="6"/>
  <c r="I283" i="6"/>
  <c r="H283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G281" i="6"/>
  <c r="F281" i="6"/>
  <c r="E281" i="6"/>
  <c r="D281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G280" i="6"/>
  <c r="F280" i="6"/>
  <c r="E280" i="6"/>
  <c r="D280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G279" i="6"/>
  <c r="F279" i="6"/>
  <c r="E279" i="6"/>
  <c r="D279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G278" i="6"/>
  <c r="F278" i="6"/>
  <c r="E278" i="6"/>
  <c r="D278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G277" i="6"/>
  <c r="F277" i="6"/>
  <c r="E277" i="6"/>
  <c r="D277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G275" i="6"/>
  <c r="F275" i="6"/>
  <c r="E275" i="6"/>
  <c r="D275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G274" i="6"/>
  <c r="F274" i="6"/>
  <c r="E274" i="6"/>
  <c r="D274" i="6"/>
  <c r="S273" i="6"/>
  <c r="R273" i="6"/>
  <c r="Q273" i="6"/>
  <c r="P273" i="6"/>
  <c r="O273" i="6"/>
  <c r="N273" i="6"/>
  <c r="M273" i="6"/>
  <c r="L273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G272" i="6"/>
  <c r="F272" i="6"/>
  <c r="E272" i="6"/>
  <c r="D272" i="6"/>
  <c r="S271" i="6"/>
  <c r="Y271" i="6" s="1"/>
  <c r="R271" i="6"/>
  <c r="Q271" i="6"/>
  <c r="P271" i="6"/>
  <c r="O271" i="6"/>
  <c r="N271" i="6"/>
  <c r="M271" i="6"/>
  <c r="L271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G269" i="6"/>
  <c r="F269" i="6"/>
  <c r="E269" i="6"/>
  <c r="D269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G268" i="6"/>
  <c r="F268" i="6"/>
  <c r="E268" i="6"/>
  <c r="D268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G267" i="6"/>
  <c r="F267" i="6"/>
  <c r="E267" i="6"/>
  <c r="D267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G266" i="6"/>
  <c r="F266" i="6"/>
  <c r="E266" i="6"/>
  <c r="D266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G265" i="6"/>
  <c r="F265" i="6"/>
  <c r="E265" i="6"/>
  <c r="D265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G264" i="6"/>
  <c r="F264" i="6"/>
  <c r="E264" i="6"/>
  <c r="D264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G263" i="6"/>
  <c r="F263" i="6"/>
  <c r="E263" i="6"/>
  <c r="D263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G262" i="6"/>
  <c r="F262" i="6"/>
  <c r="E262" i="6"/>
  <c r="D262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G261" i="6"/>
  <c r="F261" i="6"/>
  <c r="E261" i="6"/>
  <c r="D261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G260" i="6"/>
  <c r="F260" i="6"/>
  <c r="E260" i="6"/>
  <c r="D260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G259" i="6"/>
  <c r="F259" i="6"/>
  <c r="E259" i="6"/>
  <c r="D259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G258" i="6"/>
  <c r="F258" i="6"/>
  <c r="E258" i="6"/>
  <c r="D258" i="6"/>
  <c r="W257" i="6"/>
  <c r="W283" i="6" s="1"/>
  <c r="V257" i="6"/>
  <c r="V283" i="6" s="1"/>
  <c r="U257" i="6"/>
  <c r="U283" i="6" s="1"/>
  <c r="T257" i="6"/>
  <c r="T283" i="6" s="1"/>
  <c r="S257" i="6"/>
  <c r="S283" i="6" s="1"/>
  <c r="R257" i="6"/>
  <c r="R283" i="6" s="1"/>
  <c r="Q257" i="6"/>
  <c r="Q283" i="6" s="1"/>
  <c r="P257" i="6"/>
  <c r="P283" i="6" s="1"/>
  <c r="O257" i="6"/>
  <c r="O283" i="6" s="1"/>
  <c r="N257" i="6"/>
  <c r="N283" i="6" s="1"/>
  <c r="M257" i="6"/>
  <c r="M283" i="6" s="1"/>
  <c r="L257" i="6"/>
  <c r="L283" i="6" s="1"/>
  <c r="G257" i="6"/>
  <c r="G283" i="6" s="1"/>
  <c r="F257" i="6"/>
  <c r="F283" i="6" s="1"/>
  <c r="E257" i="6"/>
  <c r="E283" i="6" s="1"/>
  <c r="D257" i="6"/>
  <c r="D283" i="6" s="1"/>
  <c r="AA256" i="6"/>
  <c r="Z256" i="6"/>
  <c r="K256" i="6"/>
  <c r="J256" i="6"/>
  <c r="I256" i="6"/>
  <c r="H256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G255" i="6"/>
  <c r="F255" i="6"/>
  <c r="E255" i="6"/>
  <c r="D255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G254" i="6"/>
  <c r="F254" i="6"/>
  <c r="E254" i="6"/>
  <c r="D254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G253" i="6"/>
  <c r="F253" i="6"/>
  <c r="E253" i="6"/>
  <c r="D253" i="6"/>
  <c r="W252" i="6"/>
  <c r="W256" i="6" s="1"/>
  <c r="V252" i="6"/>
  <c r="V256" i="6" s="1"/>
  <c r="U252" i="6"/>
  <c r="T252" i="6"/>
  <c r="T256" i="6" s="1"/>
  <c r="S252" i="6"/>
  <c r="S256" i="6" s="1"/>
  <c r="R252" i="6"/>
  <c r="R256" i="6" s="1"/>
  <c r="Q252" i="6"/>
  <c r="Q256" i="6" s="1"/>
  <c r="P252" i="6"/>
  <c r="P256" i="6" s="1"/>
  <c r="O252" i="6"/>
  <c r="O256" i="6" s="1"/>
  <c r="N252" i="6"/>
  <c r="N256" i="6" s="1"/>
  <c r="M252" i="6"/>
  <c r="M256" i="6" s="1"/>
  <c r="L252" i="6"/>
  <c r="L256" i="6" s="1"/>
  <c r="G252" i="6"/>
  <c r="G256" i="6" s="1"/>
  <c r="F252" i="6"/>
  <c r="F256" i="6" s="1"/>
  <c r="E252" i="6"/>
  <c r="E256" i="6" s="1"/>
  <c r="D252" i="6"/>
  <c r="D256" i="6" s="1"/>
  <c r="AA251" i="6"/>
  <c r="Z251" i="6"/>
  <c r="K251" i="6"/>
  <c r="J251" i="6"/>
  <c r="I251" i="6"/>
  <c r="H251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G250" i="6"/>
  <c r="F250" i="6"/>
  <c r="E250" i="6"/>
  <c r="D250" i="6"/>
  <c r="S249" i="6"/>
  <c r="R249" i="6"/>
  <c r="Q249" i="6"/>
  <c r="P249" i="6"/>
  <c r="O249" i="6"/>
  <c r="N249" i="6"/>
  <c r="M249" i="6"/>
  <c r="L249" i="6"/>
  <c r="S248" i="6"/>
  <c r="R248" i="6"/>
  <c r="X248" i="6" s="1"/>
  <c r="Q248" i="6"/>
  <c r="P248" i="6"/>
  <c r="O248" i="6"/>
  <c r="N248" i="6"/>
  <c r="M248" i="6"/>
  <c r="L248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G247" i="6"/>
  <c r="F247" i="6"/>
  <c r="E247" i="6"/>
  <c r="D247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G246" i="6"/>
  <c r="F246" i="6"/>
  <c r="E246" i="6"/>
  <c r="D246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G245" i="6"/>
  <c r="F245" i="6"/>
  <c r="E245" i="6"/>
  <c r="D245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G244" i="6"/>
  <c r="F244" i="6"/>
  <c r="E244" i="6"/>
  <c r="D244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G243" i="6"/>
  <c r="F243" i="6"/>
  <c r="E243" i="6"/>
  <c r="D243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G242" i="6"/>
  <c r="F242" i="6"/>
  <c r="E242" i="6"/>
  <c r="D242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G241" i="6"/>
  <c r="F241" i="6"/>
  <c r="E241" i="6"/>
  <c r="D241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G240" i="6"/>
  <c r="F240" i="6"/>
  <c r="E240" i="6"/>
  <c r="D240" i="6"/>
  <c r="W239" i="6"/>
  <c r="W251" i="6" s="1"/>
  <c r="V239" i="6"/>
  <c r="V251" i="6" s="1"/>
  <c r="U239" i="6"/>
  <c r="T239" i="6"/>
  <c r="T251" i="6" s="1"/>
  <c r="S239" i="6"/>
  <c r="S251" i="6" s="1"/>
  <c r="R239" i="6"/>
  <c r="R251" i="6" s="1"/>
  <c r="Q239" i="6"/>
  <c r="Q251" i="6" s="1"/>
  <c r="P239" i="6"/>
  <c r="P251" i="6" s="1"/>
  <c r="O239" i="6"/>
  <c r="O251" i="6" s="1"/>
  <c r="N239" i="6"/>
  <c r="N251" i="6" s="1"/>
  <c r="M239" i="6"/>
  <c r="M251" i="6" s="1"/>
  <c r="L239" i="6"/>
  <c r="L251" i="6" s="1"/>
  <c r="G239" i="6"/>
  <c r="G251" i="6" s="1"/>
  <c r="F239" i="6"/>
  <c r="F251" i="6" s="1"/>
  <c r="E239" i="6"/>
  <c r="E251" i="6" s="1"/>
  <c r="D239" i="6"/>
  <c r="D251" i="6" s="1"/>
  <c r="AA238" i="6"/>
  <c r="Z238" i="6"/>
  <c r="K238" i="6"/>
  <c r="J238" i="6"/>
  <c r="I238" i="6"/>
  <c r="H238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G237" i="6"/>
  <c r="F237" i="6"/>
  <c r="E237" i="6"/>
  <c r="D237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G236" i="6"/>
  <c r="F236" i="6"/>
  <c r="E236" i="6"/>
  <c r="D236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G235" i="6"/>
  <c r="F235" i="6"/>
  <c r="E235" i="6"/>
  <c r="D235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G234" i="6"/>
  <c r="F234" i="6"/>
  <c r="E234" i="6"/>
  <c r="D234" i="6"/>
  <c r="W233" i="6"/>
  <c r="W238" i="6" s="1"/>
  <c r="V233" i="6"/>
  <c r="V238" i="6" s="1"/>
  <c r="U233" i="6"/>
  <c r="T233" i="6"/>
  <c r="T238" i="6" s="1"/>
  <c r="S233" i="6"/>
  <c r="S238" i="6" s="1"/>
  <c r="R233" i="6"/>
  <c r="R238" i="6" s="1"/>
  <c r="Q233" i="6"/>
  <c r="Q238" i="6" s="1"/>
  <c r="P233" i="6"/>
  <c r="P238" i="6" s="1"/>
  <c r="O233" i="6"/>
  <c r="O238" i="6" s="1"/>
  <c r="N233" i="6"/>
  <c r="N238" i="6" s="1"/>
  <c r="M233" i="6"/>
  <c r="M238" i="6" s="1"/>
  <c r="L233" i="6"/>
  <c r="L238" i="6" s="1"/>
  <c r="G233" i="6"/>
  <c r="G238" i="6" s="1"/>
  <c r="F233" i="6"/>
  <c r="F238" i="6" s="1"/>
  <c r="E233" i="6"/>
  <c r="E238" i="6" s="1"/>
  <c r="D233" i="6"/>
  <c r="D238" i="6" s="1"/>
  <c r="AA232" i="6"/>
  <c r="Z232" i="6"/>
  <c r="K232" i="6"/>
  <c r="J232" i="6"/>
  <c r="I232" i="6"/>
  <c r="H232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G231" i="6"/>
  <c r="F231" i="6"/>
  <c r="E231" i="6"/>
  <c r="D231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G230" i="6"/>
  <c r="F230" i="6"/>
  <c r="E230" i="6"/>
  <c r="D230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G229" i="6"/>
  <c r="F229" i="6"/>
  <c r="E229" i="6"/>
  <c r="D229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G228" i="6"/>
  <c r="F228" i="6"/>
  <c r="E228" i="6"/>
  <c r="D228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G227" i="6"/>
  <c r="F227" i="6"/>
  <c r="E227" i="6"/>
  <c r="D227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G226" i="6"/>
  <c r="F226" i="6"/>
  <c r="E226" i="6"/>
  <c r="D226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G225" i="6"/>
  <c r="F225" i="6"/>
  <c r="E225" i="6"/>
  <c r="D225" i="6"/>
  <c r="W224" i="6"/>
  <c r="W232" i="6" s="1"/>
  <c r="V224" i="6"/>
  <c r="V232" i="6" s="1"/>
  <c r="U224" i="6"/>
  <c r="T224" i="6"/>
  <c r="T232" i="6" s="1"/>
  <c r="S224" i="6"/>
  <c r="S232" i="6" s="1"/>
  <c r="R224" i="6"/>
  <c r="R232" i="6" s="1"/>
  <c r="Q224" i="6"/>
  <c r="Q232" i="6" s="1"/>
  <c r="P224" i="6"/>
  <c r="P232" i="6" s="1"/>
  <c r="O224" i="6"/>
  <c r="O232" i="6" s="1"/>
  <c r="N224" i="6"/>
  <c r="N232" i="6" s="1"/>
  <c r="M224" i="6"/>
  <c r="M232" i="6" s="1"/>
  <c r="L224" i="6"/>
  <c r="L232" i="6" s="1"/>
  <c r="G224" i="6"/>
  <c r="G232" i="6" s="1"/>
  <c r="F224" i="6"/>
  <c r="F232" i="6" s="1"/>
  <c r="E224" i="6"/>
  <c r="E232" i="6" s="1"/>
  <c r="D224" i="6"/>
  <c r="D232" i="6" s="1"/>
  <c r="AA223" i="6"/>
  <c r="Z223" i="6"/>
  <c r="K223" i="6"/>
  <c r="J223" i="6"/>
  <c r="I223" i="6"/>
  <c r="H223" i="6"/>
  <c r="S222" i="6"/>
  <c r="R222" i="6"/>
  <c r="Q222" i="6"/>
  <c r="P222" i="6"/>
  <c r="O222" i="6"/>
  <c r="N222" i="6"/>
  <c r="M222" i="6"/>
  <c r="L222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G220" i="6"/>
  <c r="F220" i="6"/>
  <c r="E220" i="6"/>
  <c r="D220" i="6"/>
  <c r="W219" i="6"/>
  <c r="W223" i="6" s="1"/>
  <c r="V219" i="6"/>
  <c r="V223" i="6" s="1"/>
  <c r="U219" i="6"/>
  <c r="T219" i="6"/>
  <c r="T223" i="6" s="1"/>
  <c r="S219" i="6"/>
  <c r="S223" i="6" s="1"/>
  <c r="R219" i="6"/>
  <c r="R223" i="6" s="1"/>
  <c r="Q219" i="6"/>
  <c r="Q223" i="6" s="1"/>
  <c r="P219" i="6"/>
  <c r="P223" i="6" s="1"/>
  <c r="O219" i="6"/>
  <c r="O223" i="6" s="1"/>
  <c r="N219" i="6"/>
  <c r="N223" i="6" s="1"/>
  <c r="M219" i="6"/>
  <c r="M223" i="6" s="1"/>
  <c r="L219" i="6"/>
  <c r="L223" i="6" s="1"/>
  <c r="G219" i="6"/>
  <c r="G223" i="6" s="1"/>
  <c r="F219" i="6"/>
  <c r="F223" i="6" s="1"/>
  <c r="E219" i="6"/>
  <c r="E223" i="6" s="1"/>
  <c r="D219" i="6"/>
  <c r="D223" i="6" s="1"/>
  <c r="AA218" i="6"/>
  <c r="Z218" i="6"/>
  <c r="K218" i="6"/>
  <c r="J218" i="6"/>
  <c r="I218" i="6"/>
  <c r="H218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G217" i="6"/>
  <c r="F217" i="6"/>
  <c r="E217" i="6"/>
  <c r="D217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G216" i="6"/>
  <c r="F216" i="6"/>
  <c r="E216" i="6"/>
  <c r="D216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G215" i="6"/>
  <c r="F215" i="6"/>
  <c r="E215" i="6"/>
  <c r="D215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G214" i="6"/>
  <c r="F214" i="6"/>
  <c r="E214" i="6"/>
  <c r="D214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G213" i="6"/>
  <c r="F213" i="6"/>
  <c r="E213" i="6"/>
  <c r="D213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G212" i="6"/>
  <c r="F212" i="6"/>
  <c r="E212" i="6"/>
  <c r="D212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G211" i="6"/>
  <c r="F211" i="6"/>
  <c r="E211" i="6"/>
  <c r="D211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G210" i="6"/>
  <c r="F210" i="6"/>
  <c r="E210" i="6"/>
  <c r="D210" i="6"/>
  <c r="W209" i="6"/>
  <c r="W218" i="6" s="1"/>
  <c r="V209" i="6"/>
  <c r="V218" i="6" s="1"/>
  <c r="U209" i="6"/>
  <c r="T209" i="6"/>
  <c r="T218" i="6" s="1"/>
  <c r="S209" i="6"/>
  <c r="S218" i="6" s="1"/>
  <c r="R209" i="6"/>
  <c r="R218" i="6" s="1"/>
  <c r="Q209" i="6"/>
  <c r="Q218" i="6" s="1"/>
  <c r="P209" i="6"/>
  <c r="P218" i="6" s="1"/>
  <c r="O209" i="6"/>
  <c r="O218" i="6" s="1"/>
  <c r="N209" i="6"/>
  <c r="N218" i="6" s="1"/>
  <c r="M209" i="6"/>
  <c r="M218" i="6" s="1"/>
  <c r="L209" i="6"/>
  <c r="L218" i="6" s="1"/>
  <c r="G209" i="6"/>
  <c r="G218" i="6" s="1"/>
  <c r="F209" i="6"/>
  <c r="F218" i="6" s="1"/>
  <c r="E209" i="6"/>
  <c r="E218" i="6" s="1"/>
  <c r="D209" i="6"/>
  <c r="D218" i="6" s="1"/>
  <c r="AA208" i="6"/>
  <c r="Z208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G207" i="6"/>
  <c r="F207" i="6"/>
  <c r="E207" i="6"/>
  <c r="D207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G206" i="6"/>
  <c r="F206" i="6"/>
  <c r="E206" i="6"/>
  <c r="D206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K208" i="6" s="1"/>
  <c r="J204" i="6"/>
  <c r="J208" i="6" s="1"/>
  <c r="I204" i="6"/>
  <c r="I208" i="6" s="1"/>
  <c r="H204" i="6"/>
  <c r="H208" i="6" s="1"/>
  <c r="W203" i="6"/>
  <c r="V203" i="6"/>
  <c r="U203" i="6"/>
  <c r="T203" i="6"/>
  <c r="S203" i="6"/>
  <c r="R203" i="6"/>
  <c r="Q203" i="6"/>
  <c r="P203" i="6"/>
  <c r="O203" i="6"/>
  <c r="N203" i="6"/>
  <c r="M203" i="6"/>
  <c r="L203" i="6"/>
  <c r="G203" i="6"/>
  <c r="F203" i="6"/>
  <c r="E203" i="6"/>
  <c r="D203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G201" i="6"/>
  <c r="F201" i="6"/>
  <c r="E201" i="6"/>
  <c r="D201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G200" i="6"/>
  <c r="F200" i="6"/>
  <c r="E200" i="6"/>
  <c r="D200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G199" i="6"/>
  <c r="F199" i="6"/>
  <c r="E199" i="6"/>
  <c r="D199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G198" i="6"/>
  <c r="F198" i="6"/>
  <c r="E198" i="6"/>
  <c r="D198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G197" i="6"/>
  <c r="F197" i="6"/>
  <c r="E197" i="6"/>
  <c r="D197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G196" i="6"/>
  <c r="F196" i="6"/>
  <c r="E196" i="6"/>
  <c r="D196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G195" i="6"/>
  <c r="F195" i="6"/>
  <c r="E195" i="6"/>
  <c r="D195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G194" i="6"/>
  <c r="F194" i="6"/>
  <c r="E194" i="6"/>
  <c r="D194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G193" i="6"/>
  <c r="F193" i="6"/>
  <c r="E193" i="6"/>
  <c r="D193" i="6"/>
  <c r="W192" i="6"/>
  <c r="W208" i="6" s="1"/>
  <c r="V192" i="6"/>
  <c r="V208" i="6" s="1"/>
  <c r="U192" i="6"/>
  <c r="T192" i="6"/>
  <c r="T208" i="6" s="1"/>
  <c r="S192" i="6"/>
  <c r="S208" i="6" s="1"/>
  <c r="R192" i="6"/>
  <c r="R208" i="6" s="1"/>
  <c r="Q192" i="6"/>
  <c r="Q208" i="6" s="1"/>
  <c r="P192" i="6"/>
  <c r="P208" i="6" s="1"/>
  <c r="O192" i="6"/>
  <c r="O208" i="6" s="1"/>
  <c r="N192" i="6"/>
  <c r="N208" i="6" s="1"/>
  <c r="M192" i="6"/>
  <c r="M208" i="6" s="1"/>
  <c r="L192" i="6"/>
  <c r="L208" i="6" s="1"/>
  <c r="G192" i="6"/>
  <c r="G208" i="6" s="1"/>
  <c r="F192" i="6"/>
  <c r="F208" i="6" s="1"/>
  <c r="E192" i="6"/>
  <c r="E208" i="6" s="1"/>
  <c r="D192" i="6"/>
  <c r="D208" i="6" s="1"/>
  <c r="AA191" i="6"/>
  <c r="Z191" i="6"/>
  <c r="K191" i="6"/>
  <c r="J191" i="6"/>
  <c r="I191" i="6"/>
  <c r="H191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G190" i="6"/>
  <c r="F190" i="6"/>
  <c r="E190" i="6"/>
  <c r="D190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G189" i="6"/>
  <c r="F189" i="6"/>
  <c r="E189" i="6"/>
  <c r="D189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G188" i="6"/>
  <c r="F188" i="6"/>
  <c r="E188" i="6"/>
  <c r="D188" i="6"/>
  <c r="W187" i="6"/>
  <c r="W191" i="6" s="1"/>
  <c r="V187" i="6"/>
  <c r="V191" i="6" s="1"/>
  <c r="U187" i="6"/>
  <c r="T187" i="6"/>
  <c r="T191" i="6" s="1"/>
  <c r="S187" i="6"/>
  <c r="S191" i="6" s="1"/>
  <c r="R187" i="6"/>
  <c r="R191" i="6" s="1"/>
  <c r="Q187" i="6"/>
  <c r="Q191" i="6" s="1"/>
  <c r="P187" i="6"/>
  <c r="P191" i="6" s="1"/>
  <c r="O187" i="6"/>
  <c r="O191" i="6" s="1"/>
  <c r="N187" i="6"/>
  <c r="N191" i="6" s="1"/>
  <c r="M187" i="6"/>
  <c r="M191" i="6" s="1"/>
  <c r="L187" i="6"/>
  <c r="L191" i="6" s="1"/>
  <c r="G187" i="6"/>
  <c r="G191" i="6" s="1"/>
  <c r="F187" i="6"/>
  <c r="F191" i="6" s="1"/>
  <c r="E187" i="6"/>
  <c r="E191" i="6" s="1"/>
  <c r="D187" i="6"/>
  <c r="D191" i="6" s="1"/>
  <c r="AA186" i="6"/>
  <c r="Z186" i="6"/>
  <c r="K186" i="6"/>
  <c r="J186" i="6"/>
  <c r="I186" i="6"/>
  <c r="H186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G185" i="6"/>
  <c r="F185" i="6"/>
  <c r="E185" i="6"/>
  <c r="D185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G184" i="6"/>
  <c r="F184" i="6"/>
  <c r="E184" i="6"/>
  <c r="D184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G183" i="6"/>
  <c r="F183" i="6"/>
  <c r="E183" i="6"/>
  <c r="D183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G182" i="6"/>
  <c r="F182" i="6"/>
  <c r="E182" i="6"/>
  <c r="D182" i="6"/>
  <c r="W181" i="6"/>
  <c r="W186" i="6" s="1"/>
  <c r="V181" i="6"/>
  <c r="V186" i="6" s="1"/>
  <c r="U181" i="6"/>
  <c r="T181" i="6"/>
  <c r="T186" i="6" s="1"/>
  <c r="S181" i="6"/>
  <c r="S186" i="6" s="1"/>
  <c r="R181" i="6"/>
  <c r="R186" i="6" s="1"/>
  <c r="Q181" i="6"/>
  <c r="Q186" i="6" s="1"/>
  <c r="P181" i="6"/>
  <c r="P186" i="6" s="1"/>
  <c r="O181" i="6"/>
  <c r="O186" i="6" s="1"/>
  <c r="N181" i="6"/>
  <c r="N186" i="6" s="1"/>
  <c r="M181" i="6"/>
  <c r="M186" i="6" s="1"/>
  <c r="L181" i="6"/>
  <c r="L186" i="6" s="1"/>
  <c r="G181" i="6"/>
  <c r="G186" i="6" s="1"/>
  <c r="F181" i="6"/>
  <c r="F186" i="6" s="1"/>
  <c r="E181" i="6"/>
  <c r="E186" i="6" s="1"/>
  <c r="D181" i="6"/>
  <c r="D186" i="6" s="1"/>
  <c r="AA180" i="6"/>
  <c r="Z180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K180" i="6" s="1"/>
  <c r="J179" i="6"/>
  <c r="J180" i="6" s="1"/>
  <c r="I179" i="6"/>
  <c r="I180" i="6" s="1"/>
  <c r="H179" i="6"/>
  <c r="H180" i="6" s="1"/>
  <c r="W178" i="6"/>
  <c r="V178" i="6"/>
  <c r="U178" i="6"/>
  <c r="T178" i="6"/>
  <c r="S178" i="6"/>
  <c r="R178" i="6"/>
  <c r="Q178" i="6"/>
  <c r="P178" i="6"/>
  <c r="O178" i="6"/>
  <c r="N178" i="6"/>
  <c r="M178" i="6"/>
  <c r="L178" i="6"/>
  <c r="G178" i="6"/>
  <c r="F178" i="6"/>
  <c r="E178" i="6"/>
  <c r="D178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G177" i="6"/>
  <c r="F177" i="6"/>
  <c r="E177" i="6"/>
  <c r="D177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G176" i="6"/>
  <c r="F176" i="6"/>
  <c r="E176" i="6"/>
  <c r="D176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G175" i="6"/>
  <c r="F175" i="6"/>
  <c r="E175" i="6"/>
  <c r="D175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G174" i="6"/>
  <c r="F174" i="6"/>
  <c r="E174" i="6"/>
  <c r="D174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G173" i="6"/>
  <c r="F173" i="6"/>
  <c r="E173" i="6"/>
  <c r="D173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G172" i="6"/>
  <c r="F172" i="6"/>
  <c r="E172" i="6"/>
  <c r="D172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G170" i="6"/>
  <c r="F170" i="6"/>
  <c r="E170" i="6"/>
  <c r="D170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G167" i="6"/>
  <c r="F167" i="6"/>
  <c r="E167" i="6"/>
  <c r="D167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G166" i="6"/>
  <c r="F166" i="6"/>
  <c r="E166" i="6"/>
  <c r="D166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G165" i="6"/>
  <c r="F165" i="6"/>
  <c r="E165" i="6"/>
  <c r="D165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G164" i="6"/>
  <c r="F164" i="6"/>
  <c r="E164" i="6"/>
  <c r="D164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G163" i="6"/>
  <c r="F163" i="6"/>
  <c r="E163" i="6"/>
  <c r="D163" i="6"/>
  <c r="W162" i="6"/>
  <c r="W180" i="6" s="1"/>
  <c r="V162" i="6"/>
  <c r="V180" i="6" s="1"/>
  <c r="U162" i="6"/>
  <c r="T162" i="6"/>
  <c r="T180" i="6" s="1"/>
  <c r="S162" i="6"/>
  <c r="S180" i="6" s="1"/>
  <c r="R162" i="6"/>
  <c r="R180" i="6" s="1"/>
  <c r="Q162" i="6"/>
  <c r="Q180" i="6" s="1"/>
  <c r="P162" i="6"/>
  <c r="P180" i="6" s="1"/>
  <c r="O162" i="6"/>
  <c r="O180" i="6" s="1"/>
  <c r="N162" i="6"/>
  <c r="N180" i="6" s="1"/>
  <c r="M162" i="6"/>
  <c r="M180" i="6" s="1"/>
  <c r="L162" i="6"/>
  <c r="L180" i="6" s="1"/>
  <c r="G162" i="6"/>
  <c r="G180" i="6" s="1"/>
  <c r="F162" i="6"/>
  <c r="F180" i="6" s="1"/>
  <c r="E162" i="6"/>
  <c r="E180" i="6" s="1"/>
  <c r="D162" i="6"/>
  <c r="D180" i="6" s="1"/>
  <c r="AA161" i="6"/>
  <c r="Z161" i="6"/>
  <c r="K161" i="6"/>
  <c r="J161" i="6"/>
  <c r="I161" i="6"/>
  <c r="H161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W158" i="6"/>
  <c r="V158" i="6"/>
  <c r="U158" i="6"/>
  <c r="X158" i="6" s="1"/>
  <c r="T158" i="6"/>
  <c r="P158" i="6"/>
  <c r="O158" i="6"/>
  <c r="N158" i="6"/>
  <c r="M158" i="6"/>
  <c r="L158" i="6"/>
  <c r="W157" i="6"/>
  <c r="V157" i="6"/>
  <c r="U157" i="6"/>
  <c r="T157" i="6"/>
  <c r="S157" i="6"/>
  <c r="R157" i="6"/>
  <c r="X157" i="6" s="1"/>
  <c r="Q157" i="6"/>
  <c r="P157" i="6"/>
  <c r="O157" i="6"/>
  <c r="N157" i="6"/>
  <c r="M157" i="6"/>
  <c r="L157" i="6"/>
  <c r="G157" i="6"/>
  <c r="F157" i="6"/>
  <c r="E157" i="6"/>
  <c r="D157" i="6"/>
  <c r="S156" i="6"/>
  <c r="R156" i="6"/>
  <c r="X156" i="6" s="1"/>
  <c r="Q156" i="6"/>
  <c r="P156" i="6"/>
  <c r="O156" i="6"/>
  <c r="N156" i="6"/>
  <c r="M156" i="6"/>
  <c r="L156" i="6"/>
  <c r="W155" i="6"/>
  <c r="V155" i="6"/>
  <c r="U155" i="6"/>
  <c r="T155" i="6"/>
  <c r="S155" i="6"/>
  <c r="R155" i="6"/>
  <c r="X155" i="6" s="1"/>
  <c r="Q155" i="6"/>
  <c r="P155" i="6"/>
  <c r="O155" i="6"/>
  <c r="N155" i="6"/>
  <c r="M155" i="6"/>
  <c r="L155" i="6"/>
  <c r="G155" i="6"/>
  <c r="F155" i="6"/>
  <c r="E155" i="6"/>
  <c r="D155" i="6"/>
  <c r="W154" i="6"/>
  <c r="V154" i="6"/>
  <c r="U154" i="6"/>
  <c r="T154" i="6"/>
  <c r="S154" i="6"/>
  <c r="R154" i="6"/>
  <c r="X154" i="6" s="1"/>
  <c r="Q154" i="6"/>
  <c r="P154" i="6"/>
  <c r="O154" i="6"/>
  <c r="N154" i="6"/>
  <c r="M154" i="6"/>
  <c r="L154" i="6"/>
  <c r="G154" i="6"/>
  <c r="F154" i="6"/>
  <c r="E154" i="6"/>
  <c r="D154" i="6"/>
  <c r="W153" i="6"/>
  <c r="V153" i="6"/>
  <c r="U153" i="6"/>
  <c r="T153" i="6"/>
  <c r="S153" i="6"/>
  <c r="R153" i="6"/>
  <c r="X153" i="6" s="1"/>
  <c r="Q153" i="6"/>
  <c r="P153" i="6"/>
  <c r="O153" i="6"/>
  <c r="N153" i="6"/>
  <c r="M153" i="6"/>
  <c r="L153" i="6"/>
  <c r="G153" i="6"/>
  <c r="F153" i="6"/>
  <c r="E153" i="6"/>
  <c r="D153" i="6"/>
  <c r="W152" i="6"/>
  <c r="V152" i="6"/>
  <c r="U152" i="6"/>
  <c r="T152" i="6"/>
  <c r="S152" i="6"/>
  <c r="R152" i="6"/>
  <c r="X152" i="6" s="1"/>
  <c r="Q152" i="6"/>
  <c r="P152" i="6"/>
  <c r="O152" i="6"/>
  <c r="N152" i="6"/>
  <c r="M152" i="6"/>
  <c r="L152" i="6"/>
  <c r="G152" i="6"/>
  <c r="F152" i="6"/>
  <c r="E152" i="6"/>
  <c r="D152" i="6"/>
  <c r="W151" i="6"/>
  <c r="V151" i="6"/>
  <c r="U151" i="6"/>
  <c r="T151" i="6"/>
  <c r="S151" i="6"/>
  <c r="R151" i="6"/>
  <c r="X151" i="6" s="1"/>
  <c r="Q151" i="6"/>
  <c r="P151" i="6"/>
  <c r="O151" i="6"/>
  <c r="N151" i="6"/>
  <c r="M151" i="6"/>
  <c r="L151" i="6"/>
  <c r="G151" i="6"/>
  <c r="F151" i="6"/>
  <c r="E151" i="6"/>
  <c r="D151" i="6"/>
  <c r="W150" i="6"/>
  <c r="V150" i="6"/>
  <c r="U150" i="6"/>
  <c r="T150" i="6"/>
  <c r="S150" i="6"/>
  <c r="R150" i="6"/>
  <c r="X150" i="6" s="1"/>
  <c r="Q150" i="6"/>
  <c r="P150" i="6"/>
  <c r="O150" i="6"/>
  <c r="N150" i="6"/>
  <c r="M150" i="6"/>
  <c r="L150" i="6"/>
  <c r="G150" i="6"/>
  <c r="F150" i="6"/>
  <c r="E150" i="6"/>
  <c r="D150" i="6"/>
  <c r="W149" i="6"/>
  <c r="V149" i="6"/>
  <c r="U149" i="6"/>
  <c r="T149" i="6"/>
  <c r="S149" i="6"/>
  <c r="R149" i="6"/>
  <c r="X149" i="6" s="1"/>
  <c r="Q149" i="6"/>
  <c r="P149" i="6"/>
  <c r="O149" i="6"/>
  <c r="N149" i="6"/>
  <c r="M149" i="6"/>
  <c r="L149" i="6"/>
  <c r="G149" i="6"/>
  <c r="F149" i="6"/>
  <c r="E149" i="6"/>
  <c r="D149" i="6"/>
  <c r="W148" i="6"/>
  <c r="V148" i="6"/>
  <c r="U148" i="6"/>
  <c r="T148" i="6"/>
  <c r="S148" i="6"/>
  <c r="R148" i="6"/>
  <c r="X148" i="6" s="1"/>
  <c r="Q148" i="6"/>
  <c r="P148" i="6"/>
  <c r="O148" i="6"/>
  <c r="N148" i="6"/>
  <c r="M148" i="6"/>
  <c r="L148" i="6"/>
  <c r="G148" i="6"/>
  <c r="F148" i="6"/>
  <c r="E148" i="6"/>
  <c r="D148" i="6"/>
  <c r="W147" i="6"/>
  <c r="V147" i="6"/>
  <c r="U147" i="6"/>
  <c r="T147" i="6"/>
  <c r="S147" i="6"/>
  <c r="R147" i="6"/>
  <c r="X147" i="6" s="1"/>
  <c r="Q147" i="6"/>
  <c r="P147" i="6"/>
  <c r="O147" i="6"/>
  <c r="N147" i="6"/>
  <c r="M147" i="6"/>
  <c r="L147" i="6"/>
  <c r="G147" i="6"/>
  <c r="F147" i="6"/>
  <c r="E147" i="6"/>
  <c r="D147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G146" i="6"/>
  <c r="F146" i="6"/>
  <c r="E146" i="6"/>
  <c r="D146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G145" i="6"/>
  <c r="F145" i="6"/>
  <c r="E145" i="6"/>
  <c r="D145" i="6"/>
  <c r="W144" i="6"/>
  <c r="V144" i="6"/>
  <c r="U144" i="6"/>
  <c r="T144" i="6"/>
  <c r="S144" i="6"/>
  <c r="R144" i="6"/>
  <c r="X144" i="6" s="1"/>
  <c r="Q144" i="6"/>
  <c r="P144" i="6"/>
  <c r="O144" i="6"/>
  <c r="N144" i="6"/>
  <c r="M144" i="6"/>
  <c r="L144" i="6"/>
  <c r="G144" i="6"/>
  <c r="F144" i="6"/>
  <c r="E144" i="6"/>
  <c r="D144" i="6"/>
  <c r="W143" i="6"/>
  <c r="V143" i="6"/>
  <c r="U143" i="6"/>
  <c r="T143" i="6"/>
  <c r="S143" i="6"/>
  <c r="R143" i="6"/>
  <c r="X143" i="6" s="1"/>
  <c r="Q143" i="6"/>
  <c r="P143" i="6"/>
  <c r="O143" i="6"/>
  <c r="N143" i="6"/>
  <c r="M143" i="6"/>
  <c r="L143" i="6"/>
  <c r="G143" i="6"/>
  <c r="F143" i="6"/>
  <c r="E143" i="6"/>
  <c r="D143" i="6"/>
  <c r="W142" i="6"/>
  <c r="V142" i="6"/>
  <c r="U142" i="6"/>
  <c r="T142" i="6"/>
  <c r="S142" i="6"/>
  <c r="R142" i="6"/>
  <c r="X142" i="6" s="1"/>
  <c r="Q142" i="6"/>
  <c r="P142" i="6"/>
  <c r="O142" i="6"/>
  <c r="N142" i="6"/>
  <c r="M142" i="6"/>
  <c r="L142" i="6"/>
  <c r="G142" i="6"/>
  <c r="F142" i="6"/>
  <c r="E142" i="6"/>
  <c r="D142" i="6"/>
  <c r="W141" i="6"/>
  <c r="V141" i="6"/>
  <c r="V161" i="6" s="1"/>
  <c r="U141" i="6"/>
  <c r="T141" i="6"/>
  <c r="T161" i="6" s="1"/>
  <c r="S141" i="6"/>
  <c r="R141" i="6"/>
  <c r="R161" i="6" s="1"/>
  <c r="Q141" i="6"/>
  <c r="P141" i="6"/>
  <c r="P161" i="6" s="1"/>
  <c r="O141" i="6"/>
  <c r="N141" i="6"/>
  <c r="N161" i="6" s="1"/>
  <c r="M141" i="6"/>
  <c r="L141" i="6"/>
  <c r="L161" i="6" s="1"/>
  <c r="G141" i="6"/>
  <c r="G161" i="6" s="1"/>
  <c r="F141" i="6"/>
  <c r="F161" i="6" s="1"/>
  <c r="E141" i="6"/>
  <c r="E161" i="6" s="1"/>
  <c r="D141" i="6"/>
  <c r="D161" i="6" s="1"/>
  <c r="AA140" i="6"/>
  <c r="Z140" i="6"/>
  <c r="K140" i="6"/>
  <c r="J140" i="6"/>
  <c r="I140" i="6"/>
  <c r="H140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G139" i="6"/>
  <c r="F139" i="6"/>
  <c r="E139" i="6"/>
  <c r="D139" i="6"/>
  <c r="W138" i="6"/>
  <c r="V138" i="6"/>
  <c r="U138" i="6"/>
  <c r="T138" i="6"/>
  <c r="S138" i="6"/>
  <c r="R138" i="6"/>
  <c r="X138" i="6" s="1"/>
  <c r="Q138" i="6"/>
  <c r="P138" i="6"/>
  <c r="O138" i="6"/>
  <c r="N138" i="6"/>
  <c r="M138" i="6"/>
  <c r="L138" i="6"/>
  <c r="G138" i="6"/>
  <c r="F138" i="6"/>
  <c r="E138" i="6"/>
  <c r="D138" i="6"/>
  <c r="W137" i="6"/>
  <c r="V137" i="6"/>
  <c r="U137" i="6"/>
  <c r="T137" i="6"/>
  <c r="S137" i="6"/>
  <c r="R137" i="6"/>
  <c r="X137" i="6" s="1"/>
  <c r="Q137" i="6"/>
  <c r="P137" i="6"/>
  <c r="O137" i="6"/>
  <c r="N137" i="6"/>
  <c r="M137" i="6"/>
  <c r="L137" i="6"/>
  <c r="G137" i="6"/>
  <c r="F137" i="6"/>
  <c r="E137" i="6"/>
  <c r="D137" i="6"/>
  <c r="W136" i="6"/>
  <c r="V136" i="6"/>
  <c r="U136" i="6"/>
  <c r="T136" i="6"/>
  <c r="S136" i="6"/>
  <c r="R136" i="6"/>
  <c r="X136" i="6" s="1"/>
  <c r="Q136" i="6"/>
  <c r="P136" i="6"/>
  <c r="O136" i="6"/>
  <c r="N136" i="6"/>
  <c r="M136" i="6"/>
  <c r="L136" i="6"/>
  <c r="G136" i="6"/>
  <c r="F136" i="6"/>
  <c r="E136" i="6"/>
  <c r="D136" i="6"/>
  <c r="W135" i="6"/>
  <c r="W140" i="6" s="1"/>
  <c r="V135" i="6"/>
  <c r="V140" i="6" s="1"/>
  <c r="U135" i="6"/>
  <c r="U140" i="6" s="1"/>
  <c r="T135" i="6"/>
  <c r="T140" i="6" s="1"/>
  <c r="S135" i="6"/>
  <c r="S140" i="6" s="1"/>
  <c r="R135" i="6"/>
  <c r="R140" i="6" s="1"/>
  <c r="Q135" i="6"/>
  <c r="Q140" i="6" s="1"/>
  <c r="P135" i="6"/>
  <c r="P140" i="6" s="1"/>
  <c r="O135" i="6"/>
  <c r="O140" i="6" s="1"/>
  <c r="N135" i="6"/>
  <c r="N140" i="6" s="1"/>
  <c r="M135" i="6"/>
  <c r="M140" i="6" s="1"/>
  <c r="L135" i="6"/>
  <c r="L140" i="6" s="1"/>
  <c r="G135" i="6"/>
  <c r="G140" i="6" s="1"/>
  <c r="F135" i="6"/>
  <c r="F140" i="6" s="1"/>
  <c r="E135" i="6"/>
  <c r="E140" i="6" s="1"/>
  <c r="D135" i="6"/>
  <c r="D140" i="6" s="1"/>
  <c r="AA134" i="6"/>
  <c r="Z134" i="6"/>
  <c r="W133" i="6"/>
  <c r="V133" i="6"/>
  <c r="U133" i="6"/>
  <c r="T133" i="6"/>
  <c r="S133" i="6"/>
  <c r="R133" i="6"/>
  <c r="X133" i="6" s="1"/>
  <c r="Q133" i="6"/>
  <c r="P133" i="6"/>
  <c r="O133" i="6"/>
  <c r="N133" i="6"/>
  <c r="M133" i="6"/>
  <c r="L133" i="6"/>
  <c r="K133" i="6"/>
  <c r="K134" i="6" s="1"/>
  <c r="J133" i="6"/>
  <c r="J134" i="6" s="1"/>
  <c r="I133" i="6"/>
  <c r="I134" i="6" s="1"/>
  <c r="H133" i="6"/>
  <c r="H134" i="6" s="1"/>
  <c r="W132" i="6"/>
  <c r="V132" i="6"/>
  <c r="U132" i="6"/>
  <c r="T132" i="6"/>
  <c r="S132" i="6"/>
  <c r="R132" i="6"/>
  <c r="Q132" i="6"/>
  <c r="P132" i="6"/>
  <c r="O132" i="6"/>
  <c r="N132" i="6"/>
  <c r="M132" i="6"/>
  <c r="L132" i="6"/>
  <c r="G132" i="6"/>
  <c r="F132" i="6"/>
  <c r="E132" i="6"/>
  <c r="D132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G131" i="6"/>
  <c r="F131" i="6"/>
  <c r="E131" i="6"/>
  <c r="D131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G130" i="6"/>
  <c r="F130" i="6"/>
  <c r="E130" i="6"/>
  <c r="D130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G129" i="6"/>
  <c r="F129" i="6"/>
  <c r="E129" i="6"/>
  <c r="D129" i="6"/>
  <c r="W128" i="6"/>
  <c r="W134" i="6" s="1"/>
  <c r="V128" i="6"/>
  <c r="V134" i="6" s="1"/>
  <c r="U128" i="6"/>
  <c r="U134" i="6" s="1"/>
  <c r="T128" i="6"/>
  <c r="T134" i="6" s="1"/>
  <c r="S128" i="6"/>
  <c r="S134" i="6" s="1"/>
  <c r="R128" i="6"/>
  <c r="R134" i="6" s="1"/>
  <c r="Q128" i="6"/>
  <c r="Q134" i="6" s="1"/>
  <c r="P128" i="6"/>
  <c r="P134" i="6" s="1"/>
  <c r="O128" i="6"/>
  <c r="O134" i="6" s="1"/>
  <c r="N128" i="6"/>
  <c r="N134" i="6" s="1"/>
  <c r="M128" i="6"/>
  <c r="M134" i="6" s="1"/>
  <c r="L128" i="6"/>
  <c r="L134" i="6" s="1"/>
  <c r="G128" i="6"/>
  <c r="G134" i="6" s="1"/>
  <c r="F128" i="6"/>
  <c r="F134" i="6" s="1"/>
  <c r="E128" i="6"/>
  <c r="E134" i="6" s="1"/>
  <c r="D128" i="6"/>
  <c r="D134" i="6" s="1"/>
  <c r="AA127" i="6"/>
  <c r="Z127" i="6"/>
  <c r="K127" i="6"/>
  <c r="J127" i="6"/>
  <c r="I127" i="6"/>
  <c r="H127" i="6"/>
  <c r="W126" i="6"/>
  <c r="V126" i="6"/>
  <c r="U126" i="6"/>
  <c r="T126" i="6"/>
  <c r="S126" i="6"/>
  <c r="R126" i="6"/>
  <c r="X126" i="6" s="1"/>
  <c r="Q126" i="6"/>
  <c r="P126" i="6"/>
  <c r="O126" i="6"/>
  <c r="N126" i="6"/>
  <c r="M126" i="6"/>
  <c r="L126" i="6"/>
  <c r="G126" i="6"/>
  <c r="F126" i="6"/>
  <c r="E126" i="6"/>
  <c r="D126" i="6"/>
  <c r="W125" i="6"/>
  <c r="V125" i="6"/>
  <c r="U125" i="6"/>
  <c r="T125" i="6"/>
  <c r="S125" i="6"/>
  <c r="R125" i="6"/>
  <c r="X125" i="6" s="1"/>
  <c r="Q125" i="6"/>
  <c r="P125" i="6"/>
  <c r="O125" i="6"/>
  <c r="N125" i="6"/>
  <c r="M125" i="6"/>
  <c r="L125" i="6"/>
  <c r="W124" i="6"/>
  <c r="V124" i="6"/>
  <c r="U124" i="6"/>
  <c r="T124" i="6"/>
  <c r="S124" i="6"/>
  <c r="R124" i="6"/>
  <c r="X124" i="6" s="1"/>
  <c r="Q124" i="6"/>
  <c r="P124" i="6"/>
  <c r="O124" i="6"/>
  <c r="N124" i="6"/>
  <c r="M124" i="6"/>
  <c r="L124" i="6"/>
  <c r="W123" i="6"/>
  <c r="V123" i="6"/>
  <c r="U123" i="6"/>
  <c r="T123" i="6"/>
  <c r="S123" i="6"/>
  <c r="R123" i="6"/>
  <c r="X123" i="6" s="1"/>
  <c r="Q123" i="6"/>
  <c r="P123" i="6"/>
  <c r="O123" i="6"/>
  <c r="N123" i="6"/>
  <c r="M123" i="6"/>
  <c r="L123" i="6"/>
  <c r="G123" i="6"/>
  <c r="F123" i="6"/>
  <c r="E123" i="6"/>
  <c r="D123" i="6"/>
  <c r="W122" i="6"/>
  <c r="V122" i="6"/>
  <c r="U122" i="6"/>
  <c r="T122" i="6"/>
  <c r="S122" i="6"/>
  <c r="R122" i="6"/>
  <c r="X122" i="6" s="1"/>
  <c r="Q122" i="6"/>
  <c r="P122" i="6"/>
  <c r="O122" i="6"/>
  <c r="N122" i="6"/>
  <c r="M122" i="6"/>
  <c r="L122" i="6"/>
  <c r="W121" i="6"/>
  <c r="V121" i="6"/>
  <c r="U121" i="6"/>
  <c r="T121" i="6"/>
  <c r="S121" i="6"/>
  <c r="R121" i="6"/>
  <c r="X121" i="6" s="1"/>
  <c r="Q121" i="6"/>
  <c r="P121" i="6"/>
  <c r="O121" i="6"/>
  <c r="N121" i="6"/>
  <c r="M121" i="6"/>
  <c r="L121" i="6"/>
  <c r="G121" i="6"/>
  <c r="F121" i="6"/>
  <c r="E121" i="6"/>
  <c r="D121" i="6"/>
  <c r="W120" i="6"/>
  <c r="V120" i="6"/>
  <c r="U120" i="6"/>
  <c r="T120" i="6"/>
  <c r="S120" i="6"/>
  <c r="R120" i="6"/>
  <c r="X120" i="6" s="1"/>
  <c r="Q120" i="6"/>
  <c r="P120" i="6"/>
  <c r="O120" i="6"/>
  <c r="N120" i="6"/>
  <c r="M120" i="6"/>
  <c r="L120" i="6"/>
  <c r="G120" i="6"/>
  <c r="F120" i="6"/>
  <c r="E120" i="6"/>
  <c r="D120" i="6"/>
  <c r="W119" i="6"/>
  <c r="W127" i="6" s="1"/>
  <c r="V119" i="6"/>
  <c r="V127" i="6" s="1"/>
  <c r="U119" i="6"/>
  <c r="U127" i="6" s="1"/>
  <c r="T119" i="6"/>
  <c r="T127" i="6" s="1"/>
  <c r="S119" i="6"/>
  <c r="S127" i="6" s="1"/>
  <c r="R119" i="6"/>
  <c r="R127" i="6" s="1"/>
  <c r="Q119" i="6"/>
  <c r="Q127" i="6" s="1"/>
  <c r="P119" i="6"/>
  <c r="P127" i="6" s="1"/>
  <c r="O119" i="6"/>
  <c r="O127" i="6" s="1"/>
  <c r="N119" i="6"/>
  <c r="N127" i="6" s="1"/>
  <c r="M119" i="6"/>
  <c r="M127" i="6" s="1"/>
  <c r="L119" i="6"/>
  <c r="L127" i="6" s="1"/>
  <c r="G119" i="6"/>
  <c r="G127" i="6" s="1"/>
  <c r="F119" i="6"/>
  <c r="F127" i="6" s="1"/>
  <c r="E119" i="6"/>
  <c r="E127" i="6" s="1"/>
  <c r="D119" i="6"/>
  <c r="D127" i="6" s="1"/>
  <c r="AA118" i="6"/>
  <c r="Z118" i="6"/>
  <c r="K118" i="6"/>
  <c r="J118" i="6"/>
  <c r="I118" i="6"/>
  <c r="H118" i="6"/>
  <c r="W117" i="6"/>
  <c r="V117" i="6"/>
  <c r="U117" i="6"/>
  <c r="T117" i="6"/>
  <c r="S117" i="6"/>
  <c r="R117" i="6"/>
  <c r="X117" i="6" s="1"/>
  <c r="Q117" i="6"/>
  <c r="P117" i="6"/>
  <c r="O117" i="6"/>
  <c r="N117" i="6"/>
  <c r="M117" i="6"/>
  <c r="L117" i="6"/>
  <c r="G117" i="6"/>
  <c r="F117" i="6"/>
  <c r="E117" i="6"/>
  <c r="D117" i="6"/>
  <c r="W116" i="6"/>
  <c r="V116" i="6"/>
  <c r="U116" i="6"/>
  <c r="T116" i="6"/>
  <c r="S116" i="6"/>
  <c r="R116" i="6"/>
  <c r="X116" i="6" s="1"/>
  <c r="Q116" i="6"/>
  <c r="P116" i="6"/>
  <c r="O116" i="6"/>
  <c r="N116" i="6"/>
  <c r="M116" i="6"/>
  <c r="L116" i="6"/>
  <c r="G116" i="6"/>
  <c r="F116" i="6"/>
  <c r="E116" i="6"/>
  <c r="D116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G115" i="6"/>
  <c r="F115" i="6"/>
  <c r="E115" i="6"/>
  <c r="D115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G114" i="6"/>
  <c r="F114" i="6"/>
  <c r="E114" i="6"/>
  <c r="D114" i="6"/>
  <c r="W113" i="6"/>
  <c r="W118" i="6" s="1"/>
  <c r="V113" i="6"/>
  <c r="V118" i="6" s="1"/>
  <c r="U113" i="6"/>
  <c r="U118" i="6" s="1"/>
  <c r="T113" i="6"/>
  <c r="T118" i="6" s="1"/>
  <c r="S113" i="6"/>
  <c r="S118" i="6" s="1"/>
  <c r="R113" i="6"/>
  <c r="R118" i="6" s="1"/>
  <c r="Q113" i="6"/>
  <c r="Q118" i="6" s="1"/>
  <c r="P113" i="6"/>
  <c r="P118" i="6" s="1"/>
  <c r="O113" i="6"/>
  <c r="O118" i="6" s="1"/>
  <c r="N113" i="6"/>
  <c r="N118" i="6" s="1"/>
  <c r="M113" i="6"/>
  <c r="M118" i="6" s="1"/>
  <c r="L113" i="6"/>
  <c r="L118" i="6" s="1"/>
  <c r="G113" i="6"/>
  <c r="G118" i="6" s="1"/>
  <c r="F113" i="6"/>
  <c r="F118" i="6" s="1"/>
  <c r="E113" i="6"/>
  <c r="E118" i="6" s="1"/>
  <c r="D113" i="6"/>
  <c r="D118" i="6" s="1"/>
  <c r="AA112" i="6"/>
  <c r="Z112" i="6"/>
  <c r="W111" i="6"/>
  <c r="V111" i="6"/>
  <c r="U111" i="6"/>
  <c r="T111" i="6"/>
  <c r="S111" i="6"/>
  <c r="R111" i="6"/>
  <c r="X111" i="6" s="1"/>
  <c r="Q111" i="6"/>
  <c r="P111" i="6"/>
  <c r="O111" i="6"/>
  <c r="N111" i="6"/>
  <c r="M111" i="6"/>
  <c r="L111" i="6"/>
  <c r="K111" i="6"/>
  <c r="J111" i="6"/>
  <c r="I111" i="6"/>
  <c r="H111" i="6"/>
  <c r="W110" i="6"/>
  <c r="V110" i="6"/>
  <c r="U110" i="6"/>
  <c r="T110" i="6"/>
  <c r="S110" i="6"/>
  <c r="R110" i="6"/>
  <c r="X110" i="6" s="1"/>
  <c r="Q110" i="6"/>
  <c r="P110" i="6"/>
  <c r="O110" i="6"/>
  <c r="N110" i="6"/>
  <c r="M110" i="6"/>
  <c r="L110" i="6"/>
  <c r="K110" i="6"/>
  <c r="J110" i="6"/>
  <c r="I110" i="6"/>
  <c r="H110" i="6"/>
  <c r="W109" i="6"/>
  <c r="V109" i="6"/>
  <c r="U109" i="6"/>
  <c r="T109" i="6"/>
  <c r="S109" i="6"/>
  <c r="R109" i="6"/>
  <c r="X109" i="6" s="1"/>
  <c r="Q109" i="6"/>
  <c r="P109" i="6"/>
  <c r="O109" i="6"/>
  <c r="N109" i="6"/>
  <c r="M109" i="6"/>
  <c r="L109" i="6"/>
  <c r="K109" i="6"/>
  <c r="J109" i="6"/>
  <c r="I109" i="6"/>
  <c r="H109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W107" i="6"/>
  <c r="V107" i="6"/>
  <c r="U107" i="6"/>
  <c r="T107" i="6"/>
  <c r="S107" i="6"/>
  <c r="R107" i="6"/>
  <c r="X107" i="6" s="1"/>
  <c r="Q107" i="6"/>
  <c r="P107" i="6"/>
  <c r="O107" i="6"/>
  <c r="N107" i="6"/>
  <c r="M107" i="6"/>
  <c r="L107" i="6"/>
  <c r="K107" i="6"/>
  <c r="K112" i="6" s="1"/>
  <c r="J107" i="6"/>
  <c r="J112" i="6" s="1"/>
  <c r="I107" i="6"/>
  <c r="I112" i="6" s="1"/>
  <c r="H107" i="6"/>
  <c r="H112" i="6" s="1"/>
  <c r="W106" i="6"/>
  <c r="V106" i="6"/>
  <c r="U106" i="6"/>
  <c r="T106" i="6"/>
  <c r="S106" i="6"/>
  <c r="R106" i="6"/>
  <c r="Q106" i="6"/>
  <c r="P106" i="6"/>
  <c r="O106" i="6"/>
  <c r="N106" i="6"/>
  <c r="M106" i="6"/>
  <c r="L106" i="6"/>
  <c r="G106" i="6"/>
  <c r="F106" i="6"/>
  <c r="E106" i="6"/>
  <c r="D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G105" i="6"/>
  <c r="F105" i="6"/>
  <c r="E105" i="6"/>
  <c r="D105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G104" i="6"/>
  <c r="F104" i="6"/>
  <c r="E104" i="6"/>
  <c r="D104" i="6"/>
  <c r="W103" i="6"/>
  <c r="V103" i="6"/>
  <c r="U103" i="6"/>
  <c r="T103" i="6"/>
  <c r="S103" i="6"/>
  <c r="R103" i="6"/>
  <c r="X103" i="6" s="1"/>
  <c r="Q103" i="6"/>
  <c r="P103" i="6"/>
  <c r="O103" i="6"/>
  <c r="N103" i="6"/>
  <c r="M103" i="6"/>
  <c r="L103" i="6"/>
  <c r="G103" i="6"/>
  <c r="F103" i="6"/>
  <c r="E103" i="6"/>
  <c r="D103" i="6"/>
  <c r="W102" i="6"/>
  <c r="V102" i="6"/>
  <c r="U102" i="6"/>
  <c r="T102" i="6"/>
  <c r="S102" i="6"/>
  <c r="R102" i="6"/>
  <c r="X102" i="6" s="1"/>
  <c r="Q102" i="6"/>
  <c r="P102" i="6"/>
  <c r="O102" i="6"/>
  <c r="N102" i="6"/>
  <c r="M102" i="6"/>
  <c r="L102" i="6"/>
  <c r="G102" i="6"/>
  <c r="F102" i="6"/>
  <c r="E102" i="6"/>
  <c r="D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G101" i="6"/>
  <c r="F101" i="6"/>
  <c r="E101" i="6"/>
  <c r="D101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G100" i="6"/>
  <c r="F100" i="6"/>
  <c r="E100" i="6"/>
  <c r="D100" i="6"/>
  <c r="W99" i="6"/>
  <c r="V99" i="6"/>
  <c r="U99" i="6"/>
  <c r="T99" i="6"/>
  <c r="S99" i="6"/>
  <c r="R99" i="6"/>
  <c r="X99" i="6" s="1"/>
  <c r="Q99" i="6"/>
  <c r="P99" i="6"/>
  <c r="O99" i="6"/>
  <c r="N99" i="6"/>
  <c r="M99" i="6"/>
  <c r="L99" i="6"/>
  <c r="G99" i="6"/>
  <c r="F99" i="6"/>
  <c r="E99" i="6"/>
  <c r="D99" i="6"/>
  <c r="W98" i="6"/>
  <c r="V98" i="6"/>
  <c r="U98" i="6"/>
  <c r="T98" i="6"/>
  <c r="S98" i="6"/>
  <c r="R98" i="6"/>
  <c r="X98" i="6" s="1"/>
  <c r="Q98" i="6"/>
  <c r="P98" i="6"/>
  <c r="O98" i="6"/>
  <c r="N98" i="6"/>
  <c r="M98" i="6"/>
  <c r="L98" i="6"/>
  <c r="W97" i="6"/>
  <c r="V97" i="6"/>
  <c r="U97" i="6"/>
  <c r="T97" i="6"/>
  <c r="S97" i="6"/>
  <c r="R97" i="6"/>
  <c r="X97" i="6" s="1"/>
  <c r="Q97" i="6"/>
  <c r="P97" i="6"/>
  <c r="O97" i="6"/>
  <c r="N97" i="6"/>
  <c r="M97" i="6"/>
  <c r="L97" i="6"/>
  <c r="G97" i="6"/>
  <c r="F97" i="6"/>
  <c r="E97" i="6"/>
  <c r="D97" i="6"/>
  <c r="W96" i="6"/>
  <c r="V96" i="6"/>
  <c r="U96" i="6"/>
  <c r="T96" i="6"/>
  <c r="S96" i="6"/>
  <c r="R96" i="6"/>
  <c r="Q96" i="6"/>
  <c r="P96" i="6"/>
  <c r="O96" i="6"/>
  <c r="N96" i="6"/>
  <c r="M96" i="6"/>
  <c r="L96" i="6"/>
  <c r="G96" i="6"/>
  <c r="F96" i="6"/>
  <c r="E96" i="6"/>
  <c r="D96" i="6"/>
  <c r="W95" i="6"/>
  <c r="V95" i="6"/>
  <c r="U95" i="6"/>
  <c r="T95" i="6"/>
  <c r="S95" i="6"/>
  <c r="R95" i="6"/>
  <c r="Q95" i="6"/>
  <c r="P95" i="6"/>
  <c r="O95" i="6"/>
  <c r="N95" i="6"/>
  <c r="M95" i="6"/>
  <c r="L95" i="6"/>
  <c r="G95" i="6"/>
  <c r="F95" i="6"/>
  <c r="E95" i="6"/>
  <c r="D95" i="6"/>
  <c r="W94" i="6"/>
  <c r="V94" i="6"/>
  <c r="U94" i="6"/>
  <c r="T94" i="6"/>
  <c r="S94" i="6"/>
  <c r="R94" i="6"/>
  <c r="Q94" i="6"/>
  <c r="P94" i="6"/>
  <c r="O94" i="6"/>
  <c r="N94" i="6"/>
  <c r="M94" i="6"/>
  <c r="L94" i="6"/>
  <c r="G94" i="6"/>
  <c r="F94" i="6"/>
  <c r="E94" i="6"/>
  <c r="D94" i="6"/>
  <c r="W93" i="6"/>
  <c r="V93" i="6"/>
  <c r="U93" i="6"/>
  <c r="T93" i="6"/>
  <c r="S93" i="6"/>
  <c r="R93" i="6"/>
  <c r="Q93" i="6"/>
  <c r="P93" i="6"/>
  <c r="O93" i="6"/>
  <c r="N93" i="6"/>
  <c r="M93" i="6"/>
  <c r="L93" i="6"/>
  <c r="G93" i="6"/>
  <c r="F93" i="6"/>
  <c r="E93" i="6"/>
  <c r="D93" i="6"/>
  <c r="W92" i="6"/>
  <c r="V92" i="6"/>
  <c r="U92" i="6"/>
  <c r="T92" i="6"/>
  <c r="S92" i="6"/>
  <c r="R92" i="6"/>
  <c r="Q92" i="6"/>
  <c r="P92" i="6"/>
  <c r="O92" i="6"/>
  <c r="N92" i="6"/>
  <c r="M92" i="6"/>
  <c r="L92" i="6"/>
  <c r="G92" i="6"/>
  <c r="F92" i="6"/>
  <c r="E92" i="6"/>
  <c r="D92" i="6"/>
  <c r="W91" i="6"/>
  <c r="V91" i="6"/>
  <c r="U91" i="6"/>
  <c r="T91" i="6"/>
  <c r="S91" i="6"/>
  <c r="R91" i="6"/>
  <c r="X91" i="6" s="1"/>
  <c r="Q91" i="6"/>
  <c r="P91" i="6"/>
  <c r="O91" i="6"/>
  <c r="N91" i="6"/>
  <c r="M91" i="6"/>
  <c r="L91" i="6"/>
  <c r="G91" i="6"/>
  <c r="F91" i="6"/>
  <c r="E91" i="6"/>
  <c r="D91" i="6"/>
  <c r="W90" i="6"/>
  <c r="V90" i="6"/>
  <c r="U90" i="6"/>
  <c r="T90" i="6"/>
  <c r="S90" i="6"/>
  <c r="R90" i="6"/>
  <c r="X90" i="6" s="1"/>
  <c r="Q90" i="6"/>
  <c r="P90" i="6"/>
  <c r="O90" i="6"/>
  <c r="N90" i="6"/>
  <c r="M90" i="6"/>
  <c r="L90" i="6"/>
  <c r="G90" i="6"/>
  <c r="F90" i="6"/>
  <c r="E90" i="6"/>
  <c r="D90" i="6"/>
  <c r="W89" i="6"/>
  <c r="V89" i="6"/>
  <c r="U89" i="6"/>
  <c r="T89" i="6"/>
  <c r="S89" i="6"/>
  <c r="R89" i="6"/>
  <c r="Q89" i="6"/>
  <c r="P89" i="6"/>
  <c r="O89" i="6"/>
  <c r="N89" i="6"/>
  <c r="M89" i="6"/>
  <c r="L89" i="6"/>
  <c r="G89" i="6"/>
  <c r="F89" i="6"/>
  <c r="E89" i="6"/>
  <c r="D89" i="6"/>
  <c r="W88" i="6"/>
  <c r="W112" i="6" s="1"/>
  <c r="V88" i="6"/>
  <c r="V112" i="6" s="1"/>
  <c r="U88" i="6"/>
  <c r="U112" i="6" s="1"/>
  <c r="T88" i="6"/>
  <c r="T112" i="6" s="1"/>
  <c r="S88" i="6"/>
  <c r="S112" i="6" s="1"/>
  <c r="R88" i="6"/>
  <c r="R112" i="6" s="1"/>
  <c r="Q88" i="6"/>
  <c r="Q112" i="6" s="1"/>
  <c r="P88" i="6"/>
  <c r="P112" i="6" s="1"/>
  <c r="O88" i="6"/>
  <c r="O112" i="6" s="1"/>
  <c r="N88" i="6"/>
  <c r="N112" i="6" s="1"/>
  <c r="M88" i="6"/>
  <c r="M112" i="6" s="1"/>
  <c r="L88" i="6"/>
  <c r="L112" i="6" s="1"/>
  <c r="G88" i="6"/>
  <c r="G112" i="6" s="1"/>
  <c r="F88" i="6"/>
  <c r="F112" i="6" s="1"/>
  <c r="E88" i="6"/>
  <c r="E112" i="6" s="1"/>
  <c r="D88" i="6"/>
  <c r="D112" i="6" s="1"/>
  <c r="AA87" i="6"/>
  <c r="Z87" i="6"/>
  <c r="K87" i="6"/>
  <c r="J87" i="6"/>
  <c r="I87" i="6"/>
  <c r="H87" i="6"/>
  <c r="W86" i="6"/>
  <c r="V86" i="6"/>
  <c r="U86" i="6"/>
  <c r="T86" i="6"/>
  <c r="S86" i="6"/>
  <c r="R86" i="6"/>
  <c r="Q86" i="6"/>
  <c r="P86" i="6"/>
  <c r="O86" i="6"/>
  <c r="N86" i="6"/>
  <c r="M86" i="6"/>
  <c r="L86" i="6"/>
  <c r="G86" i="6"/>
  <c r="F86" i="6"/>
  <c r="E86" i="6"/>
  <c r="D86" i="6"/>
  <c r="W85" i="6"/>
  <c r="V85" i="6"/>
  <c r="U85" i="6"/>
  <c r="T85" i="6"/>
  <c r="S85" i="6"/>
  <c r="R85" i="6"/>
  <c r="Q85" i="6"/>
  <c r="P85" i="6"/>
  <c r="O85" i="6"/>
  <c r="N85" i="6"/>
  <c r="M85" i="6"/>
  <c r="L85" i="6"/>
  <c r="G85" i="6"/>
  <c r="F85" i="6"/>
  <c r="E85" i="6"/>
  <c r="D85" i="6"/>
  <c r="W84" i="6"/>
  <c r="V84" i="6"/>
  <c r="U84" i="6"/>
  <c r="T84" i="6"/>
  <c r="S84" i="6"/>
  <c r="R84" i="6"/>
  <c r="Q84" i="6"/>
  <c r="P84" i="6"/>
  <c r="O84" i="6"/>
  <c r="N84" i="6"/>
  <c r="M84" i="6"/>
  <c r="L84" i="6"/>
  <c r="G84" i="6"/>
  <c r="F84" i="6"/>
  <c r="E84" i="6"/>
  <c r="D84" i="6"/>
  <c r="W83" i="6"/>
  <c r="V83" i="6"/>
  <c r="U83" i="6"/>
  <c r="T83" i="6"/>
  <c r="S83" i="6"/>
  <c r="R83" i="6"/>
  <c r="Q83" i="6"/>
  <c r="P83" i="6"/>
  <c r="O83" i="6"/>
  <c r="N83" i="6"/>
  <c r="M83" i="6"/>
  <c r="L83" i="6"/>
  <c r="G83" i="6"/>
  <c r="F83" i="6"/>
  <c r="E83" i="6"/>
  <c r="D83" i="6"/>
  <c r="W82" i="6"/>
  <c r="V82" i="6"/>
  <c r="U82" i="6"/>
  <c r="T82" i="6"/>
  <c r="S82" i="6"/>
  <c r="R82" i="6"/>
  <c r="Q82" i="6"/>
  <c r="P82" i="6"/>
  <c r="O82" i="6"/>
  <c r="N82" i="6"/>
  <c r="M82" i="6"/>
  <c r="L82" i="6"/>
  <c r="G82" i="6"/>
  <c r="F82" i="6"/>
  <c r="E82" i="6"/>
  <c r="D82" i="6"/>
  <c r="W81" i="6"/>
  <c r="V81" i="6"/>
  <c r="U81" i="6"/>
  <c r="T81" i="6"/>
  <c r="S81" i="6"/>
  <c r="R81" i="6"/>
  <c r="Q81" i="6"/>
  <c r="P81" i="6"/>
  <c r="O81" i="6"/>
  <c r="N81" i="6"/>
  <c r="M81" i="6"/>
  <c r="L81" i="6"/>
  <c r="G81" i="6"/>
  <c r="F81" i="6"/>
  <c r="E81" i="6"/>
  <c r="D81" i="6"/>
  <c r="W80" i="6"/>
  <c r="W87" i="6" s="1"/>
  <c r="V80" i="6"/>
  <c r="V87" i="6" s="1"/>
  <c r="U80" i="6"/>
  <c r="U87" i="6" s="1"/>
  <c r="T80" i="6"/>
  <c r="T87" i="6" s="1"/>
  <c r="S80" i="6"/>
  <c r="S87" i="6" s="1"/>
  <c r="R80" i="6"/>
  <c r="R87" i="6" s="1"/>
  <c r="Q80" i="6"/>
  <c r="Q87" i="6" s="1"/>
  <c r="P80" i="6"/>
  <c r="P87" i="6" s="1"/>
  <c r="O80" i="6"/>
  <c r="O87" i="6" s="1"/>
  <c r="N80" i="6"/>
  <c r="N87" i="6" s="1"/>
  <c r="M80" i="6"/>
  <c r="M87" i="6" s="1"/>
  <c r="L80" i="6"/>
  <c r="L87" i="6" s="1"/>
  <c r="G80" i="6"/>
  <c r="G87" i="6" s="1"/>
  <c r="F80" i="6"/>
  <c r="F87" i="6" s="1"/>
  <c r="E80" i="6"/>
  <c r="E87" i="6" s="1"/>
  <c r="D80" i="6"/>
  <c r="D87" i="6" s="1"/>
  <c r="AA79" i="6"/>
  <c r="Z79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K79" i="6" s="1"/>
  <c r="J78" i="6"/>
  <c r="J79" i="6" s="1"/>
  <c r="I78" i="6"/>
  <c r="I79" i="6" s="1"/>
  <c r="H78" i="6"/>
  <c r="H79" i="6" s="1"/>
  <c r="G78" i="6"/>
  <c r="F78" i="6"/>
  <c r="E78" i="6"/>
  <c r="D78" i="6"/>
  <c r="W77" i="6"/>
  <c r="V77" i="6"/>
  <c r="U77" i="6"/>
  <c r="T77" i="6"/>
  <c r="S77" i="6"/>
  <c r="R77" i="6"/>
  <c r="Q77" i="6"/>
  <c r="P77" i="6"/>
  <c r="O77" i="6"/>
  <c r="N77" i="6"/>
  <c r="M77" i="6"/>
  <c r="L77" i="6"/>
  <c r="G77" i="6"/>
  <c r="F77" i="6"/>
  <c r="E77" i="6"/>
  <c r="D77" i="6"/>
  <c r="W76" i="6"/>
  <c r="V76" i="6"/>
  <c r="U76" i="6"/>
  <c r="T76" i="6"/>
  <c r="S76" i="6"/>
  <c r="R76" i="6"/>
  <c r="Q76" i="6"/>
  <c r="P76" i="6"/>
  <c r="O76" i="6"/>
  <c r="N76" i="6"/>
  <c r="M76" i="6"/>
  <c r="L76" i="6"/>
  <c r="G76" i="6"/>
  <c r="F76" i="6"/>
  <c r="E76" i="6"/>
  <c r="D76" i="6"/>
  <c r="W75" i="6"/>
  <c r="W79" i="6" s="1"/>
  <c r="V75" i="6"/>
  <c r="V79" i="6" s="1"/>
  <c r="U75" i="6"/>
  <c r="T75" i="6"/>
  <c r="T79" i="6" s="1"/>
  <c r="S75" i="6"/>
  <c r="S79" i="6" s="1"/>
  <c r="R75" i="6"/>
  <c r="R79" i="6" s="1"/>
  <c r="Q75" i="6"/>
  <c r="Q79" i="6" s="1"/>
  <c r="P75" i="6"/>
  <c r="P79" i="6" s="1"/>
  <c r="O75" i="6"/>
  <c r="O79" i="6" s="1"/>
  <c r="N75" i="6"/>
  <c r="N79" i="6" s="1"/>
  <c r="M75" i="6"/>
  <c r="M79" i="6" s="1"/>
  <c r="L75" i="6"/>
  <c r="L79" i="6" s="1"/>
  <c r="G75" i="6"/>
  <c r="G79" i="6" s="1"/>
  <c r="F75" i="6"/>
  <c r="F79" i="6" s="1"/>
  <c r="E75" i="6"/>
  <c r="E79" i="6" s="1"/>
  <c r="D75" i="6"/>
  <c r="D79" i="6" s="1"/>
  <c r="AA74" i="6"/>
  <c r="Z74" i="6"/>
  <c r="W73" i="6"/>
  <c r="V73" i="6"/>
  <c r="U73" i="6"/>
  <c r="T73" i="6"/>
  <c r="S73" i="6"/>
  <c r="R73" i="6"/>
  <c r="Q73" i="6"/>
  <c r="P73" i="6"/>
  <c r="O73" i="6"/>
  <c r="N73" i="6"/>
  <c r="M73" i="6"/>
  <c r="L73" i="6"/>
  <c r="G73" i="6"/>
  <c r="F73" i="6"/>
  <c r="E73" i="6"/>
  <c r="D73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K74" i="6" s="1"/>
  <c r="J72" i="6"/>
  <c r="J74" i="6" s="1"/>
  <c r="I72" i="6"/>
  <c r="I74" i="6" s="1"/>
  <c r="H72" i="6"/>
  <c r="H74" i="6" s="1"/>
  <c r="G72" i="6"/>
  <c r="F72" i="6"/>
  <c r="E72" i="6"/>
  <c r="D72" i="6"/>
  <c r="B72" i="6"/>
  <c r="A72" i="6"/>
  <c r="W71" i="6"/>
  <c r="V71" i="6"/>
  <c r="U71" i="6"/>
  <c r="T71" i="6"/>
  <c r="S71" i="6"/>
  <c r="R71" i="6"/>
  <c r="Q71" i="6"/>
  <c r="P71" i="6"/>
  <c r="O71" i="6"/>
  <c r="N71" i="6"/>
  <c r="M71" i="6"/>
  <c r="L71" i="6"/>
  <c r="G71" i="6"/>
  <c r="F71" i="6"/>
  <c r="E71" i="6"/>
  <c r="D71" i="6"/>
  <c r="S70" i="6"/>
  <c r="R70" i="6"/>
  <c r="Q70" i="6"/>
  <c r="P70" i="6"/>
  <c r="O70" i="6"/>
  <c r="N70" i="6"/>
  <c r="M70" i="6"/>
  <c r="L70" i="6"/>
  <c r="W69" i="6"/>
  <c r="V69" i="6"/>
  <c r="U69" i="6"/>
  <c r="T69" i="6"/>
  <c r="S69" i="6"/>
  <c r="R69" i="6"/>
  <c r="Q69" i="6"/>
  <c r="P69" i="6"/>
  <c r="O69" i="6"/>
  <c r="N69" i="6"/>
  <c r="M69" i="6"/>
  <c r="L69" i="6"/>
  <c r="G69" i="6"/>
  <c r="F69" i="6"/>
  <c r="E69" i="6"/>
  <c r="D69" i="6"/>
  <c r="W68" i="6"/>
  <c r="V68" i="6"/>
  <c r="U68" i="6"/>
  <c r="T68" i="6"/>
  <c r="S68" i="6"/>
  <c r="R68" i="6"/>
  <c r="Q68" i="6"/>
  <c r="P68" i="6"/>
  <c r="O68" i="6"/>
  <c r="N68" i="6"/>
  <c r="M68" i="6"/>
  <c r="L68" i="6"/>
  <c r="G68" i="6"/>
  <c r="F68" i="6"/>
  <c r="E68" i="6"/>
  <c r="D68" i="6"/>
  <c r="W67" i="6"/>
  <c r="V67" i="6"/>
  <c r="U67" i="6"/>
  <c r="T67" i="6"/>
  <c r="S67" i="6"/>
  <c r="R67" i="6"/>
  <c r="Q67" i="6"/>
  <c r="P67" i="6"/>
  <c r="O67" i="6"/>
  <c r="N67" i="6"/>
  <c r="M67" i="6"/>
  <c r="L67" i="6"/>
  <c r="G67" i="6"/>
  <c r="F67" i="6"/>
  <c r="E67" i="6"/>
  <c r="D67" i="6"/>
  <c r="W66" i="6"/>
  <c r="V66" i="6"/>
  <c r="U66" i="6"/>
  <c r="T66" i="6"/>
  <c r="S66" i="6"/>
  <c r="R66" i="6"/>
  <c r="Q66" i="6"/>
  <c r="P66" i="6"/>
  <c r="O66" i="6"/>
  <c r="N66" i="6"/>
  <c r="M66" i="6"/>
  <c r="L66" i="6"/>
  <c r="G66" i="6"/>
  <c r="F66" i="6"/>
  <c r="E66" i="6"/>
  <c r="D66" i="6"/>
  <c r="W65" i="6"/>
  <c r="V65" i="6"/>
  <c r="U65" i="6"/>
  <c r="T65" i="6"/>
  <c r="S65" i="6"/>
  <c r="R65" i="6"/>
  <c r="Q65" i="6"/>
  <c r="P65" i="6"/>
  <c r="O65" i="6"/>
  <c r="N65" i="6"/>
  <c r="M65" i="6"/>
  <c r="L65" i="6"/>
  <c r="G65" i="6"/>
  <c r="F65" i="6"/>
  <c r="E65" i="6"/>
  <c r="D65" i="6"/>
  <c r="W64" i="6"/>
  <c r="V64" i="6"/>
  <c r="U64" i="6"/>
  <c r="T64" i="6"/>
  <c r="S64" i="6"/>
  <c r="R64" i="6"/>
  <c r="Q64" i="6"/>
  <c r="P64" i="6"/>
  <c r="O64" i="6"/>
  <c r="N64" i="6"/>
  <c r="M64" i="6"/>
  <c r="L64" i="6"/>
  <c r="G64" i="6"/>
  <c r="F64" i="6"/>
  <c r="E64" i="6"/>
  <c r="D64" i="6"/>
  <c r="W63" i="6"/>
  <c r="V63" i="6"/>
  <c r="U63" i="6"/>
  <c r="T63" i="6"/>
  <c r="S63" i="6"/>
  <c r="R63" i="6"/>
  <c r="Q63" i="6"/>
  <c r="P63" i="6"/>
  <c r="O63" i="6"/>
  <c r="N63" i="6"/>
  <c r="M63" i="6"/>
  <c r="L63" i="6"/>
  <c r="G63" i="6"/>
  <c r="F63" i="6"/>
  <c r="E63" i="6"/>
  <c r="D63" i="6"/>
  <c r="W62" i="6"/>
  <c r="V62" i="6"/>
  <c r="U62" i="6"/>
  <c r="T62" i="6"/>
  <c r="S62" i="6"/>
  <c r="R62" i="6"/>
  <c r="Q62" i="6"/>
  <c r="P62" i="6"/>
  <c r="O62" i="6"/>
  <c r="N62" i="6"/>
  <c r="M62" i="6"/>
  <c r="L62" i="6"/>
  <c r="G62" i="6"/>
  <c r="F62" i="6"/>
  <c r="E62" i="6"/>
  <c r="D62" i="6"/>
  <c r="W61" i="6"/>
  <c r="W74" i="6" s="1"/>
  <c r="V61" i="6"/>
  <c r="V74" i="6" s="1"/>
  <c r="U61" i="6"/>
  <c r="T61" i="6"/>
  <c r="T74" i="6" s="1"/>
  <c r="S61" i="6"/>
  <c r="S74" i="6" s="1"/>
  <c r="R61" i="6"/>
  <c r="R74" i="6" s="1"/>
  <c r="Q61" i="6"/>
  <c r="Q74" i="6" s="1"/>
  <c r="P61" i="6"/>
  <c r="P74" i="6" s="1"/>
  <c r="O61" i="6"/>
  <c r="O74" i="6" s="1"/>
  <c r="N61" i="6"/>
  <c r="N74" i="6" s="1"/>
  <c r="M61" i="6"/>
  <c r="M74" i="6" s="1"/>
  <c r="L61" i="6"/>
  <c r="L74" i="6" s="1"/>
  <c r="G61" i="6"/>
  <c r="G74" i="6" s="1"/>
  <c r="F61" i="6"/>
  <c r="F74" i="6" s="1"/>
  <c r="E61" i="6"/>
  <c r="E74" i="6" s="1"/>
  <c r="D61" i="6"/>
  <c r="D74" i="6" s="1"/>
  <c r="AA60" i="6"/>
  <c r="Z60" i="6"/>
  <c r="W59" i="6"/>
  <c r="V59" i="6"/>
  <c r="U59" i="6"/>
  <c r="T59" i="6"/>
  <c r="G59" i="6"/>
  <c r="F59" i="6"/>
  <c r="E59" i="6"/>
  <c r="D59" i="6"/>
  <c r="W58" i="6"/>
  <c r="V58" i="6"/>
  <c r="U58" i="6"/>
  <c r="T58" i="6"/>
  <c r="S58" i="6"/>
  <c r="R58" i="6"/>
  <c r="Q58" i="6"/>
  <c r="P58" i="6"/>
  <c r="O58" i="6"/>
  <c r="N58" i="6"/>
  <c r="M58" i="6"/>
  <c r="L58" i="6"/>
  <c r="G58" i="6"/>
  <c r="F58" i="6"/>
  <c r="E58" i="6"/>
  <c r="D58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J60" i="6" s="1"/>
  <c r="I56" i="6"/>
  <c r="H56" i="6"/>
  <c r="H60" i="6" s="1"/>
  <c r="W55" i="6"/>
  <c r="V55" i="6"/>
  <c r="U55" i="6"/>
  <c r="T55" i="6"/>
  <c r="S55" i="6"/>
  <c r="R55" i="6"/>
  <c r="Q55" i="6"/>
  <c r="P55" i="6"/>
  <c r="O55" i="6"/>
  <c r="N55" i="6"/>
  <c r="M55" i="6"/>
  <c r="L55" i="6"/>
  <c r="G55" i="6"/>
  <c r="F55" i="6"/>
  <c r="E55" i="6"/>
  <c r="D55" i="6"/>
  <c r="W54" i="6"/>
  <c r="V54" i="6"/>
  <c r="U54" i="6"/>
  <c r="T54" i="6"/>
  <c r="S54" i="6"/>
  <c r="R54" i="6"/>
  <c r="Q54" i="6"/>
  <c r="P54" i="6"/>
  <c r="O54" i="6"/>
  <c r="N54" i="6"/>
  <c r="M54" i="6"/>
  <c r="L54" i="6"/>
  <c r="G54" i="6"/>
  <c r="F54" i="6"/>
  <c r="E54" i="6"/>
  <c r="D54" i="6"/>
  <c r="W53" i="6"/>
  <c r="V53" i="6"/>
  <c r="U53" i="6"/>
  <c r="T53" i="6"/>
  <c r="S53" i="6"/>
  <c r="R53" i="6"/>
  <c r="Q53" i="6"/>
  <c r="P53" i="6"/>
  <c r="O53" i="6"/>
  <c r="N53" i="6"/>
  <c r="M53" i="6"/>
  <c r="L53" i="6"/>
  <c r="G53" i="6"/>
  <c r="F53" i="6"/>
  <c r="E53" i="6"/>
  <c r="D53" i="6"/>
  <c r="W52" i="6"/>
  <c r="V52" i="6"/>
  <c r="U52" i="6"/>
  <c r="T52" i="6"/>
  <c r="S52" i="6"/>
  <c r="R52" i="6"/>
  <c r="Q52" i="6"/>
  <c r="P52" i="6"/>
  <c r="O52" i="6"/>
  <c r="N52" i="6"/>
  <c r="M52" i="6"/>
  <c r="L52" i="6"/>
  <c r="G52" i="6"/>
  <c r="F52" i="6"/>
  <c r="E52" i="6"/>
  <c r="D52" i="6"/>
  <c r="W51" i="6"/>
  <c r="V51" i="6"/>
  <c r="U51" i="6"/>
  <c r="T51" i="6"/>
  <c r="S51" i="6"/>
  <c r="R51" i="6"/>
  <c r="Q51" i="6"/>
  <c r="P51" i="6"/>
  <c r="O51" i="6"/>
  <c r="N51" i="6"/>
  <c r="M51" i="6"/>
  <c r="L51" i="6"/>
  <c r="G51" i="6"/>
  <c r="F51" i="6"/>
  <c r="E51" i="6"/>
  <c r="D51" i="6"/>
  <c r="W50" i="6"/>
  <c r="V50" i="6"/>
  <c r="U50" i="6"/>
  <c r="T50" i="6"/>
  <c r="S50" i="6"/>
  <c r="R50" i="6"/>
  <c r="Q50" i="6"/>
  <c r="P50" i="6"/>
  <c r="O50" i="6"/>
  <c r="N50" i="6"/>
  <c r="M50" i="6"/>
  <c r="L50" i="6"/>
  <c r="G50" i="6"/>
  <c r="F50" i="6"/>
  <c r="E50" i="6"/>
  <c r="D50" i="6"/>
  <c r="W49" i="6"/>
  <c r="V49" i="6"/>
  <c r="U49" i="6"/>
  <c r="T49" i="6"/>
  <c r="S49" i="6"/>
  <c r="R49" i="6"/>
  <c r="Q49" i="6"/>
  <c r="P49" i="6"/>
  <c r="O49" i="6"/>
  <c r="N49" i="6"/>
  <c r="M49" i="6"/>
  <c r="L49" i="6"/>
  <c r="G49" i="6"/>
  <c r="F49" i="6"/>
  <c r="E49" i="6"/>
  <c r="D49" i="6"/>
  <c r="W48" i="6"/>
  <c r="W60" i="6" s="1"/>
  <c r="V48" i="6"/>
  <c r="V60" i="6" s="1"/>
  <c r="U48" i="6"/>
  <c r="T48" i="6"/>
  <c r="T60" i="6" s="1"/>
  <c r="S48" i="6"/>
  <c r="S60" i="6" s="1"/>
  <c r="R48" i="6"/>
  <c r="R60" i="6" s="1"/>
  <c r="Q48" i="6"/>
  <c r="Q60" i="6" s="1"/>
  <c r="P48" i="6"/>
  <c r="P60" i="6" s="1"/>
  <c r="O48" i="6"/>
  <c r="O60" i="6" s="1"/>
  <c r="N48" i="6"/>
  <c r="N60" i="6" s="1"/>
  <c r="M48" i="6"/>
  <c r="M60" i="6" s="1"/>
  <c r="L48" i="6"/>
  <c r="L60" i="6" s="1"/>
  <c r="G48" i="6"/>
  <c r="G60" i="6" s="1"/>
  <c r="F48" i="6"/>
  <c r="F60" i="6" s="1"/>
  <c r="E48" i="6"/>
  <c r="E60" i="6" s="1"/>
  <c r="D48" i="6"/>
  <c r="D60" i="6" s="1"/>
  <c r="AA47" i="6"/>
  <c r="Z47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W44" i="6"/>
  <c r="V44" i="6"/>
  <c r="U44" i="6"/>
  <c r="T44" i="6"/>
  <c r="S44" i="6"/>
  <c r="R44" i="6"/>
  <c r="Q44" i="6"/>
  <c r="P44" i="6"/>
  <c r="O44" i="6"/>
  <c r="N44" i="6"/>
  <c r="M44" i="6"/>
  <c r="L44" i="6"/>
  <c r="G44" i="6"/>
  <c r="F44" i="6"/>
  <c r="E44" i="6"/>
  <c r="D44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W42" i="6"/>
  <c r="V42" i="6"/>
  <c r="U42" i="6"/>
  <c r="T42" i="6"/>
  <c r="S42" i="6"/>
  <c r="R42" i="6"/>
  <c r="Q42" i="6"/>
  <c r="P42" i="6"/>
  <c r="O42" i="6"/>
  <c r="N42" i="6"/>
  <c r="M42" i="6"/>
  <c r="L42" i="6"/>
  <c r="G42" i="6"/>
  <c r="F42" i="6"/>
  <c r="E42" i="6"/>
  <c r="D42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W40" i="6"/>
  <c r="V40" i="6"/>
  <c r="U40" i="6"/>
  <c r="T40" i="6"/>
  <c r="S40" i="6"/>
  <c r="R40" i="6"/>
  <c r="Q40" i="6"/>
  <c r="P40" i="6"/>
  <c r="O40" i="6"/>
  <c r="N40" i="6"/>
  <c r="M40" i="6"/>
  <c r="L40" i="6"/>
  <c r="G40" i="6"/>
  <c r="F40" i="6"/>
  <c r="E40" i="6"/>
  <c r="D40" i="6"/>
  <c r="W39" i="6"/>
  <c r="V39" i="6"/>
  <c r="U39" i="6"/>
  <c r="T39" i="6"/>
  <c r="S39" i="6"/>
  <c r="R39" i="6"/>
  <c r="Q39" i="6"/>
  <c r="P39" i="6"/>
  <c r="O39" i="6"/>
  <c r="N39" i="6"/>
  <c r="M39" i="6"/>
  <c r="L39" i="6"/>
  <c r="G39" i="6"/>
  <c r="F39" i="6"/>
  <c r="E39" i="6"/>
  <c r="D39" i="6"/>
  <c r="W38" i="6"/>
  <c r="V38" i="6"/>
  <c r="U38" i="6"/>
  <c r="T38" i="6"/>
  <c r="S38" i="6"/>
  <c r="R38" i="6"/>
  <c r="Q38" i="6"/>
  <c r="P38" i="6"/>
  <c r="O38" i="6"/>
  <c r="N38" i="6"/>
  <c r="M38" i="6"/>
  <c r="L38" i="6"/>
  <c r="G38" i="6"/>
  <c r="F38" i="6"/>
  <c r="E38" i="6"/>
  <c r="D38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K47" i="6" s="1"/>
  <c r="J37" i="6"/>
  <c r="J47" i="6" s="1"/>
  <c r="I37" i="6"/>
  <c r="I47" i="6" s="1"/>
  <c r="H37" i="6"/>
  <c r="H47" i="6" s="1"/>
  <c r="W36" i="6"/>
  <c r="V36" i="6"/>
  <c r="U36" i="6"/>
  <c r="T36" i="6"/>
  <c r="S36" i="6"/>
  <c r="R36" i="6"/>
  <c r="Q36" i="6"/>
  <c r="P36" i="6"/>
  <c r="O36" i="6"/>
  <c r="N36" i="6"/>
  <c r="M36" i="6"/>
  <c r="L36" i="6"/>
  <c r="G36" i="6"/>
  <c r="F36" i="6"/>
  <c r="E36" i="6"/>
  <c r="D36" i="6"/>
  <c r="W35" i="6"/>
  <c r="V35" i="6"/>
  <c r="U35" i="6"/>
  <c r="T35" i="6"/>
  <c r="S35" i="6"/>
  <c r="R35" i="6"/>
  <c r="Q35" i="6"/>
  <c r="P35" i="6"/>
  <c r="O35" i="6"/>
  <c r="N35" i="6"/>
  <c r="M35" i="6"/>
  <c r="L35" i="6"/>
  <c r="G35" i="6"/>
  <c r="F35" i="6"/>
  <c r="E35" i="6"/>
  <c r="D35" i="6"/>
  <c r="W34" i="6"/>
  <c r="V34" i="6"/>
  <c r="U34" i="6"/>
  <c r="T34" i="6"/>
  <c r="S34" i="6"/>
  <c r="R34" i="6"/>
  <c r="Q34" i="6"/>
  <c r="P34" i="6"/>
  <c r="O34" i="6"/>
  <c r="N34" i="6"/>
  <c r="M34" i="6"/>
  <c r="L34" i="6"/>
  <c r="G34" i="6"/>
  <c r="F34" i="6"/>
  <c r="E34" i="6"/>
  <c r="D34" i="6"/>
  <c r="W33" i="6"/>
  <c r="V33" i="6"/>
  <c r="U33" i="6"/>
  <c r="T33" i="6"/>
  <c r="S33" i="6"/>
  <c r="R33" i="6"/>
  <c r="Q33" i="6"/>
  <c r="P33" i="6"/>
  <c r="O33" i="6"/>
  <c r="N33" i="6"/>
  <c r="M33" i="6"/>
  <c r="L33" i="6"/>
  <c r="G33" i="6"/>
  <c r="F33" i="6"/>
  <c r="E33" i="6"/>
  <c r="D33" i="6"/>
  <c r="W32" i="6"/>
  <c r="V32" i="6"/>
  <c r="U32" i="6"/>
  <c r="T32" i="6"/>
  <c r="S32" i="6"/>
  <c r="R32" i="6"/>
  <c r="Q32" i="6"/>
  <c r="P32" i="6"/>
  <c r="O32" i="6"/>
  <c r="N32" i="6"/>
  <c r="M32" i="6"/>
  <c r="L32" i="6"/>
  <c r="G32" i="6"/>
  <c r="F32" i="6"/>
  <c r="E32" i="6"/>
  <c r="D32" i="6"/>
  <c r="W31" i="6"/>
  <c r="V31" i="6"/>
  <c r="U31" i="6"/>
  <c r="T31" i="6"/>
  <c r="S31" i="6"/>
  <c r="R31" i="6"/>
  <c r="Q31" i="6"/>
  <c r="P31" i="6"/>
  <c r="O31" i="6"/>
  <c r="N31" i="6"/>
  <c r="M31" i="6"/>
  <c r="L31" i="6"/>
  <c r="G31" i="6"/>
  <c r="F31" i="6"/>
  <c r="E31" i="6"/>
  <c r="D31" i="6"/>
  <c r="W30" i="6"/>
  <c r="W47" i="6" s="1"/>
  <c r="V30" i="6"/>
  <c r="V47" i="6" s="1"/>
  <c r="U30" i="6"/>
  <c r="T30" i="6"/>
  <c r="T47" i="6" s="1"/>
  <c r="S30" i="6"/>
  <c r="S47" i="6" s="1"/>
  <c r="R30" i="6"/>
  <c r="R47" i="6" s="1"/>
  <c r="Q30" i="6"/>
  <c r="Q47" i="6" s="1"/>
  <c r="P30" i="6"/>
  <c r="P47" i="6" s="1"/>
  <c r="O30" i="6"/>
  <c r="O47" i="6" s="1"/>
  <c r="N30" i="6"/>
  <c r="N47" i="6" s="1"/>
  <c r="M30" i="6"/>
  <c r="M47" i="6" s="1"/>
  <c r="L30" i="6"/>
  <c r="L47" i="6" s="1"/>
  <c r="G30" i="6"/>
  <c r="G47" i="6" s="1"/>
  <c r="F30" i="6"/>
  <c r="F47" i="6" s="1"/>
  <c r="E30" i="6"/>
  <c r="E47" i="6" s="1"/>
  <c r="D30" i="6"/>
  <c r="D47" i="6" s="1"/>
  <c r="AA29" i="6"/>
  <c r="Z29" i="6"/>
  <c r="K29" i="6"/>
  <c r="J29" i="6"/>
  <c r="I29" i="6"/>
  <c r="H29" i="6"/>
  <c r="W28" i="6"/>
  <c r="V28" i="6"/>
  <c r="U28" i="6"/>
  <c r="T28" i="6"/>
  <c r="S28" i="6"/>
  <c r="R28" i="6"/>
  <c r="Q28" i="6"/>
  <c r="P28" i="6"/>
  <c r="O28" i="6"/>
  <c r="N28" i="6"/>
  <c r="M28" i="6"/>
  <c r="L28" i="6"/>
  <c r="G28" i="6"/>
  <c r="F28" i="6"/>
  <c r="E28" i="6"/>
  <c r="D28" i="6"/>
  <c r="W27" i="6"/>
  <c r="V27" i="6"/>
  <c r="U27" i="6"/>
  <c r="T27" i="6"/>
  <c r="S27" i="6"/>
  <c r="R27" i="6"/>
  <c r="Q27" i="6"/>
  <c r="P27" i="6"/>
  <c r="O27" i="6"/>
  <c r="N27" i="6"/>
  <c r="M27" i="6"/>
  <c r="L27" i="6"/>
  <c r="G27" i="6"/>
  <c r="F27" i="6"/>
  <c r="E27" i="6"/>
  <c r="D27" i="6"/>
  <c r="W26" i="6"/>
  <c r="V26" i="6"/>
  <c r="U26" i="6"/>
  <c r="T26" i="6"/>
  <c r="S26" i="6"/>
  <c r="R26" i="6"/>
  <c r="Q26" i="6"/>
  <c r="P26" i="6"/>
  <c r="O26" i="6"/>
  <c r="N26" i="6"/>
  <c r="M26" i="6"/>
  <c r="L26" i="6"/>
  <c r="G26" i="6"/>
  <c r="F26" i="6"/>
  <c r="E26" i="6"/>
  <c r="D26" i="6"/>
  <c r="W25" i="6"/>
  <c r="V25" i="6"/>
  <c r="U25" i="6"/>
  <c r="T25" i="6"/>
  <c r="S25" i="6"/>
  <c r="R25" i="6"/>
  <c r="Q25" i="6"/>
  <c r="P25" i="6"/>
  <c r="O25" i="6"/>
  <c r="N25" i="6"/>
  <c r="M25" i="6"/>
  <c r="L25" i="6"/>
  <c r="W24" i="6"/>
  <c r="V24" i="6"/>
  <c r="U24" i="6"/>
  <c r="T24" i="6"/>
  <c r="S24" i="6"/>
  <c r="R24" i="6"/>
  <c r="Q24" i="6"/>
  <c r="P24" i="6"/>
  <c r="O24" i="6"/>
  <c r="N24" i="6"/>
  <c r="M24" i="6"/>
  <c r="L24" i="6"/>
  <c r="W23" i="6"/>
  <c r="V23" i="6"/>
  <c r="U23" i="6"/>
  <c r="T23" i="6"/>
  <c r="S23" i="6"/>
  <c r="R23" i="6"/>
  <c r="Q23" i="6"/>
  <c r="P23" i="6"/>
  <c r="O23" i="6"/>
  <c r="N23" i="6"/>
  <c r="M23" i="6"/>
  <c r="L23" i="6"/>
  <c r="W22" i="6"/>
  <c r="V22" i="6"/>
  <c r="U22" i="6"/>
  <c r="T22" i="6"/>
  <c r="S22" i="6"/>
  <c r="R22" i="6"/>
  <c r="Q22" i="6"/>
  <c r="P22" i="6"/>
  <c r="O22" i="6"/>
  <c r="N22" i="6"/>
  <c r="M22" i="6"/>
  <c r="L22" i="6"/>
  <c r="W21" i="6"/>
  <c r="V21" i="6"/>
  <c r="U21" i="6"/>
  <c r="T21" i="6"/>
  <c r="S21" i="6"/>
  <c r="R21" i="6"/>
  <c r="Q21" i="6"/>
  <c r="P21" i="6"/>
  <c r="O21" i="6"/>
  <c r="N21" i="6"/>
  <c r="M21" i="6"/>
  <c r="L21" i="6"/>
  <c r="G21" i="6"/>
  <c r="F21" i="6"/>
  <c r="E21" i="6"/>
  <c r="D21" i="6"/>
  <c r="W20" i="6"/>
  <c r="V20" i="6"/>
  <c r="U20" i="6"/>
  <c r="T20" i="6"/>
  <c r="S20" i="6"/>
  <c r="R20" i="6"/>
  <c r="Q20" i="6"/>
  <c r="P20" i="6"/>
  <c r="O20" i="6"/>
  <c r="N20" i="6"/>
  <c r="M20" i="6"/>
  <c r="L20" i="6"/>
  <c r="G20" i="6"/>
  <c r="F20" i="6"/>
  <c r="E20" i="6"/>
  <c r="D20" i="6"/>
  <c r="W19" i="6"/>
  <c r="V19" i="6"/>
  <c r="U19" i="6"/>
  <c r="T19" i="6"/>
  <c r="S19" i="6"/>
  <c r="R19" i="6"/>
  <c r="Q19" i="6"/>
  <c r="P19" i="6"/>
  <c r="O19" i="6"/>
  <c r="N19" i="6"/>
  <c r="M19" i="6"/>
  <c r="L19" i="6"/>
  <c r="G19" i="6"/>
  <c r="F19" i="6"/>
  <c r="E19" i="6"/>
  <c r="D19" i="6"/>
  <c r="W18" i="6"/>
  <c r="W29" i="6" s="1"/>
  <c r="V18" i="6"/>
  <c r="V29" i="6" s="1"/>
  <c r="U18" i="6"/>
  <c r="T18" i="6"/>
  <c r="T29" i="6" s="1"/>
  <c r="S18" i="6"/>
  <c r="S29" i="6" s="1"/>
  <c r="R18" i="6"/>
  <c r="R29" i="6" s="1"/>
  <c r="Q18" i="6"/>
  <c r="Q29" i="6" s="1"/>
  <c r="P18" i="6"/>
  <c r="P29" i="6" s="1"/>
  <c r="O18" i="6"/>
  <c r="O29" i="6" s="1"/>
  <c r="N18" i="6"/>
  <c r="N29" i="6" s="1"/>
  <c r="M18" i="6"/>
  <c r="M29" i="6" s="1"/>
  <c r="L18" i="6"/>
  <c r="L29" i="6" s="1"/>
  <c r="G18" i="6"/>
  <c r="G29" i="6" s="1"/>
  <c r="F18" i="6"/>
  <c r="F29" i="6" s="1"/>
  <c r="E18" i="6"/>
  <c r="E29" i="6" s="1"/>
  <c r="D18" i="6"/>
  <c r="D29" i="6" s="1"/>
  <c r="AA17" i="6"/>
  <c r="AA541" i="6" s="1"/>
  <c r="Z17" i="6"/>
  <c r="K17" i="6"/>
  <c r="J17" i="6"/>
  <c r="I17" i="6"/>
  <c r="H17" i="6"/>
  <c r="W16" i="6"/>
  <c r="V16" i="6"/>
  <c r="U16" i="6"/>
  <c r="T16" i="6"/>
  <c r="S16" i="6"/>
  <c r="R16" i="6"/>
  <c r="Q16" i="6"/>
  <c r="P16" i="6"/>
  <c r="O16" i="6"/>
  <c r="N16" i="6"/>
  <c r="M16" i="6"/>
  <c r="L16" i="6"/>
  <c r="G16" i="6"/>
  <c r="F16" i="6"/>
  <c r="E16" i="6"/>
  <c r="D16" i="6"/>
  <c r="W15" i="6"/>
  <c r="V15" i="6"/>
  <c r="U15" i="6"/>
  <c r="T15" i="6"/>
  <c r="S15" i="6"/>
  <c r="R15" i="6"/>
  <c r="Q15" i="6"/>
  <c r="P15" i="6"/>
  <c r="O15" i="6"/>
  <c r="N15" i="6"/>
  <c r="M15" i="6"/>
  <c r="L15" i="6"/>
  <c r="G15" i="6"/>
  <c r="F15" i="6"/>
  <c r="E15" i="6"/>
  <c r="D15" i="6"/>
  <c r="W14" i="6"/>
  <c r="V14" i="6"/>
  <c r="U14" i="6"/>
  <c r="T14" i="6"/>
  <c r="S14" i="6"/>
  <c r="R14" i="6"/>
  <c r="Q14" i="6"/>
  <c r="P14" i="6"/>
  <c r="O14" i="6"/>
  <c r="N14" i="6"/>
  <c r="M14" i="6"/>
  <c r="L14" i="6"/>
  <c r="G14" i="6"/>
  <c r="F14" i="6"/>
  <c r="E14" i="6"/>
  <c r="D14" i="6"/>
  <c r="W13" i="6"/>
  <c r="V13" i="6"/>
  <c r="U13" i="6"/>
  <c r="T13" i="6"/>
  <c r="S13" i="6"/>
  <c r="R13" i="6"/>
  <c r="Q13" i="6"/>
  <c r="P13" i="6"/>
  <c r="O13" i="6"/>
  <c r="N13" i="6"/>
  <c r="M13" i="6"/>
  <c r="L13" i="6"/>
  <c r="G13" i="6"/>
  <c r="F13" i="6"/>
  <c r="E13" i="6"/>
  <c r="D13" i="6"/>
  <c r="W12" i="6"/>
  <c r="V12" i="6"/>
  <c r="U12" i="6"/>
  <c r="T12" i="6"/>
  <c r="S12" i="6"/>
  <c r="R12" i="6"/>
  <c r="Q12" i="6"/>
  <c r="P12" i="6"/>
  <c r="O12" i="6"/>
  <c r="N12" i="6"/>
  <c r="M12" i="6"/>
  <c r="L12" i="6"/>
  <c r="G12" i="6"/>
  <c r="F12" i="6"/>
  <c r="E12" i="6"/>
  <c r="D12" i="6"/>
  <c r="W11" i="6"/>
  <c r="V11" i="6"/>
  <c r="U11" i="6"/>
  <c r="T11" i="6"/>
  <c r="S11" i="6"/>
  <c r="R11" i="6"/>
  <c r="Q11" i="6"/>
  <c r="P11" i="6"/>
  <c r="O11" i="6"/>
  <c r="N11" i="6"/>
  <c r="M11" i="6"/>
  <c r="L11" i="6"/>
  <c r="G11" i="6"/>
  <c r="F11" i="6"/>
  <c r="E11" i="6"/>
  <c r="D11" i="6"/>
  <c r="W10" i="6"/>
  <c r="V10" i="6"/>
  <c r="U10" i="6"/>
  <c r="T10" i="6"/>
  <c r="S10" i="6"/>
  <c r="R10" i="6"/>
  <c r="Q10" i="6"/>
  <c r="P10" i="6"/>
  <c r="O10" i="6"/>
  <c r="N10" i="6"/>
  <c r="M10" i="6"/>
  <c r="L10" i="6"/>
  <c r="G10" i="6"/>
  <c r="F10" i="6"/>
  <c r="E10" i="6"/>
  <c r="D10" i="6"/>
  <c r="W9" i="6"/>
  <c r="V9" i="6"/>
  <c r="U9" i="6"/>
  <c r="T9" i="6"/>
  <c r="S9" i="6"/>
  <c r="R9" i="6"/>
  <c r="Q9" i="6"/>
  <c r="P9" i="6"/>
  <c r="O9" i="6"/>
  <c r="N9" i="6"/>
  <c r="M9" i="6"/>
  <c r="L9" i="6"/>
  <c r="G9" i="6"/>
  <c r="F9" i="6"/>
  <c r="E9" i="6"/>
  <c r="D9" i="6"/>
  <c r="W8" i="6"/>
  <c r="V8" i="6"/>
  <c r="U8" i="6"/>
  <c r="T8" i="6"/>
  <c r="S8" i="6"/>
  <c r="R8" i="6"/>
  <c r="Q8" i="6"/>
  <c r="P8" i="6"/>
  <c r="O8" i="6"/>
  <c r="N8" i="6"/>
  <c r="M8" i="6"/>
  <c r="L8" i="6"/>
  <c r="G8" i="6"/>
  <c r="F8" i="6"/>
  <c r="E8" i="6"/>
  <c r="D8" i="6"/>
  <c r="W7" i="6"/>
  <c r="W17" i="6" s="1"/>
  <c r="V7" i="6"/>
  <c r="V17" i="6" s="1"/>
  <c r="U7" i="6"/>
  <c r="T7" i="6"/>
  <c r="T17" i="6" s="1"/>
  <c r="S7" i="6"/>
  <c r="S17" i="6" s="1"/>
  <c r="R7" i="6"/>
  <c r="R17" i="6" s="1"/>
  <c r="Q7" i="6"/>
  <c r="Q17" i="6" s="1"/>
  <c r="P7" i="6"/>
  <c r="P17" i="6" s="1"/>
  <c r="O7" i="6"/>
  <c r="O17" i="6" s="1"/>
  <c r="N7" i="6"/>
  <c r="N17" i="6" s="1"/>
  <c r="M7" i="6"/>
  <c r="M17" i="6" s="1"/>
  <c r="L7" i="6"/>
  <c r="L17" i="6" s="1"/>
  <c r="G7" i="6"/>
  <c r="G17" i="6" s="1"/>
  <c r="F7" i="6"/>
  <c r="F17" i="6" s="1"/>
  <c r="E7" i="6"/>
  <c r="E17" i="6" s="1"/>
  <c r="D7" i="6"/>
  <c r="D17" i="6" s="1"/>
  <c r="AB539" i="5"/>
  <c r="AA539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D531" i="5"/>
  <c r="AB528" i="5"/>
  <c r="AA528" i="5"/>
  <c r="AB526" i="5"/>
  <c r="AA526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K526" i="5" s="1"/>
  <c r="J525" i="5"/>
  <c r="J526" i="5" s="1"/>
  <c r="I525" i="5"/>
  <c r="I526" i="5" s="1"/>
  <c r="H525" i="5"/>
  <c r="H526" i="5" s="1"/>
  <c r="X524" i="5"/>
  <c r="X526" i="5" s="1"/>
  <c r="W524" i="5"/>
  <c r="V524" i="5"/>
  <c r="V526" i="5" s="1"/>
  <c r="U524" i="5"/>
  <c r="T524" i="5"/>
  <c r="T526" i="5" s="1"/>
  <c r="S524" i="5"/>
  <c r="R524" i="5"/>
  <c r="R526" i="5" s="1"/>
  <c r="Q524" i="5"/>
  <c r="P524" i="5"/>
  <c r="P526" i="5" s="1"/>
  <c r="O524" i="5"/>
  <c r="N524" i="5"/>
  <c r="N526" i="5" s="1"/>
  <c r="M524" i="5"/>
  <c r="L524" i="5"/>
  <c r="L526" i="5" s="1"/>
  <c r="G524" i="5"/>
  <c r="G526" i="5" s="1"/>
  <c r="F524" i="5"/>
  <c r="F526" i="5" s="1"/>
  <c r="E524" i="5"/>
  <c r="E526" i="5" s="1"/>
  <c r="D524" i="5"/>
  <c r="D526" i="5" s="1"/>
  <c r="AB523" i="5"/>
  <c r="AA523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G519" i="5"/>
  <c r="F519" i="5"/>
  <c r="E519" i="5"/>
  <c r="D519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G513" i="5"/>
  <c r="F513" i="5"/>
  <c r="E513" i="5"/>
  <c r="D513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G512" i="5"/>
  <c r="F512" i="5"/>
  <c r="E512" i="5"/>
  <c r="D512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G511" i="5"/>
  <c r="F511" i="5"/>
  <c r="E511" i="5"/>
  <c r="D511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G510" i="5"/>
  <c r="F510" i="5"/>
  <c r="E510" i="5"/>
  <c r="D510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J523" i="5" s="1"/>
  <c r="I509" i="5"/>
  <c r="H509" i="5"/>
  <c r="H523" i="5" s="1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G508" i="5"/>
  <c r="F508" i="5"/>
  <c r="E508" i="5"/>
  <c r="D508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G507" i="5"/>
  <c r="F507" i="5"/>
  <c r="E507" i="5"/>
  <c r="D507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G506" i="5"/>
  <c r="F506" i="5"/>
  <c r="E506" i="5"/>
  <c r="D506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G505" i="5"/>
  <c r="F505" i="5"/>
  <c r="E505" i="5"/>
  <c r="D505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G504" i="5"/>
  <c r="F504" i="5"/>
  <c r="E504" i="5"/>
  <c r="D504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G503" i="5"/>
  <c r="F503" i="5"/>
  <c r="E503" i="5"/>
  <c r="D503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G502" i="5"/>
  <c r="F502" i="5"/>
  <c r="E502" i="5"/>
  <c r="D502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G501" i="5"/>
  <c r="F501" i="5"/>
  <c r="E501" i="5"/>
  <c r="D501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G500" i="5"/>
  <c r="F500" i="5"/>
  <c r="E500" i="5"/>
  <c r="D500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G498" i="5"/>
  <c r="F498" i="5"/>
  <c r="E498" i="5"/>
  <c r="D498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G497" i="5"/>
  <c r="F497" i="5"/>
  <c r="E497" i="5"/>
  <c r="D497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G494" i="5"/>
  <c r="F494" i="5"/>
  <c r="E494" i="5"/>
  <c r="D494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G493" i="5"/>
  <c r="F493" i="5"/>
  <c r="E493" i="5"/>
  <c r="D493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G492" i="5"/>
  <c r="F492" i="5"/>
  <c r="E492" i="5"/>
  <c r="D492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G491" i="5"/>
  <c r="F491" i="5"/>
  <c r="E491" i="5"/>
  <c r="D491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G490" i="5"/>
  <c r="F490" i="5"/>
  <c r="E490" i="5"/>
  <c r="D490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G489" i="5"/>
  <c r="F489" i="5"/>
  <c r="E489" i="5"/>
  <c r="D489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G487" i="5"/>
  <c r="F487" i="5"/>
  <c r="E487" i="5"/>
  <c r="D487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G486" i="5"/>
  <c r="F486" i="5"/>
  <c r="E486" i="5"/>
  <c r="D486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G485" i="5"/>
  <c r="F485" i="5"/>
  <c r="E485" i="5"/>
  <c r="D485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G484" i="5"/>
  <c r="F484" i="5"/>
  <c r="E484" i="5"/>
  <c r="D484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G483" i="5"/>
  <c r="F483" i="5"/>
  <c r="E483" i="5"/>
  <c r="D483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G482" i="5"/>
  <c r="F482" i="5"/>
  <c r="E482" i="5"/>
  <c r="D482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G481" i="5"/>
  <c r="F481" i="5"/>
  <c r="E481" i="5"/>
  <c r="D481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G480" i="5"/>
  <c r="F480" i="5"/>
  <c r="E480" i="5"/>
  <c r="D480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G479" i="5"/>
  <c r="F479" i="5"/>
  <c r="E479" i="5"/>
  <c r="D479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G478" i="5"/>
  <c r="F478" i="5"/>
  <c r="E478" i="5"/>
  <c r="D478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G477" i="5"/>
  <c r="F477" i="5"/>
  <c r="E477" i="5"/>
  <c r="D477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G476" i="5"/>
  <c r="F476" i="5"/>
  <c r="E476" i="5"/>
  <c r="D476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G475" i="5"/>
  <c r="F475" i="5"/>
  <c r="E475" i="5"/>
  <c r="D475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G474" i="5"/>
  <c r="F474" i="5"/>
  <c r="E474" i="5"/>
  <c r="D474" i="5"/>
  <c r="X473" i="5"/>
  <c r="W473" i="5"/>
  <c r="V473" i="5"/>
  <c r="U473" i="5"/>
  <c r="T473" i="5"/>
  <c r="S473" i="5"/>
  <c r="R473" i="5"/>
  <c r="Y473" i="5" s="1"/>
  <c r="Q473" i="5"/>
  <c r="P473" i="5"/>
  <c r="O473" i="5"/>
  <c r="N473" i="5"/>
  <c r="M473" i="5"/>
  <c r="L473" i="5"/>
  <c r="G473" i="5"/>
  <c r="F473" i="5"/>
  <c r="E473" i="5"/>
  <c r="D473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G472" i="5"/>
  <c r="F472" i="5"/>
  <c r="E472" i="5"/>
  <c r="D472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G471" i="5"/>
  <c r="F471" i="5"/>
  <c r="E471" i="5"/>
  <c r="D471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G470" i="5"/>
  <c r="F470" i="5"/>
  <c r="E470" i="5"/>
  <c r="D470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G469" i="5"/>
  <c r="F469" i="5"/>
  <c r="E469" i="5"/>
  <c r="D469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G468" i="5"/>
  <c r="F468" i="5"/>
  <c r="E468" i="5"/>
  <c r="D468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G467" i="5"/>
  <c r="F467" i="5"/>
  <c r="E467" i="5"/>
  <c r="D467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G466" i="5"/>
  <c r="F466" i="5"/>
  <c r="E466" i="5"/>
  <c r="D466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G465" i="5"/>
  <c r="F465" i="5"/>
  <c r="E465" i="5"/>
  <c r="D465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G464" i="5"/>
  <c r="F464" i="5"/>
  <c r="E464" i="5"/>
  <c r="D464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G463" i="5"/>
  <c r="F463" i="5"/>
  <c r="E463" i="5"/>
  <c r="D463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G462" i="5"/>
  <c r="F462" i="5"/>
  <c r="E462" i="5"/>
  <c r="D462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G461" i="5"/>
  <c r="F461" i="5"/>
  <c r="E461" i="5"/>
  <c r="D461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G460" i="5"/>
  <c r="F460" i="5"/>
  <c r="E460" i="5"/>
  <c r="D460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G459" i="5"/>
  <c r="F459" i="5"/>
  <c r="E459" i="5"/>
  <c r="D459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G458" i="5"/>
  <c r="F458" i="5"/>
  <c r="E458" i="5"/>
  <c r="D458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G457" i="5"/>
  <c r="F457" i="5"/>
  <c r="E457" i="5"/>
  <c r="D457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G456" i="5"/>
  <c r="F456" i="5"/>
  <c r="E456" i="5"/>
  <c r="D456" i="5"/>
  <c r="X455" i="5"/>
  <c r="X523" i="5" s="1"/>
  <c r="W455" i="5"/>
  <c r="V455" i="5"/>
  <c r="V523" i="5" s="1"/>
  <c r="U455" i="5"/>
  <c r="T455" i="5"/>
  <c r="T523" i="5" s="1"/>
  <c r="S455" i="5"/>
  <c r="R455" i="5"/>
  <c r="R523" i="5" s="1"/>
  <c r="Q455" i="5"/>
  <c r="P455" i="5"/>
  <c r="P523" i="5" s="1"/>
  <c r="O455" i="5"/>
  <c r="N455" i="5"/>
  <c r="N523" i="5" s="1"/>
  <c r="M455" i="5"/>
  <c r="L455" i="5"/>
  <c r="L523" i="5" s="1"/>
  <c r="G455" i="5"/>
  <c r="F455" i="5"/>
  <c r="F523" i="5" s="1"/>
  <c r="E455" i="5"/>
  <c r="D455" i="5"/>
  <c r="D523" i="5" s="1"/>
  <c r="AB454" i="5"/>
  <c r="AA454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G453" i="5"/>
  <c r="F453" i="5"/>
  <c r="E453" i="5"/>
  <c r="D453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K454" i="5" s="1"/>
  <c r="J452" i="5"/>
  <c r="J454" i="5" s="1"/>
  <c r="I452" i="5"/>
  <c r="I454" i="5" s="1"/>
  <c r="H452" i="5"/>
  <c r="H454" i="5" s="1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G451" i="5"/>
  <c r="F451" i="5"/>
  <c r="E451" i="5"/>
  <c r="D451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G450" i="5"/>
  <c r="F450" i="5"/>
  <c r="E450" i="5"/>
  <c r="D450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G449" i="5"/>
  <c r="F449" i="5"/>
  <c r="E449" i="5"/>
  <c r="D449" i="5"/>
  <c r="X448" i="5"/>
  <c r="X454" i="5" s="1"/>
  <c r="W448" i="5"/>
  <c r="V448" i="5"/>
  <c r="U448" i="5"/>
  <c r="T448" i="5"/>
  <c r="T454" i="5" s="1"/>
  <c r="S448" i="5"/>
  <c r="R448" i="5"/>
  <c r="R454" i="5" s="1"/>
  <c r="Q448" i="5"/>
  <c r="P448" i="5"/>
  <c r="P454" i="5" s="1"/>
  <c r="O448" i="5"/>
  <c r="N448" i="5"/>
  <c r="N454" i="5" s="1"/>
  <c r="M448" i="5"/>
  <c r="L448" i="5"/>
  <c r="L454" i="5" s="1"/>
  <c r="G448" i="5"/>
  <c r="F448" i="5"/>
  <c r="F454" i="5" s="1"/>
  <c r="E448" i="5"/>
  <c r="D448" i="5"/>
  <c r="D454" i="5" s="1"/>
  <c r="AB447" i="5"/>
  <c r="AA447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J447" i="5" s="1"/>
  <c r="I445" i="5"/>
  <c r="H445" i="5"/>
  <c r="H447" i="5" s="1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G442" i="5"/>
  <c r="F442" i="5"/>
  <c r="E442" i="5"/>
  <c r="D442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G440" i="5"/>
  <c r="F440" i="5"/>
  <c r="E440" i="5"/>
  <c r="D440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G439" i="5"/>
  <c r="F439" i="5"/>
  <c r="E439" i="5"/>
  <c r="D439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G438" i="5"/>
  <c r="F438" i="5"/>
  <c r="E438" i="5"/>
  <c r="D438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G437" i="5"/>
  <c r="F437" i="5"/>
  <c r="E437" i="5"/>
  <c r="D437" i="5"/>
  <c r="X436" i="5"/>
  <c r="W436" i="5"/>
  <c r="W447" i="5" s="1"/>
  <c r="V436" i="5"/>
  <c r="U436" i="5"/>
  <c r="U447" i="5" s="1"/>
  <c r="T436" i="5"/>
  <c r="S436" i="5"/>
  <c r="S447" i="5" s="1"/>
  <c r="R436" i="5"/>
  <c r="Q436" i="5"/>
  <c r="Q447" i="5" s="1"/>
  <c r="P436" i="5"/>
  <c r="O436" i="5"/>
  <c r="O447" i="5" s="1"/>
  <c r="N436" i="5"/>
  <c r="M436" i="5"/>
  <c r="M447" i="5" s="1"/>
  <c r="L436" i="5"/>
  <c r="G436" i="5"/>
  <c r="G447" i="5" s="1"/>
  <c r="F436" i="5"/>
  <c r="E436" i="5"/>
  <c r="E447" i="5" s="1"/>
  <c r="D436" i="5"/>
  <c r="AB435" i="5"/>
  <c r="AA435" i="5"/>
  <c r="K435" i="5"/>
  <c r="J435" i="5"/>
  <c r="I435" i="5"/>
  <c r="H435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G434" i="5"/>
  <c r="F434" i="5"/>
  <c r="E434" i="5"/>
  <c r="D434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G433" i="5"/>
  <c r="F433" i="5"/>
  <c r="E433" i="5"/>
  <c r="D433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G432" i="5"/>
  <c r="F432" i="5"/>
  <c r="E432" i="5"/>
  <c r="D432" i="5"/>
  <c r="X431" i="5"/>
  <c r="W431" i="5"/>
  <c r="W435" i="5" s="1"/>
  <c r="V431" i="5"/>
  <c r="U431" i="5"/>
  <c r="U435" i="5" s="1"/>
  <c r="T431" i="5"/>
  <c r="S431" i="5"/>
  <c r="S435" i="5" s="1"/>
  <c r="R431" i="5"/>
  <c r="Q431" i="5"/>
  <c r="Q435" i="5" s="1"/>
  <c r="P431" i="5"/>
  <c r="O431" i="5"/>
  <c r="O435" i="5" s="1"/>
  <c r="N431" i="5"/>
  <c r="M431" i="5"/>
  <c r="M435" i="5" s="1"/>
  <c r="L431" i="5"/>
  <c r="G431" i="5"/>
  <c r="G435" i="5" s="1"/>
  <c r="F431" i="5"/>
  <c r="E431" i="5"/>
  <c r="E435" i="5" s="1"/>
  <c r="D431" i="5"/>
  <c r="AB430" i="5"/>
  <c r="AA430" i="5"/>
  <c r="K430" i="5"/>
  <c r="J430" i="5"/>
  <c r="I430" i="5"/>
  <c r="H430" i="5"/>
  <c r="T429" i="5"/>
  <c r="S429" i="5"/>
  <c r="R429" i="5"/>
  <c r="Y429" i="5" s="1"/>
  <c r="Q429" i="5"/>
  <c r="P429" i="5"/>
  <c r="O429" i="5"/>
  <c r="N429" i="5"/>
  <c r="M429" i="5"/>
  <c r="L429" i="5"/>
  <c r="T428" i="5"/>
  <c r="S428" i="5"/>
  <c r="R428" i="5"/>
  <c r="Q428" i="5"/>
  <c r="P428" i="5"/>
  <c r="O428" i="5"/>
  <c r="N428" i="5"/>
  <c r="M428" i="5"/>
  <c r="L428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G427" i="5"/>
  <c r="F427" i="5"/>
  <c r="E427" i="5"/>
  <c r="D427" i="5"/>
  <c r="X426" i="5"/>
  <c r="W426" i="5"/>
  <c r="W430" i="5" s="1"/>
  <c r="V426" i="5"/>
  <c r="U426" i="5"/>
  <c r="U430" i="5" s="1"/>
  <c r="T426" i="5"/>
  <c r="S426" i="5"/>
  <c r="S430" i="5" s="1"/>
  <c r="R426" i="5"/>
  <c r="Q426" i="5"/>
  <c r="Q430" i="5" s="1"/>
  <c r="P426" i="5"/>
  <c r="O426" i="5"/>
  <c r="O430" i="5" s="1"/>
  <c r="N426" i="5"/>
  <c r="M426" i="5"/>
  <c r="M430" i="5" s="1"/>
  <c r="L426" i="5"/>
  <c r="G426" i="5"/>
  <c r="G430" i="5" s="1"/>
  <c r="F426" i="5"/>
  <c r="E426" i="5"/>
  <c r="E430" i="5" s="1"/>
  <c r="D426" i="5"/>
  <c r="AB425" i="5"/>
  <c r="AA425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K425" i="5" s="1"/>
  <c r="J423" i="5"/>
  <c r="I423" i="5"/>
  <c r="I425" i="5" s="1"/>
  <c r="H423" i="5"/>
  <c r="G423" i="5"/>
  <c r="F423" i="5"/>
  <c r="E423" i="5"/>
  <c r="D423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G422" i="5"/>
  <c r="F422" i="5"/>
  <c r="E422" i="5"/>
  <c r="D422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G421" i="5"/>
  <c r="F421" i="5"/>
  <c r="E421" i="5"/>
  <c r="D421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G420" i="5"/>
  <c r="F420" i="5"/>
  <c r="E420" i="5"/>
  <c r="D420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G419" i="5"/>
  <c r="F419" i="5"/>
  <c r="E419" i="5"/>
  <c r="D419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G418" i="5"/>
  <c r="F418" i="5"/>
  <c r="E418" i="5"/>
  <c r="D418" i="5"/>
  <c r="T417" i="5"/>
  <c r="S417" i="5"/>
  <c r="R417" i="5"/>
  <c r="Q417" i="5"/>
  <c r="P417" i="5"/>
  <c r="O417" i="5"/>
  <c r="N417" i="5"/>
  <c r="M417" i="5"/>
  <c r="L417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G416" i="5"/>
  <c r="F416" i="5"/>
  <c r="E416" i="5"/>
  <c r="D416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G415" i="5"/>
  <c r="F415" i="5"/>
  <c r="E415" i="5"/>
  <c r="D415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G414" i="5"/>
  <c r="F414" i="5"/>
  <c r="E414" i="5"/>
  <c r="D414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G413" i="5"/>
  <c r="F413" i="5"/>
  <c r="E413" i="5"/>
  <c r="D413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G412" i="5"/>
  <c r="F412" i="5"/>
  <c r="E412" i="5"/>
  <c r="D412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G411" i="5"/>
  <c r="F411" i="5"/>
  <c r="E411" i="5"/>
  <c r="D411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G410" i="5"/>
  <c r="F410" i="5"/>
  <c r="E410" i="5"/>
  <c r="D410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G409" i="5"/>
  <c r="F409" i="5"/>
  <c r="E409" i="5"/>
  <c r="D409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G408" i="5"/>
  <c r="F408" i="5"/>
  <c r="E408" i="5"/>
  <c r="D408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G407" i="5"/>
  <c r="F407" i="5"/>
  <c r="E407" i="5"/>
  <c r="D407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G406" i="5"/>
  <c r="F406" i="5"/>
  <c r="E406" i="5"/>
  <c r="D406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G405" i="5"/>
  <c r="F405" i="5"/>
  <c r="E405" i="5"/>
  <c r="D405" i="5"/>
  <c r="X404" i="5"/>
  <c r="X425" i="5" s="1"/>
  <c r="W404" i="5"/>
  <c r="V404" i="5"/>
  <c r="V425" i="5" s="1"/>
  <c r="U404" i="5"/>
  <c r="T404" i="5"/>
  <c r="T425" i="5" s="1"/>
  <c r="S404" i="5"/>
  <c r="R404" i="5"/>
  <c r="R425" i="5" s="1"/>
  <c r="Q404" i="5"/>
  <c r="P404" i="5"/>
  <c r="P425" i="5" s="1"/>
  <c r="O404" i="5"/>
  <c r="N404" i="5"/>
  <c r="N425" i="5" s="1"/>
  <c r="M404" i="5"/>
  <c r="L404" i="5"/>
  <c r="L425" i="5" s="1"/>
  <c r="G404" i="5"/>
  <c r="F404" i="5"/>
  <c r="F425" i="5" s="1"/>
  <c r="E404" i="5"/>
  <c r="D404" i="5"/>
  <c r="D425" i="5" s="1"/>
  <c r="AB403" i="5"/>
  <c r="AA403" i="5"/>
  <c r="K403" i="5"/>
  <c r="J403" i="5"/>
  <c r="I403" i="5"/>
  <c r="H403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G402" i="5"/>
  <c r="F402" i="5"/>
  <c r="E402" i="5"/>
  <c r="D402" i="5"/>
  <c r="T401" i="5"/>
  <c r="S401" i="5"/>
  <c r="R401" i="5"/>
  <c r="Q401" i="5"/>
  <c r="P401" i="5"/>
  <c r="O401" i="5"/>
  <c r="N401" i="5"/>
  <c r="M401" i="5"/>
  <c r="L401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G400" i="5"/>
  <c r="F400" i="5"/>
  <c r="E400" i="5"/>
  <c r="D400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G399" i="5"/>
  <c r="F399" i="5"/>
  <c r="E399" i="5"/>
  <c r="D399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G398" i="5"/>
  <c r="F398" i="5"/>
  <c r="E398" i="5"/>
  <c r="D398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G397" i="5"/>
  <c r="F397" i="5"/>
  <c r="E397" i="5"/>
  <c r="D397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G396" i="5"/>
  <c r="F396" i="5"/>
  <c r="E396" i="5"/>
  <c r="D396" i="5"/>
  <c r="X395" i="5"/>
  <c r="X403" i="5" s="1"/>
  <c r="W395" i="5"/>
  <c r="V395" i="5"/>
  <c r="V403" i="5" s="1"/>
  <c r="U395" i="5"/>
  <c r="T395" i="5"/>
  <c r="T403" i="5" s="1"/>
  <c r="S395" i="5"/>
  <c r="R395" i="5"/>
  <c r="R403" i="5" s="1"/>
  <c r="Q395" i="5"/>
  <c r="P395" i="5"/>
  <c r="P403" i="5" s="1"/>
  <c r="O395" i="5"/>
  <c r="N395" i="5"/>
  <c r="N403" i="5" s="1"/>
  <c r="M395" i="5"/>
  <c r="L395" i="5"/>
  <c r="L403" i="5" s="1"/>
  <c r="G395" i="5"/>
  <c r="F395" i="5"/>
  <c r="F403" i="5" s="1"/>
  <c r="E395" i="5"/>
  <c r="D395" i="5"/>
  <c r="D403" i="5" s="1"/>
  <c r="AB394" i="5"/>
  <c r="AA394" i="5"/>
  <c r="K394" i="5"/>
  <c r="J394" i="5"/>
  <c r="I394" i="5"/>
  <c r="H394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G393" i="5"/>
  <c r="F393" i="5"/>
  <c r="E393" i="5"/>
  <c r="D393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G392" i="5"/>
  <c r="F392" i="5"/>
  <c r="E392" i="5"/>
  <c r="D392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G391" i="5"/>
  <c r="F391" i="5"/>
  <c r="E391" i="5"/>
  <c r="D391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G390" i="5"/>
  <c r="F390" i="5"/>
  <c r="E390" i="5"/>
  <c r="D390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G389" i="5"/>
  <c r="F389" i="5"/>
  <c r="E389" i="5"/>
  <c r="D389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G388" i="5"/>
  <c r="F388" i="5"/>
  <c r="E388" i="5"/>
  <c r="D388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G387" i="5"/>
  <c r="F387" i="5"/>
  <c r="E387" i="5"/>
  <c r="D387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G386" i="5"/>
  <c r="F386" i="5"/>
  <c r="E386" i="5"/>
  <c r="D386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G385" i="5"/>
  <c r="F385" i="5"/>
  <c r="E385" i="5"/>
  <c r="D385" i="5"/>
  <c r="X384" i="5"/>
  <c r="X394" i="5" s="1"/>
  <c r="W384" i="5"/>
  <c r="V384" i="5"/>
  <c r="U384" i="5"/>
  <c r="T384" i="5"/>
  <c r="T394" i="5" s="1"/>
  <c r="S384" i="5"/>
  <c r="R384" i="5"/>
  <c r="R394" i="5" s="1"/>
  <c r="Q384" i="5"/>
  <c r="P384" i="5"/>
  <c r="P394" i="5" s="1"/>
  <c r="O384" i="5"/>
  <c r="N384" i="5"/>
  <c r="N394" i="5" s="1"/>
  <c r="M384" i="5"/>
  <c r="L384" i="5"/>
  <c r="L394" i="5" s="1"/>
  <c r="G384" i="5"/>
  <c r="F384" i="5"/>
  <c r="F394" i="5" s="1"/>
  <c r="E384" i="5"/>
  <c r="D384" i="5"/>
  <c r="D394" i="5" s="1"/>
  <c r="AB383" i="5"/>
  <c r="AA383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K383" i="5" s="1"/>
  <c r="J382" i="5"/>
  <c r="J383" i="5" s="1"/>
  <c r="I382" i="5"/>
  <c r="I383" i="5" s="1"/>
  <c r="H382" i="5"/>
  <c r="H383" i="5" s="1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G379" i="5"/>
  <c r="F379" i="5"/>
  <c r="E379" i="5"/>
  <c r="D379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G378" i="5"/>
  <c r="F378" i="5"/>
  <c r="E378" i="5"/>
  <c r="D378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G377" i="5"/>
  <c r="F377" i="5"/>
  <c r="E377" i="5"/>
  <c r="D377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G376" i="5"/>
  <c r="F376" i="5"/>
  <c r="E376" i="5"/>
  <c r="D376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G375" i="5"/>
  <c r="F375" i="5"/>
  <c r="E375" i="5"/>
  <c r="D375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G374" i="5"/>
  <c r="F374" i="5"/>
  <c r="E374" i="5"/>
  <c r="D374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G373" i="5"/>
  <c r="F373" i="5"/>
  <c r="E373" i="5"/>
  <c r="D373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G372" i="5"/>
  <c r="F372" i="5"/>
  <c r="E372" i="5"/>
  <c r="D372" i="5"/>
  <c r="X371" i="5"/>
  <c r="X383" i="5" s="1"/>
  <c r="W371" i="5"/>
  <c r="V371" i="5"/>
  <c r="V383" i="5" s="1"/>
  <c r="U371" i="5"/>
  <c r="T371" i="5"/>
  <c r="T383" i="5" s="1"/>
  <c r="S371" i="5"/>
  <c r="R371" i="5"/>
  <c r="R383" i="5" s="1"/>
  <c r="Q371" i="5"/>
  <c r="P371" i="5"/>
  <c r="P383" i="5" s="1"/>
  <c r="O371" i="5"/>
  <c r="N371" i="5"/>
  <c r="N383" i="5" s="1"/>
  <c r="M371" i="5"/>
  <c r="L371" i="5"/>
  <c r="L383" i="5" s="1"/>
  <c r="G371" i="5"/>
  <c r="F371" i="5"/>
  <c r="F383" i="5" s="1"/>
  <c r="E371" i="5"/>
  <c r="D371" i="5"/>
  <c r="D383" i="5" s="1"/>
  <c r="AB370" i="5"/>
  <c r="AA370" i="5"/>
  <c r="K370" i="5"/>
  <c r="J370" i="5"/>
  <c r="I370" i="5"/>
  <c r="H370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G369" i="5"/>
  <c r="F369" i="5"/>
  <c r="E369" i="5"/>
  <c r="D369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Y367" i="5" s="1"/>
  <c r="L367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G366" i="5"/>
  <c r="F366" i="5"/>
  <c r="E366" i="5"/>
  <c r="D366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G365" i="5"/>
  <c r="F365" i="5"/>
  <c r="E365" i="5"/>
  <c r="D365" i="5"/>
  <c r="X364" i="5"/>
  <c r="X370" i="5" s="1"/>
  <c r="W364" i="5"/>
  <c r="V364" i="5"/>
  <c r="U364" i="5"/>
  <c r="T364" i="5"/>
  <c r="T370" i="5" s="1"/>
  <c r="S364" i="5"/>
  <c r="R364" i="5"/>
  <c r="R370" i="5" s="1"/>
  <c r="Q364" i="5"/>
  <c r="P364" i="5"/>
  <c r="P370" i="5" s="1"/>
  <c r="O364" i="5"/>
  <c r="N364" i="5"/>
  <c r="N370" i="5" s="1"/>
  <c r="M364" i="5"/>
  <c r="L364" i="5"/>
  <c r="L370" i="5" s="1"/>
  <c r="G364" i="5"/>
  <c r="F364" i="5"/>
  <c r="F370" i="5" s="1"/>
  <c r="E364" i="5"/>
  <c r="D364" i="5"/>
  <c r="D370" i="5" s="1"/>
  <c r="AB363" i="5"/>
  <c r="AA363" i="5"/>
  <c r="K363" i="5"/>
  <c r="J363" i="5"/>
  <c r="I363" i="5"/>
  <c r="H363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X361" i="5"/>
  <c r="W361" i="5"/>
  <c r="V361" i="5"/>
  <c r="U361" i="5"/>
  <c r="G361" i="5"/>
  <c r="F361" i="5"/>
  <c r="E361" i="5"/>
  <c r="D361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G360" i="5"/>
  <c r="F360" i="5"/>
  <c r="E360" i="5"/>
  <c r="D360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G359" i="5"/>
  <c r="F359" i="5"/>
  <c r="E359" i="5"/>
  <c r="D359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G358" i="5"/>
  <c r="F358" i="5"/>
  <c r="E358" i="5"/>
  <c r="D358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G357" i="5"/>
  <c r="F357" i="5"/>
  <c r="E357" i="5"/>
  <c r="D357" i="5"/>
  <c r="AB356" i="5"/>
  <c r="AA356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G355" i="5"/>
  <c r="F355" i="5"/>
  <c r="E355" i="5"/>
  <c r="D355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K356" i="5" s="1"/>
  <c r="J353" i="5"/>
  <c r="J356" i="5" s="1"/>
  <c r="I353" i="5"/>
  <c r="I356" i="5" s="1"/>
  <c r="H353" i="5"/>
  <c r="H356" i="5" s="1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G352" i="5"/>
  <c r="F352" i="5"/>
  <c r="E352" i="5"/>
  <c r="D352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G351" i="5"/>
  <c r="F351" i="5"/>
  <c r="E351" i="5"/>
  <c r="D351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Y349" i="5" s="1"/>
  <c r="L349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G347" i="5"/>
  <c r="F347" i="5"/>
  <c r="E347" i="5"/>
  <c r="D347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G346" i="5"/>
  <c r="F346" i="5"/>
  <c r="E346" i="5"/>
  <c r="D346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G345" i="5"/>
  <c r="F345" i="5"/>
  <c r="E345" i="5"/>
  <c r="D345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G344" i="5"/>
  <c r="F344" i="5"/>
  <c r="E344" i="5"/>
  <c r="D344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G343" i="5"/>
  <c r="F343" i="5"/>
  <c r="E343" i="5"/>
  <c r="D343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G342" i="5"/>
  <c r="F342" i="5"/>
  <c r="E342" i="5"/>
  <c r="D342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G341" i="5"/>
  <c r="F341" i="5"/>
  <c r="E341" i="5"/>
  <c r="D341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G340" i="5"/>
  <c r="F340" i="5"/>
  <c r="E340" i="5"/>
  <c r="D340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G339" i="5"/>
  <c r="F339" i="5"/>
  <c r="E339" i="5"/>
  <c r="D339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G338" i="5"/>
  <c r="F338" i="5"/>
  <c r="E338" i="5"/>
  <c r="D338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G337" i="5"/>
  <c r="F337" i="5"/>
  <c r="E337" i="5"/>
  <c r="D337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G336" i="5"/>
  <c r="F336" i="5"/>
  <c r="E336" i="5"/>
  <c r="D336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G335" i="5"/>
  <c r="F335" i="5"/>
  <c r="E335" i="5"/>
  <c r="D335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G334" i="5"/>
  <c r="F334" i="5"/>
  <c r="E334" i="5"/>
  <c r="D334" i="5"/>
  <c r="X333" i="5"/>
  <c r="W333" i="5"/>
  <c r="W356" i="5" s="1"/>
  <c r="V333" i="5"/>
  <c r="U333" i="5"/>
  <c r="U356" i="5" s="1"/>
  <c r="T333" i="5"/>
  <c r="S333" i="5"/>
  <c r="S356" i="5" s="1"/>
  <c r="R333" i="5"/>
  <c r="Q333" i="5"/>
  <c r="Q356" i="5" s="1"/>
  <c r="P333" i="5"/>
  <c r="O333" i="5"/>
  <c r="O356" i="5" s="1"/>
  <c r="N333" i="5"/>
  <c r="M333" i="5"/>
  <c r="L333" i="5"/>
  <c r="G333" i="5"/>
  <c r="G356" i="5" s="1"/>
  <c r="F333" i="5"/>
  <c r="E333" i="5"/>
  <c r="E356" i="5" s="1"/>
  <c r="D333" i="5"/>
  <c r="AB332" i="5"/>
  <c r="AA332" i="5"/>
  <c r="K332" i="5"/>
  <c r="J332" i="5"/>
  <c r="I332" i="5"/>
  <c r="H332" i="5"/>
  <c r="T331" i="5"/>
  <c r="S331" i="5"/>
  <c r="R331" i="5"/>
  <c r="Q331" i="5"/>
  <c r="P331" i="5"/>
  <c r="O331" i="5"/>
  <c r="N331" i="5"/>
  <c r="M331" i="5"/>
  <c r="L331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G330" i="5"/>
  <c r="F330" i="5"/>
  <c r="E330" i="5"/>
  <c r="D330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G329" i="5"/>
  <c r="F329" i="5"/>
  <c r="E329" i="5"/>
  <c r="D329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G328" i="5"/>
  <c r="F328" i="5"/>
  <c r="E328" i="5"/>
  <c r="D328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G327" i="5"/>
  <c r="F327" i="5"/>
  <c r="E327" i="5"/>
  <c r="D327" i="5"/>
  <c r="X326" i="5"/>
  <c r="W326" i="5"/>
  <c r="W332" i="5" s="1"/>
  <c r="V326" i="5"/>
  <c r="U326" i="5"/>
  <c r="U332" i="5" s="1"/>
  <c r="T326" i="5"/>
  <c r="S326" i="5"/>
  <c r="S332" i="5" s="1"/>
  <c r="R326" i="5"/>
  <c r="Q326" i="5"/>
  <c r="Q332" i="5" s="1"/>
  <c r="P326" i="5"/>
  <c r="O326" i="5"/>
  <c r="O332" i="5" s="1"/>
  <c r="N326" i="5"/>
  <c r="M326" i="5"/>
  <c r="M332" i="5" s="1"/>
  <c r="L326" i="5"/>
  <c r="G326" i="5"/>
  <c r="G332" i="5" s="1"/>
  <c r="F326" i="5"/>
  <c r="E326" i="5"/>
  <c r="E332" i="5" s="1"/>
  <c r="D326" i="5"/>
  <c r="AB325" i="5"/>
  <c r="AA325" i="5"/>
  <c r="T324" i="5"/>
  <c r="S324" i="5"/>
  <c r="R324" i="5"/>
  <c r="Y324" i="5" s="1"/>
  <c r="Q324" i="5"/>
  <c r="P324" i="5"/>
  <c r="O324" i="5"/>
  <c r="N324" i="5"/>
  <c r="M324" i="5"/>
  <c r="L324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K325" i="5" s="1"/>
  <c r="J323" i="5"/>
  <c r="J325" i="5" s="1"/>
  <c r="I323" i="5"/>
  <c r="I325" i="5" s="1"/>
  <c r="H323" i="5"/>
  <c r="H325" i="5" s="1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G322" i="5"/>
  <c r="F322" i="5"/>
  <c r="E322" i="5"/>
  <c r="D322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G321" i="5"/>
  <c r="F321" i="5"/>
  <c r="E321" i="5"/>
  <c r="D321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G320" i="5"/>
  <c r="F320" i="5"/>
  <c r="E320" i="5"/>
  <c r="D320" i="5"/>
  <c r="X319" i="5"/>
  <c r="W319" i="5"/>
  <c r="W325" i="5" s="1"/>
  <c r="V319" i="5"/>
  <c r="U319" i="5"/>
  <c r="U325" i="5" s="1"/>
  <c r="T319" i="5"/>
  <c r="S319" i="5"/>
  <c r="S325" i="5" s="1"/>
  <c r="R319" i="5"/>
  <c r="Q319" i="5"/>
  <c r="Q325" i="5" s="1"/>
  <c r="P319" i="5"/>
  <c r="O319" i="5"/>
  <c r="O325" i="5" s="1"/>
  <c r="N319" i="5"/>
  <c r="M319" i="5"/>
  <c r="M325" i="5" s="1"/>
  <c r="L319" i="5"/>
  <c r="G319" i="5"/>
  <c r="G325" i="5" s="1"/>
  <c r="F319" i="5"/>
  <c r="E319" i="5"/>
  <c r="E325" i="5" s="1"/>
  <c r="D319" i="5"/>
  <c r="AB318" i="5"/>
  <c r="AA318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G315" i="5"/>
  <c r="F315" i="5"/>
  <c r="E315" i="5"/>
  <c r="D315" i="5"/>
  <c r="BA314" i="5"/>
  <c r="AZ314" i="5"/>
  <c r="AY314" i="5"/>
  <c r="AL314" i="5"/>
  <c r="AK314" i="5"/>
  <c r="AJ314" i="5"/>
  <c r="AI314" i="5"/>
  <c r="X314" i="5"/>
  <c r="AX314" i="5" s="1"/>
  <c r="W314" i="5"/>
  <c r="AW314" i="5" s="1"/>
  <c r="V314" i="5"/>
  <c r="U314" i="5"/>
  <c r="AU314" i="5" s="1"/>
  <c r="T314" i="5"/>
  <c r="AT314" i="5" s="1"/>
  <c r="S314" i="5"/>
  <c r="AS314" i="5" s="1"/>
  <c r="R314" i="5"/>
  <c r="AR314" i="5" s="1"/>
  <c r="Q314" i="5"/>
  <c r="AQ314" i="5" s="1"/>
  <c r="P314" i="5"/>
  <c r="AP314" i="5" s="1"/>
  <c r="O314" i="5"/>
  <c r="N314" i="5"/>
  <c r="AO314" i="5" s="1"/>
  <c r="M314" i="5"/>
  <c r="AN314" i="5" s="1"/>
  <c r="L314" i="5"/>
  <c r="AM314" i="5" s="1"/>
  <c r="G314" i="5"/>
  <c r="AH314" i="5" s="1"/>
  <c r="F314" i="5"/>
  <c r="AG314" i="5" s="1"/>
  <c r="E314" i="5"/>
  <c r="AF314" i="5" s="1"/>
  <c r="D314" i="5"/>
  <c r="AE314" i="5" s="1"/>
  <c r="BA313" i="5"/>
  <c r="AZ313" i="5"/>
  <c r="AY313" i="5"/>
  <c r="AL313" i="5"/>
  <c r="AK313" i="5"/>
  <c r="AJ313" i="5"/>
  <c r="AI313" i="5"/>
  <c r="X313" i="5"/>
  <c r="AX313" i="5" s="1"/>
  <c r="W313" i="5"/>
  <c r="AW313" i="5" s="1"/>
  <c r="V313" i="5"/>
  <c r="U313" i="5"/>
  <c r="AU313" i="5" s="1"/>
  <c r="T313" i="5"/>
  <c r="AT313" i="5" s="1"/>
  <c r="S313" i="5"/>
  <c r="AS313" i="5" s="1"/>
  <c r="R313" i="5"/>
  <c r="AR313" i="5" s="1"/>
  <c r="Q313" i="5"/>
  <c r="AQ313" i="5" s="1"/>
  <c r="P313" i="5"/>
  <c r="AP313" i="5" s="1"/>
  <c r="O313" i="5"/>
  <c r="N313" i="5"/>
  <c r="AO313" i="5" s="1"/>
  <c r="M313" i="5"/>
  <c r="AN313" i="5" s="1"/>
  <c r="L313" i="5"/>
  <c r="AM313" i="5" s="1"/>
  <c r="G313" i="5"/>
  <c r="AH313" i="5" s="1"/>
  <c r="F313" i="5"/>
  <c r="AG313" i="5" s="1"/>
  <c r="E313" i="5"/>
  <c r="AF313" i="5" s="1"/>
  <c r="D313" i="5"/>
  <c r="AE313" i="5" s="1"/>
  <c r="BA312" i="5"/>
  <c r="AZ312" i="5"/>
  <c r="AY312" i="5"/>
  <c r="AL312" i="5"/>
  <c r="AK312" i="5"/>
  <c r="AJ312" i="5"/>
  <c r="AI312" i="5"/>
  <c r="X312" i="5"/>
  <c r="AX312" i="5" s="1"/>
  <c r="W312" i="5"/>
  <c r="AW312" i="5" s="1"/>
  <c r="V312" i="5"/>
  <c r="U312" i="5"/>
  <c r="AU312" i="5" s="1"/>
  <c r="T312" i="5"/>
  <c r="AT312" i="5" s="1"/>
  <c r="S312" i="5"/>
  <c r="AS312" i="5" s="1"/>
  <c r="R312" i="5"/>
  <c r="AR312" i="5" s="1"/>
  <c r="Q312" i="5"/>
  <c r="AQ312" i="5" s="1"/>
  <c r="P312" i="5"/>
  <c r="AP312" i="5" s="1"/>
  <c r="O312" i="5"/>
  <c r="N312" i="5"/>
  <c r="AO312" i="5" s="1"/>
  <c r="M312" i="5"/>
  <c r="AN312" i="5" s="1"/>
  <c r="L312" i="5"/>
  <c r="AM312" i="5" s="1"/>
  <c r="G312" i="5"/>
  <c r="AH312" i="5" s="1"/>
  <c r="F312" i="5"/>
  <c r="AG312" i="5" s="1"/>
  <c r="E312" i="5"/>
  <c r="AF312" i="5" s="1"/>
  <c r="D312" i="5"/>
  <c r="AE312" i="5" s="1"/>
  <c r="BA311" i="5"/>
  <c r="AZ311" i="5"/>
  <c r="AY311" i="5"/>
  <c r="AL311" i="5"/>
  <c r="AK311" i="5"/>
  <c r="AJ311" i="5"/>
  <c r="AI311" i="5"/>
  <c r="X311" i="5"/>
  <c r="AX311" i="5" s="1"/>
  <c r="W311" i="5"/>
  <c r="AW311" i="5" s="1"/>
  <c r="V311" i="5"/>
  <c r="U311" i="5"/>
  <c r="AU311" i="5" s="1"/>
  <c r="T311" i="5"/>
  <c r="AT311" i="5" s="1"/>
  <c r="S311" i="5"/>
  <c r="AS311" i="5" s="1"/>
  <c r="R311" i="5"/>
  <c r="AR311" i="5" s="1"/>
  <c r="Q311" i="5"/>
  <c r="AQ311" i="5" s="1"/>
  <c r="P311" i="5"/>
  <c r="AP311" i="5" s="1"/>
  <c r="O311" i="5"/>
  <c r="N311" i="5"/>
  <c r="AO311" i="5" s="1"/>
  <c r="M311" i="5"/>
  <c r="AN311" i="5" s="1"/>
  <c r="L311" i="5"/>
  <c r="AM311" i="5" s="1"/>
  <c r="G311" i="5"/>
  <c r="AH311" i="5" s="1"/>
  <c r="F311" i="5"/>
  <c r="AG311" i="5" s="1"/>
  <c r="E311" i="5"/>
  <c r="AF311" i="5" s="1"/>
  <c r="D311" i="5"/>
  <c r="AE311" i="5" s="1"/>
  <c r="BA310" i="5"/>
  <c r="AZ310" i="5"/>
  <c r="AY310" i="5"/>
  <c r="AL310" i="5"/>
  <c r="AK310" i="5"/>
  <c r="AJ310" i="5"/>
  <c r="AI310" i="5"/>
  <c r="X310" i="5"/>
  <c r="AX310" i="5" s="1"/>
  <c r="W310" i="5"/>
  <c r="AW310" i="5" s="1"/>
  <c r="V310" i="5"/>
  <c r="U310" i="5"/>
  <c r="AU310" i="5" s="1"/>
  <c r="T310" i="5"/>
  <c r="AT310" i="5" s="1"/>
  <c r="S310" i="5"/>
  <c r="AS310" i="5" s="1"/>
  <c r="R310" i="5"/>
  <c r="AR310" i="5" s="1"/>
  <c r="Q310" i="5"/>
  <c r="AQ310" i="5" s="1"/>
  <c r="P310" i="5"/>
  <c r="AP310" i="5" s="1"/>
  <c r="O310" i="5"/>
  <c r="N310" i="5"/>
  <c r="AO310" i="5" s="1"/>
  <c r="M310" i="5"/>
  <c r="AN310" i="5" s="1"/>
  <c r="L310" i="5"/>
  <c r="AM310" i="5" s="1"/>
  <c r="G310" i="5"/>
  <c r="AH310" i="5" s="1"/>
  <c r="F310" i="5"/>
  <c r="AG310" i="5" s="1"/>
  <c r="E310" i="5"/>
  <c r="AF310" i="5" s="1"/>
  <c r="D310" i="5"/>
  <c r="AE310" i="5" s="1"/>
  <c r="BA309" i="5"/>
  <c r="AZ309" i="5"/>
  <c r="AY309" i="5"/>
  <c r="AL309" i="5"/>
  <c r="AK309" i="5"/>
  <c r="AJ309" i="5"/>
  <c r="AI309" i="5"/>
  <c r="X309" i="5"/>
  <c r="AX309" i="5" s="1"/>
  <c r="W309" i="5"/>
  <c r="AW309" i="5" s="1"/>
  <c r="V309" i="5"/>
  <c r="U309" i="5"/>
  <c r="AU309" i="5" s="1"/>
  <c r="T309" i="5"/>
  <c r="AT309" i="5" s="1"/>
  <c r="S309" i="5"/>
  <c r="AS309" i="5" s="1"/>
  <c r="R309" i="5"/>
  <c r="AR309" i="5" s="1"/>
  <c r="Q309" i="5"/>
  <c r="AQ309" i="5" s="1"/>
  <c r="P309" i="5"/>
  <c r="AP309" i="5" s="1"/>
  <c r="O309" i="5"/>
  <c r="N309" i="5"/>
  <c r="AO309" i="5" s="1"/>
  <c r="M309" i="5"/>
  <c r="AN309" i="5" s="1"/>
  <c r="L309" i="5"/>
  <c r="AM309" i="5" s="1"/>
  <c r="G309" i="5"/>
  <c r="AH309" i="5" s="1"/>
  <c r="F309" i="5"/>
  <c r="AG309" i="5" s="1"/>
  <c r="E309" i="5"/>
  <c r="AF309" i="5" s="1"/>
  <c r="D309" i="5"/>
  <c r="AE309" i="5" s="1"/>
  <c r="BA308" i="5"/>
  <c r="AZ308" i="5"/>
  <c r="AY308" i="5"/>
  <c r="AL308" i="5"/>
  <c r="AK308" i="5"/>
  <c r="AJ308" i="5"/>
  <c r="AI308" i="5"/>
  <c r="X308" i="5"/>
  <c r="AX308" i="5" s="1"/>
  <c r="W308" i="5"/>
  <c r="AW308" i="5" s="1"/>
  <c r="V308" i="5"/>
  <c r="U308" i="5"/>
  <c r="AU308" i="5" s="1"/>
  <c r="T308" i="5"/>
  <c r="AT308" i="5" s="1"/>
  <c r="S308" i="5"/>
  <c r="AS308" i="5" s="1"/>
  <c r="R308" i="5"/>
  <c r="AR308" i="5" s="1"/>
  <c r="Q308" i="5"/>
  <c r="AQ308" i="5" s="1"/>
  <c r="P308" i="5"/>
  <c r="AP308" i="5" s="1"/>
  <c r="O308" i="5"/>
  <c r="N308" i="5"/>
  <c r="AO308" i="5" s="1"/>
  <c r="M308" i="5"/>
  <c r="AN308" i="5" s="1"/>
  <c r="L308" i="5"/>
  <c r="AM308" i="5" s="1"/>
  <c r="G308" i="5"/>
  <c r="AH308" i="5" s="1"/>
  <c r="F308" i="5"/>
  <c r="AG308" i="5" s="1"/>
  <c r="E308" i="5"/>
  <c r="AF308" i="5" s="1"/>
  <c r="D308" i="5"/>
  <c r="AE308" i="5" s="1"/>
  <c r="BA307" i="5"/>
  <c r="AZ307" i="5"/>
  <c r="AY307" i="5"/>
  <c r="AL307" i="5"/>
  <c r="AK307" i="5"/>
  <c r="AJ307" i="5"/>
  <c r="AI307" i="5"/>
  <c r="X307" i="5"/>
  <c r="AX307" i="5" s="1"/>
  <c r="W307" i="5"/>
  <c r="AW307" i="5" s="1"/>
  <c r="V307" i="5"/>
  <c r="AV307" i="5" s="1"/>
  <c r="U307" i="5"/>
  <c r="AU307" i="5" s="1"/>
  <c r="T307" i="5"/>
  <c r="AT307" i="5" s="1"/>
  <c r="S307" i="5"/>
  <c r="AS307" i="5" s="1"/>
  <c r="R307" i="5"/>
  <c r="AR307" i="5" s="1"/>
  <c r="Q307" i="5"/>
  <c r="AQ307" i="5" s="1"/>
  <c r="P307" i="5"/>
  <c r="AP307" i="5" s="1"/>
  <c r="O307" i="5"/>
  <c r="N307" i="5"/>
  <c r="AO307" i="5" s="1"/>
  <c r="M307" i="5"/>
  <c r="AN307" i="5" s="1"/>
  <c r="L307" i="5"/>
  <c r="AM307" i="5" s="1"/>
  <c r="G307" i="5"/>
  <c r="AH307" i="5" s="1"/>
  <c r="F307" i="5"/>
  <c r="AG307" i="5" s="1"/>
  <c r="E307" i="5"/>
  <c r="AF307" i="5" s="1"/>
  <c r="D307" i="5"/>
  <c r="AE307" i="5" s="1"/>
  <c r="BA306" i="5"/>
  <c r="AZ306" i="5"/>
  <c r="AY306" i="5"/>
  <c r="AL306" i="5"/>
  <c r="AK306" i="5"/>
  <c r="AJ306" i="5"/>
  <c r="AI306" i="5"/>
  <c r="X306" i="5"/>
  <c r="AX306" i="5" s="1"/>
  <c r="W306" i="5"/>
  <c r="AW306" i="5" s="1"/>
  <c r="V306" i="5"/>
  <c r="AV306" i="5" s="1"/>
  <c r="U306" i="5"/>
  <c r="AU306" i="5" s="1"/>
  <c r="T306" i="5"/>
  <c r="AT306" i="5" s="1"/>
  <c r="S306" i="5"/>
  <c r="AS306" i="5" s="1"/>
  <c r="R306" i="5"/>
  <c r="AR306" i="5" s="1"/>
  <c r="Q306" i="5"/>
  <c r="AQ306" i="5" s="1"/>
  <c r="P306" i="5"/>
  <c r="AP306" i="5" s="1"/>
  <c r="O306" i="5"/>
  <c r="N306" i="5"/>
  <c r="AO306" i="5" s="1"/>
  <c r="M306" i="5"/>
  <c r="AN306" i="5" s="1"/>
  <c r="L306" i="5"/>
  <c r="AM306" i="5" s="1"/>
  <c r="G306" i="5"/>
  <c r="AH306" i="5" s="1"/>
  <c r="F306" i="5"/>
  <c r="AG306" i="5" s="1"/>
  <c r="E306" i="5"/>
  <c r="AF306" i="5" s="1"/>
  <c r="D306" i="5"/>
  <c r="AE306" i="5" s="1"/>
  <c r="BA305" i="5"/>
  <c r="AZ305" i="5"/>
  <c r="AY305" i="5"/>
  <c r="AL305" i="5"/>
  <c r="AK305" i="5"/>
  <c r="AJ305" i="5"/>
  <c r="AI305" i="5"/>
  <c r="X305" i="5"/>
  <c r="AX305" i="5" s="1"/>
  <c r="W305" i="5"/>
  <c r="AW305" i="5" s="1"/>
  <c r="V305" i="5"/>
  <c r="AV305" i="5" s="1"/>
  <c r="U305" i="5"/>
  <c r="AU305" i="5" s="1"/>
  <c r="T305" i="5"/>
  <c r="AT305" i="5" s="1"/>
  <c r="S305" i="5"/>
  <c r="AS305" i="5" s="1"/>
  <c r="R305" i="5"/>
  <c r="AR305" i="5" s="1"/>
  <c r="Q305" i="5"/>
  <c r="AQ305" i="5" s="1"/>
  <c r="P305" i="5"/>
  <c r="AP305" i="5" s="1"/>
  <c r="O305" i="5"/>
  <c r="N305" i="5"/>
  <c r="AO305" i="5" s="1"/>
  <c r="M305" i="5"/>
  <c r="AN305" i="5" s="1"/>
  <c r="L305" i="5"/>
  <c r="AM305" i="5" s="1"/>
  <c r="G305" i="5"/>
  <c r="AH305" i="5" s="1"/>
  <c r="F305" i="5"/>
  <c r="AG305" i="5" s="1"/>
  <c r="E305" i="5"/>
  <c r="AF305" i="5" s="1"/>
  <c r="D305" i="5"/>
  <c r="AE305" i="5" s="1"/>
  <c r="BA304" i="5"/>
  <c r="AZ304" i="5"/>
  <c r="AY304" i="5"/>
  <c r="AL304" i="5"/>
  <c r="AK304" i="5"/>
  <c r="AJ304" i="5"/>
  <c r="AI304" i="5"/>
  <c r="X304" i="5"/>
  <c r="AX304" i="5" s="1"/>
  <c r="W304" i="5"/>
  <c r="AW304" i="5" s="1"/>
  <c r="V304" i="5"/>
  <c r="AV304" i="5" s="1"/>
  <c r="U304" i="5"/>
  <c r="AU304" i="5" s="1"/>
  <c r="T304" i="5"/>
  <c r="AT304" i="5" s="1"/>
  <c r="S304" i="5"/>
  <c r="AS304" i="5" s="1"/>
  <c r="R304" i="5"/>
  <c r="AR304" i="5" s="1"/>
  <c r="Q304" i="5"/>
  <c r="AQ304" i="5" s="1"/>
  <c r="P304" i="5"/>
  <c r="AP304" i="5" s="1"/>
  <c r="O304" i="5"/>
  <c r="N304" i="5"/>
  <c r="AO304" i="5" s="1"/>
  <c r="M304" i="5"/>
  <c r="AN304" i="5" s="1"/>
  <c r="L304" i="5"/>
  <c r="AM304" i="5" s="1"/>
  <c r="G304" i="5"/>
  <c r="AH304" i="5" s="1"/>
  <c r="F304" i="5"/>
  <c r="AG304" i="5" s="1"/>
  <c r="E304" i="5"/>
  <c r="AF304" i="5" s="1"/>
  <c r="D304" i="5"/>
  <c r="AE304" i="5" s="1"/>
  <c r="BA303" i="5"/>
  <c r="AZ303" i="5"/>
  <c r="AY303" i="5"/>
  <c r="AL303" i="5"/>
  <c r="AK303" i="5"/>
  <c r="AJ303" i="5"/>
  <c r="AI303" i="5"/>
  <c r="X303" i="5"/>
  <c r="AX303" i="5" s="1"/>
  <c r="W303" i="5"/>
  <c r="AW303" i="5" s="1"/>
  <c r="V303" i="5"/>
  <c r="AV303" i="5" s="1"/>
  <c r="U303" i="5"/>
  <c r="AU303" i="5" s="1"/>
  <c r="T303" i="5"/>
  <c r="AT303" i="5" s="1"/>
  <c r="S303" i="5"/>
  <c r="AS303" i="5" s="1"/>
  <c r="R303" i="5"/>
  <c r="AR303" i="5" s="1"/>
  <c r="Q303" i="5"/>
  <c r="AQ303" i="5" s="1"/>
  <c r="P303" i="5"/>
  <c r="AP303" i="5" s="1"/>
  <c r="O303" i="5"/>
  <c r="N303" i="5"/>
  <c r="AO303" i="5" s="1"/>
  <c r="M303" i="5"/>
  <c r="AN303" i="5" s="1"/>
  <c r="L303" i="5"/>
  <c r="AM303" i="5" s="1"/>
  <c r="G303" i="5"/>
  <c r="AH303" i="5" s="1"/>
  <c r="F303" i="5"/>
  <c r="AG303" i="5" s="1"/>
  <c r="E303" i="5"/>
  <c r="AF303" i="5" s="1"/>
  <c r="D303" i="5"/>
  <c r="AE303" i="5" s="1"/>
  <c r="BA302" i="5"/>
  <c r="AZ302" i="5"/>
  <c r="AY302" i="5"/>
  <c r="AL302" i="5"/>
  <c r="AK302" i="5"/>
  <c r="AJ302" i="5"/>
  <c r="AI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AN302" i="5" s="1"/>
  <c r="L302" i="5"/>
  <c r="G302" i="5"/>
  <c r="F302" i="5"/>
  <c r="E302" i="5"/>
  <c r="D302" i="5"/>
  <c r="AB301" i="5"/>
  <c r="AA301" i="5"/>
  <c r="K301" i="5"/>
  <c r="J301" i="5"/>
  <c r="I301" i="5"/>
  <c r="H301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G300" i="5"/>
  <c r="F300" i="5"/>
  <c r="E300" i="5"/>
  <c r="D300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G299" i="5"/>
  <c r="F299" i="5"/>
  <c r="E299" i="5"/>
  <c r="D299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G298" i="5"/>
  <c r="F298" i="5"/>
  <c r="E298" i="5"/>
  <c r="D298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G297" i="5"/>
  <c r="F297" i="5"/>
  <c r="E297" i="5"/>
  <c r="D297" i="5"/>
  <c r="AB296" i="5"/>
  <c r="AA296" i="5"/>
  <c r="K296" i="5"/>
  <c r="J296" i="5"/>
  <c r="I296" i="5"/>
  <c r="H296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G295" i="5"/>
  <c r="F295" i="5"/>
  <c r="E295" i="5"/>
  <c r="D295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G294" i="5"/>
  <c r="F294" i="5"/>
  <c r="E294" i="5"/>
  <c r="D294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G293" i="5"/>
  <c r="F293" i="5"/>
  <c r="E293" i="5"/>
  <c r="D293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G292" i="5"/>
  <c r="F292" i="5"/>
  <c r="E292" i="5"/>
  <c r="D292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G291" i="5"/>
  <c r="F291" i="5"/>
  <c r="E291" i="5"/>
  <c r="D291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G290" i="5"/>
  <c r="F290" i="5"/>
  <c r="E290" i="5"/>
  <c r="D290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G289" i="5"/>
  <c r="F289" i="5"/>
  <c r="E289" i="5"/>
  <c r="D289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G288" i="5"/>
  <c r="F288" i="5"/>
  <c r="E288" i="5"/>
  <c r="D288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G287" i="5"/>
  <c r="F287" i="5"/>
  <c r="E287" i="5"/>
  <c r="D287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G286" i="5"/>
  <c r="F286" i="5"/>
  <c r="E286" i="5"/>
  <c r="D286" i="5"/>
  <c r="X285" i="5"/>
  <c r="X296" i="5" s="1"/>
  <c r="W285" i="5"/>
  <c r="V285" i="5"/>
  <c r="V296" i="5" s="1"/>
  <c r="U285" i="5"/>
  <c r="T285" i="5"/>
  <c r="T296" i="5" s="1"/>
  <c r="S285" i="5"/>
  <c r="R285" i="5"/>
  <c r="R296" i="5" s="1"/>
  <c r="Q285" i="5"/>
  <c r="P285" i="5"/>
  <c r="P296" i="5" s="1"/>
  <c r="O285" i="5"/>
  <c r="N285" i="5"/>
  <c r="N296" i="5" s="1"/>
  <c r="M285" i="5"/>
  <c r="L285" i="5"/>
  <c r="L296" i="5" s="1"/>
  <c r="G285" i="5"/>
  <c r="F285" i="5"/>
  <c r="F296" i="5" s="1"/>
  <c r="E285" i="5"/>
  <c r="D285" i="5"/>
  <c r="D296" i="5" s="1"/>
  <c r="AB284" i="5"/>
  <c r="AA284" i="5"/>
  <c r="K284" i="5"/>
  <c r="J284" i="5"/>
  <c r="I284" i="5"/>
  <c r="H284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Y283" i="5" s="1"/>
  <c r="L283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G281" i="5"/>
  <c r="F281" i="5"/>
  <c r="E281" i="5"/>
  <c r="D281" i="5"/>
  <c r="T280" i="5"/>
  <c r="S280" i="5"/>
  <c r="R280" i="5"/>
  <c r="Y280" i="5" s="1"/>
  <c r="Q280" i="5"/>
  <c r="P280" i="5"/>
  <c r="O280" i="5"/>
  <c r="N280" i="5"/>
  <c r="M280" i="5"/>
  <c r="L280" i="5"/>
  <c r="T279" i="5"/>
  <c r="S279" i="5"/>
  <c r="R279" i="5"/>
  <c r="Q279" i="5"/>
  <c r="P279" i="5"/>
  <c r="O279" i="5"/>
  <c r="N279" i="5"/>
  <c r="M279" i="5"/>
  <c r="Y279" i="5" s="1"/>
  <c r="L279" i="5"/>
  <c r="X278" i="5"/>
  <c r="X284" i="5" s="1"/>
  <c r="W278" i="5"/>
  <c r="V278" i="5"/>
  <c r="V284" i="5" s="1"/>
  <c r="U278" i="5"/>
  <c r="T278" i="5"/>
  <c r="T284" i="5" s="1"/>
  <c r="S278" i="5"/>
  <c r="R278" i="5"/>
  <c r="R284" i="5" s="1"/>
  <c r="Q278" i="5"/>
  <c r="P278" i="5"/>
  <c r="P284" i="5" s="1"/>
  <c r="O278" i="5"/>
  <c r="N278" i="5"/>
  <c r="N284" i="5" s="1"/>
  <c r="M278" i="5"/>
  <c r="L278" i="5"/>
  <c r="L284" i="5" s="1"/>
  <c r="G278" i="5"/>
  <c r="F278" i="5"/>
  <c r="F284" i="5" s="1"/>
  <c r="E278" i="5"/>
  <c r="D278" i="5"/>
  <c r="D284" i="5" s="1"/>
  <c r="X277" i="5"/>
  <c r="W277" i="5"/>
  <c r="W284" i="5" s="1"/>
  <c r="V277" i="5"/>
  <c r="U277" i="5"/>
  <c r="U284" i="5" s="1"/>
  <c r="T277" i="5"/>
  <c r="S277" i="5"/>
  <c r="S284" i="5" s="1"/>
  <c r="R277" i="5"/>
  <c r="Q277" i="5"/>
  <c r="Q284" i="5" s="1"/>
  <c r="P277" i="5"/>
  <c r="O277" i="5"/>
  <c r="O284" i="5" s="1"/>
  <c r="N277" i="5"/>
  <c r="M277" i="5"/>
  <c r="L277" i="5"/>
  <c r="G277" i="5"/>
  <c r="G284" i="5" s="1"/>
  <c r="F277" i="5"/>
  <c r="E277" i="5"/>
  <c r="E284" i="5" s="1"/>
  <c r="D277" i="5"/>
  <c r="AB276" i="5"/>
  <c r="AA276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G272" i="5"/>
  <c r="F272" i="5"/>
  <c r="E272" i="5"/>
  <c r="D272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G271" i="5"/>
  <c r="F271" i="5"/>
  <c r="E271" i="5"/>
  <c r="D271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G270" i="5"/>
  <c r="F270" i="5"/>
  <c r="E270" i="5"/>
  <c r="D270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G268" i="5"/>
  <c r="F268" i="5"/>
  <c r="E268" i="5"/>
  <c r="D268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G267" i="5"/>
  <c r="F267" i="5"/>
  <c r="E267" i="5"/>
  <c r="D267" i="5"/>
  <c r="T266" i="5"/>
  <c r="S266" i="5"/>
  <c r="R266" i="5"/>
  <c r="Q266" i="5"/>
  <c r="P266" i="5"/>
  <c r="O266" i="5"/>
  <c r="N266" i="5"/>
  <c r="M266" i="5"/>
  <c r="L266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G265" i="5"/>
  <c r="F265" i="5"/>
  <c r="E265" i="5"/>
  <c r="D265" i="5"/>
  <c r="T264" i="5"/>
  <c r="S264" i="5"/>
  <c r="R264" i="5"/>
  <c r="Q264" i="5"/>
  <c r="P264" i="5"/>
  <c r="O264" i="5"/>
  <c r="N264" i="5"/>
  <c r="M264" i="5"/>
  <c r="L264" i="5"/>
  <c r="Y263" i="5"/>
  <c r="X263" i="5"/>
  <c r="Z263" i="5" s="1"/>
  <c r="W263" i="5"/>
  <c r="V263" i="5"/>
  <c r="U263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G262" i="5"/>
  <c r="F262" i="5"/>
  <c r="E262" i="5"/>
  <c r="D262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G261" i="5"/>
  <c r="F261" i="5"/>
  <c r="E261" i="5"/>
  <c r="D261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G260" i="5"/>
  <c r="F260" i="5"/>
  <c r="E260" i="5"/>
  <c r="D260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G259" i="5"/>
  <c r="F259" i="5"/>
  <c r="E259" i="5"/>
  <c r="D259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G258" i="5"/>
  <c r="F258" i="5"/>
  <c r="E258" i="5"/>
  <c r="D258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G257" i="5"/>
  <c r="F257" i="5"/>
  <c r="E257" i="5"/>
  <c r="D257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G256" i="5"/>
  <c r="F256" i="5"/>
  <c r="E256" i="5"/>
  <c r="D256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G255" i="5"/>
  <c r="F255" i="5"/>
  <c r="E255" i="5"/>
  <c r="D255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G254" i="5"/>
  <c r="F254" i="5"/>
  <c r="E254" i="5"/>
  <c r="D254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G253" i="5"/>
  <c r="F253" i="5"/>
  <c r="E253" i="5"/>
  <c r="D253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G252" i="5"/>
  <c r="F252" i="5"/>
  <c r="E252" i="5"/>
  <c r="D252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G251" i="5"/>
  <c r="F251" i="5"/>
  <c r="E251" i="5"/>
  <c r="D251" i="5"/>
  <c r="X250" i="5"/>
  <c r="W250" i="5"/>
  <c r="W276" i="5" s="1"/>
  <c r="V250" i="5"/>
  <c r="U250" i="5"/>
  <c r="U276" i="5" s="1"/>
  <c r="T250" i="5"/>
  <c r="S250" i="5"/>
  <c r="S276" i="5" s="1"/>
  <c r="R250" i="5"/>
  <c r="Q250" i="5"/>
  <c r="Q276" i="5" s="1"/>
  <c r="P250" i="5"/>
  <c r="O250" i="5"/>
  <c r="O276" i="5" s="1"/>
  <c r="N250" i="5"/>
  <c r="M250" i="5"/>
  <c r="L250" i="5"/>
  <c r="G250" i="5"/>
  <c r="G276" i="5" s="1"/>
  <c r="F250" i="5"/>
  <c r="E250" i="5"/>
  <c r="E276" i="5" s="1"/>
  <c r="D250" i="5"/>
  <c r="AB249" i="5"/>
  <c r="AA249" i="5"/>
  <c r="K249" i="5"/>
  <c r="J249" i="5"/>
  <c r="I249" i="5"/>
  <c r="H249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G248" i="5"/>
  <c r="F248" i="5"/>
  <c r="E248" i="5"/>
  <c r="D248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G247" i="5"/>
  <c r="F247" i="5"/>
  <c r="E247" i="5"/>
  <c r="D247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G246" i="5"/>
  <c r="F246" i="5"/>
  <c r="E246" i="5"/>
  <c r="D246" i="5"/>
  <c r="X245" i="5"/>
  <c r="W245" i="5"/>
  <c r="W249" i="5" s="1"/>
  <c r="V245" i="5"/>
  <c r="U245" i="5"/>
  <c r="U249" i="5" s="1"/>
  <c r="T245" i="5"/>
  <c r="S245" i="5"/>
  <c r="S249" i="5" s="1"/>
  <c r="R245" i="5"/>
  <c r="Q245" i="5"/>
  <c r="Q249" i="5" s="1"/>
  <c r="P245" i="5"/>
  <c r="O245" i="5"/>
  <c r="O249" i="5" s="1"/>
  <c r="N245" i="5"/>
  <c r="M245" i="5"/>
  <c r="M249" i="5" s="1"/>
  <c r="L245" i="5"/>
  <c r="G245" i="5"/>
  <c r="G249" i="5" s="1"/>
  <c r="F245" i="5"/>
  <c r="E245" i="5"/>
  <c r="E249" i="5" s="1"/>
  <c r="D245" i="5"/>
  <c r="AB244" i="5"/>
  <c r="AA244" i="5"/>
  <c r="K244" i="5"/>
  <c r="J244" i="5"/>
  <c r="I244" i="5"/>
  <c r="H244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G243" i="5"/>
  <c r="F243" i="5"/>
  <c r="E243" i="5"/>
  <c r="D243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G242" i="5"/>
  <c r="F242" i="5"/>
  <c r="E242" i="5"/>
  <c r="D242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G241" i="5"/>
  <c r="F241" i="5"/>
  <c r="E241" i="5"/>
  <c r="D241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G240" i="5"/>
  <c r="F240" i="5"/>
  <c r="E240" i="5"/>
  <c r="D240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G239" i="5"/>
  <c r="F239" i="5"/>
  <c r="E239" i="5"/>
  <c r="D239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G238" i="5"/>
  <c r="F238" i="5"/>
  <c r="E238" i="5"/>
  <c r="D238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G237" i="5"/>
  <c r="F237" i="5"/>
  <c r="E237" i="5"/>
  <c r="D237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G236" i="5"/>
  <c r="F236" i="5"/>
  <c r="E236" i="5"/>
  <c r="D236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G235" i="5"/>
  <c r="F235" i="5"/>
  <c r="E235" i="5"/>
  <c r="D235" i="5"/>
  <c r="X234" i="5"/>
  <c r="W234" i="5"/>
  <c r="W244" i="5" s="1"/>
  <c r="V234" i="5"/>
  <c r="U234" i="5"/>
  <c r="U244" i="5" s="1"/>
  <c r="T234" i="5"/>
  <c r="S234" i="5"/>
  <c r="S244" i="5" s="1"/>
  <c r="R234" i="5"/>
  <c r="Q234" i="5"/>
  <c r="Q244" i="5" s="1"/>
  <c r="P234" i="5"/>
  <c r="O234" i="5"/>
  <c r="O244" i="5" s="1"/>
  <c r="N234" i="5"/>
  <c r="M234" i="5"/>
  <c r="M244" i="5" s="1"/>
  <c r="L234" i="5"/>
  <c r="G234" i="5"/>
  <c r="G244" i="5" s="1"/>
  <c r="F234" i="5"/>
  <c r="E234" i="5"/>
  <c r="E244" i="5" s="1"/>
  <c r="D234" i="5"/>
  <c r="AB233" i="5"/>
  <c r="AA233" i="5"/>
  <c r="K233" i="5"/>
  <c r="J233" i="5"/>
  <c r="I233" i="5"/>
  <c r="H233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G232" i="5"/>
  <c r="F232" i="5"/>
  <c r="E232" i="5"/>
  <c r="D232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G231" i="5"/>
  <c r="F231" i="5"/>
  <c r="E231" i="5"/>
  <c r="D231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G230" i="5"/>
  <c r="F230" i="5"/>
  <c r="E230" i="5"/>
  <c r="D230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G229" i="5"/>
  <c r="F229" i="5"/>
  <c r="E229" i="5"/>
  <c r="D229" i="5"/>
  <c r="X228" i="5"/>
  <c r="X233" i="5" s="1"/>
  <c r="W228" i="5"/>
  <c r="V228" i="5"/>
  <c r="V233" i="5" s="1"/>
  <c r="U228" i="5"/>
  <c r="T228" i="5"/>
  <c r="T233" i="5" s="1"/>
  <c r="S228" i="5"/>
  <c r="R228" i="5"/>
  <c r="R233" i="5" s="1"/>
  <c r="Q228" i="5"/>
  <c r="P228" i="5"/>
  <c r="P233" i="5" s="1"/>
  <c r="O228" i="5"/>
  <c r="N228" i="5"/>
  <c r="N233" i="5" s="1"/>
  <c r="M228" i="5"/>
  <c r="L228" i="5"/>
  <c r="L233" i="5" s="1"/>
  <c r="G228" i="5"/>
  <c r="F228" i="5"/>
  <c r="F233" i="5" s="1"/>
  <c r="E228" i="5"/>
  <c r="D228" i="5"/>
  <c r="D233" i="5" s="1"/>
  <c r="AB227" i="5"/>
  <c r="AA227" i="5"/>
  <c r="K227" i="5"/>
  <c r="J227" i="5"/>
  <c r="I227" i="5"/>
  <c r="H227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G226" i="5"/>
  <c r="F226" i="5"/>
  <c r="E226" i="5"/>
  <c r="D226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G225" i="5"/>
  <c r="F225" i="5"/>
  <c r="E225" i="5"/>
  <c r="D225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G224" i="5"/>
  <c r="F224" i="5"/>
  <c r="E224" i="5"/>
  <c r="D224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G223" i="5"/>
  <c r="F223" i="5"/>
  <c r="E223" i="5"/>
  <c r="D223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G222" i="5"/>
  <c r="F222" i="5"/>
  <c r="E222" i="5"/>
  <c r="D222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G221" i="5"/>
  <c r="F221" i="5"/>
  <c r="E221" i="5"/>
  <c r="D221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G220" i="5"/>
  <c r="F220" i="5"/>
  <c r="E220" i="5"/>
  <c r="D220" i="5"/>
  <c r="X219" i="5"/>
  <c r="X227" i="5" s="1"/>
  <c r="W219" i="5"/>
  <c r="V219" i="5"/>
  <c r="V227" i="5" s="1"/>
  <c r="U219" i="5"/>
  <c r="T219" i="5"/>
  <c r="T227" i="5" s="1"/>
  <c r="S219" i="5"/>
  <c r="R219" i="5"/>
  <c r="R227" i="5" s="1"/>
  <c r="Q219" i="5"/>
  <c r="P219" i="5"/>
  <c r="P227" i="5" s="1"/>
  <c r="O219" i="5"/>
  <c r="N219" i="5"/>
  <c r="N227" i="5" s="1"/>
  <c r="M219" i="5"/>
  <c r="L219" i="5"/>
  <c r="L227" i="5" s="1"/>
  <c r="G219" i="5"/>
  <c r="F219" i="5"/>
  <c r="F227" i="5" s="1"/>
  <c r="E219" i="5"/>
  <c r="D219" i="5"/>
  <c r="D227" i="5" s="1"/>
  <c r="AB218" i="5"/>
  <c r="AA218" i="5"/>
  <c r="K218" i="5"/>
  <c r="J218" i="5"/>
  <c r="I218" i="5"/>
  <c r="H218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G216" i="5"/>
  <c r="F216" i="5"/>
  <c r="E216" i="5"/>
  <c r="D216" i="5"/>
  <c r="X215" i="5"/>
  <c r="W215" i="5"/>
  <c r="W218" i="5" s="1"/>
  <c r="V215" i="5"/>
  <c r="U215" i="5"/>
  <c r="U218" i="5" s="1"/>
  <c r="T215" i="5"/>
  <c r="S215" i="5"/>
  <c r="S218" i="5" s="1"/>
  <c r="R215" i="5"/>
  <c r="Q215" i="5"/>
  <c r="Q218" i="5" s="1"/>
  <c r="P215" i="5"/>
  <c r="O215" i="5"/>
  <c r="O218" i="5" s="1"/>
  <c r="N215" i="5"/>
  <c r="M215" i="5"/>
  <c r="M218" i="5" s="1"/>
  <c r="L215" i="5"/>
  <c r="G215" i="5"/>
  <c r="G218" i="5" s="1"/>
  <c r="F215" i="5"/>
  <c r="E215" i="5"/>
  <c r="E218" i="5" s="1"/>
  <c r="D215" i="5"/>
  <c r="AB214" i="5"/>
  <c r="AA214" i="5"/>
  <c r="K214" i="5"/>
  <c r="J214" i="5"/>
  <c r="I214" i="5"/>
  <c r="H214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G213" i="5"/>
  <c r="F213" i="5"/>
  <c r="E213" i="5"/>
  <c r="D213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G212" i="5"/>
  <c r="F212" i="5"/>
  <c r="E212" i="5"/>
  <c r="D212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G211" i="5"/>
  <c r="F211" i="5"/>
  <c r="E211" i="5"/>
  <c r="D211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G210" i="5"/>
  <c r="F210" i="5"/>
  <c r="E210" i="5"/>
  <c r="D210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G209" i="5"/>
  <c r="F209" i="5"/>
  <c r="E209" i="5"/>
  <c r="D209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G208" i="5"/>
  <c r="F208" i="5"/>
  <c r="E208" i="5"/>
  <c r="D208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G207" i="5"/>
  <c r="F207" i="5"/>
  <c r="E207" i="5"/>
  <c r="D207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G206" i="5"/>
  <c r="F206" i="5"/>
  <c r="E206" i="5"/>
  <c r="D206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G205" i="5"/>
  <c r="F205" i="5"/>
  <c r="E205" i="5"/>
  <c r="D205" i="5"/>
  <c r="AB204" i="5"/>
  <c r="AA204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G203" i="5"/>
  <c r="F203" i="5"/>
  <c r="E203" i="5"/>
  <c r="D203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K204" i="5" s="1"/>
  <c r="J200" i="5"/>
  <c r="I200" i="5"/>
  <c r="I204" i="5" s="1"/>
  <c r="H200" i="5"/>
  <c r="H204" i="5" s="1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G199" i="5"/>
  <c r="F199" i="5"/>
  <c r="E199" i="5"/>
  <c r="D199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G197" i="5"/>
  <c r="F197" i="5"/>
  <c r="E197" i="5"/>
  <c r="D197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G196" i="5"/>
  <c r="F196" i="5"/>
  <c r="E196" i="5"/>
  <c r="D196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G195" i="5"/>
  <c r="F195" i="5"/>
  <c r="E195" i="5"/>
  <c r="D195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G194" i="5"/>
  <c r="F194" i="5"/>
  <c r="E194" i="5"/>
  <c r="D194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G193" i="5"/>
  <c r="F193" i="5"/>
  <c r="E193" i="5"/>
  <c r="D193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G192" i="5"/>
  <c r="F192" i="5"/>
  <c r="E192" i="5"/>
  <c r="D192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G191" i="5"/>
  <c r="F191" i="5"/>
  <c r="E191" i="5"/>
  <c r="D191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G190" i="5"/>
  <c r="F190" i="5"/>
  <c r="E190" i="5"/>
  <c r="D190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G189" i="5"/>
  <c r="F189" i="5"/>
  <c r="E189" i="5"/>
  <c r="D189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G188" i="5"/>
  <c r="F188" i="5"/>
  <c r="E188" i="5"/>
  <c r="D188" i="5"/>
  <c r="AB187" i="5"/>
  <c r="AA187" i="5"/>
  <c r="K187" i="5"/>
  <c r="J187" i="5"/>
  <c r="I187" i="5"/>
  <c r="H187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G186" i="5"/>
  <c r="F186" i="5"/>
  <c r="E186" i="5"/>
  <c r="D186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G185" i="5"/>
  <c r="F185" i="5"/>
  <c r="E185" i="5"/>
  <c r="D185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G184" i="5"/>
  <c r="F184" i="5"/>
  <c r="E184" i="5"/>
  <c r="D184" i="5"/>
  <c r="X183" i="5"/>
  <c r="W183" i="5"/>
  <c r="V183" i="5"/>
  <c r="U183" i="5"/>
  <c r="T183" i="5"/>
  <c r="S183" i="5"/>
  <c r="R183" i="5"/>
  <c r="R187" i="5" s="1"/>
  <c r="Q183" i="5"/>
  <c r="P183" i="5"/>
  <c r="O183" i="5"/>
  <c r="N183" i="5"/>
  <c r="M183" i="5"/>
  <c r="L183" i="5"/>
  <c r="G183" i="5"/>
  <c r="F183" i="5"/>
  <c r="F187" i="5" s="1"/>
  <c r="E183" i="5"/>
  <c r="D183" i="5"/>
  <c r="AB182" i="5"/>
  <c r="AA182" i="5"/>
  <c r="K182" i="5"/>
  <c r="J182" i="5"/>
  <c r="I182" i="5"/>
  <c r="H182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G181" i="5"/>
  <c r="Z181" i="5" s="1"/>
  <c r="F181" i="5"/>
  <c r="E181" i="5"/>
  <c r="D181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G180" i="5"/>
  <c r="F180" i="5"/>
  <c r="E180" i="5"/>
  <c r="D180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G179" i="5"/>
  <c r="F179" i="5"/>
  <c r="E179" i="5"/>
  <c r="D179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G178" i="5"/>
  <c r="F178" i="5"/>
  <c r="E178" i="5"/>
  <c r="D178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G177" i="5"/>
  <c r="Z177" i="5" s="1"/>
  <c r="F177" i="5"/>
  <c r="E177" i="5"/>
  <c r="D177" i="5"/>
  <c r="AB176" i="5"/>
  <c r="AA176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G174" i="5"/>
  <c r="F174" i="5"/>
  <c r="E174" i="5"/>
  <c r="D174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G173" i="5"/>
  <c r="F173" i="5"/>
  <c r="E173" i="5"/>
  <c r="D173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G172" i="5"/>
  <c r="F172" i="5"/>
  <c r="E172" i="5"/>
  <c r="D172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G171" i="5"/>
  <c r="F171" i="5"/>
  <c r="E171" i="5"/>
  <c r="D171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G169" i="5"/>
  <c r="F169" i="5"/>
  <c r="E169" i="5"/>
  <c r="D169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G168" i="5"/>
  <c r="F168" i="5"/>
  <c r="E168" i="5"/>
  <c r="D168" i="5"/>
  <c r="Z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G166" i="5"/>
  <c r="F166" i="5"/>
  <c r="E166" i="5"/>
  <c r="D166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G163" i="5"/>
  <c r="Z163" i="5" s="1"/>
  <c r="F163" i="5"/>
  <c r="E163" i="5"/>
  <c r="D163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G162" i="5"/>
  <c r="F162" i="5"/>
  <c r="E162" i="5"/>
  <c r="D162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G161" i="5"/>
  <c r="F161" i="5"/>
  <c r="E161" i="5"/>
  <c r="D161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G160" i="5"/>
  <c r="F160" i="5"/>
  <c r="E160" i="5"/>
  <c r="D160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G159" i="5"/>
  <c r="Z159" i="5" s="1"/>
  <c r="F159" i="5"/>
  <c r="E159" i="5"/>
  <c r="D159" i="5"/>
  <c r="X158" i="5"/>
  <c r="X176" i="5" s="1"/>
  <c r="W158" i="5"/>
  <c r="V158" i="5"/>
  <c r="V176" i="5" s="1"/>
  <c r="U158" i="5"/>
  <c r="T158" i="5"/>
  <c r="T176" i="5" s="1"/>
  <c r="S158" i="5"/>
  <c r="R158" i="5"/>
  <c r="Q158" i="5"/>
  <c r="P158" i="5"/>
  <c r="P176" i="5" s="1"/>
  <c r="O158" i="5"/>
  <c r="N158" i="5"/>
  <c r="N176" i="5" s="1"/>
  <c r="M158" i="5"/>
  <c r="L158" i="5"/>
  <c r="L176" i="5" s="1"/>
  <c r="G158" i="5"/>
  <c r="F158" i="5"/>
  <c r="F176" i="5" s="1"/>
  <c r="E158" i="5"/>
  <c r="D158" i="5"/>
  <c r="D176" i="5" s="1"/>
  <c r="AB157" i="5"/>
  <c r="AA157" i="5"/>
  <c r="K157" i="5"/>
  <c r="J157" i="5"/>
  <c r="I157" i="5"/>
  <c r="H157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Y156" i="5" s="1"/>
  <c r="L156" i="5"/>
  <c r="X155" i="5"/>
  <c r="W155" i="5"/>
  <c r="V155" i="5"/>
  <c r="Y155" i="5" s="1"/>
  <c r="U155" i="5"/>
  <c r="P155" i="5"/>
  <c r="O155" i="5"/>
  <c r="N155" i="5"/>
  <c r="M155" i="5"/>
  <c r="L155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G154" i="5"/>
  <c r="F154" i="5"/>
  <c r="E154" i="5"/>
  <c r="D154" i="5"/>
  <c r="T153" i="5"/>
  <c r="S153" i="5"/>
  <c r="R153" i="5"/>
  <c r="Y153" i="5" s="1"/>
  <c r="Q153" i="5"/>
  <c r="P153" i="5"/>
  <c r="O153" i="5"/>
  <c r="N153" i="5"/>
  <c r="M153" i="5"/>
  <c r="L153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G152" i="5"/>
  <c r="F152" i="5"/>
  <c r="E152" i="5"/>
  <c r="D152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G151" i="5"/>
  <c r="F151" i="5"/>
  <c r="E151" i="5"/>
  <c r="D151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G150" i="5"/>
  <c r="F150" i="5"/>
  <c r="E150" i="5"/>
  <c r="D150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G149" i="5"/>
  <c r="F149" i="5"/>
  <c r="E149" i="5"/>
  <c r="D149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G148" i="5"/>
  <c r="F148" i="5"/>
  <c r="E148" i="5"/>
  <c r="D148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G147" i="5"/>
  <c r="F147" i="5"/>
  <c r="E147" i="5"/>
  <c r="D147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G146" i="5"/>
  <c r="F146" i="5"/>
  <c r="E146" i="5"/>
  <c r="D146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G145" i="5"/>
  <c r="F145" i="5"/>
  <c r="E145" i="5"/>
  <c r="D145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G144" i="5"/>
  <c r="F144" i="5"/>
  <c r="E144" i="5"/>
  <c r="D144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G143" i="5"/>
  <c r="F143" i="5"/>
  <c r="E143" i="5"/>
  <c r="D143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G142" i="5"/>
  <c r="F142" i="5"/>
  <c r="E142" i="5"/>
  <c r="D142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G141" i="5"/>
  <c r="F141" i="5"/>
  <c r="E141" i="5"/>
  <c r="D141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G140" i="5"/>
  <c r="F140" i="5"/>
  <c r="E140" i="5"/>
  <c r="D140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G139" i="5"/>
  <c r="F139" i="5"/>
  <c r="E139" i="5"/>
  <c r="D139" i="5"/>
  <c r="X138" i="5"/>
  <c r="W138" i="5"/>
  <c r="W157" i="5" s="1"/>
  <c r="V138" i="5"/>
  <c r="U138" i="5"/>
  <c r="U157" i="5" s="1"/>
  <c r="T138" i="5"/>
  <c r="S138" i="5"/>
  <c r="S157" i="5" s="1"/>
  <c r="R138" i="5"/>
  <c r="Q138" i="5"/>
  <c r="Q157" i="5" s="1"/>
  <c r="P138" i="5"/>
  <c r="O138" i="5"/>
  <c r="O157" i="5" s="1"/>
  <c r="N138" i="5"/>
  <c r="M138" i="5"/>
  <c r="M157" i="5" s="1"/>
  <c r="L138" i="5"/>
  <c r="G138" i="5"/>
  <c r="G157" i="5" s="1"/>
  <c r="F138" i="5"/>
  <c r="E138" i="5"/>
  <c r="E157" i="5" s="1"/>
  <c r="D138" i="5"/>
  <c r="AB137" i="5"/>
  <c r="AA137" i="5"/>
  <c r="K137" i="5"/>
  <c r="J137" i="5"/>
  <c r="I137" i="5"/>
  <c r="H137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G136" i="5"/>
  <c r="F136" i="5"/>
  <c r="E136" i="5"/>
  <c r="D136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G135" i="5"/>
  <c r="F135" i="5"/>
  <c r="E135" i="5"/>
  <c r="D135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G134" i="5"/>
  <c r="F134" i="5"/>
  <c r="E134" i="5"/>
  <c r="D134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G133" i="5"/>
  <c r="F133" i="5"/>
  <c r="E133" i="5"/>
  <c r="D133" i="5"/>
  <c r="X132" i="5"/>
  <c r="X137" i="5" s="1"/>
  <c r="W132" i="5"/>
  <c r="V132" i="5"/>
  <c r="V137" i="5" s="1"/>
  <c r="U132" i="5"/>
  <c r="T132" i="5"/>
  <c r="T137" i="5" s="1"/>
  <c r="S132" i="5"/>
  <c r="R132" i="5"/>
  <c r="R137" i="5" s="1"/>
  <c r="Q132" i="5"/>
  <c r="P132" i="5"/>
  <c r="P137" i="5" s="1"/>
  <c r="O132" i="5"/>
  <c r="N132" i="5"/>
  <c r="N137" i="5" s="1"/>
  <c r="M132" i="5"/>
  <c r="L132" i="5"/>
  <c r="L137" i="5" s="1"/>
  <c r="G132" i="5"/>
  <c r="F132" i="5"/>
  <c r="F137" i="5" s="1"/>
  <c r="E132" i="5"/>
  <c r="D132" i="5"/>
  <c r="D137" i="5" s="1"/>
  <c r="AB131" i="5"/>
  <c r="AA131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K131" i="5" s="1"/>
  <c r="J130" i="5"/>
  <c r="J131" i="5" s="1"/>
  <c r="I130" i="5"/>
  <c r="I131" i="5" s="1"/>
  <c r="H130" i="5"/>
  <c r="H131" i="5" s="1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G129" i="5"/>
  <c r="F129" i="5"/>
  <c r="E129" i="5"/>
  <c r="D129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G128" i="5"/>
  <c r="F128" i="5"/>
  <c r="E128" i="5"/>
  <c r="D128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G127" i="5"/>
  <c r="F127" i="5"/>
  <c r="E127" i="5"/>
  <c r="D127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G126" i="5"/>
  <c r="F126" i="5"/>
  <c r="E126" i="5"/>
  <c r="D126" i="5"/>
  <c r="X125" i="5"/>
  <c r="X131" i="5" s="1"/>
  <c r="W125" i="5"/>
  <c r="V125" i="5"/>
  <c r="V131" i="5" s="1"/>
  <c r="U125" i="5"/>
  <c r="T125" i="5"/>
  <c r="T131" i="5" s="1"/>
  <c r="S125" i="5"/>
  <c r="R125" i="5"/>
  <c r="R131" i="5" s="1"/>
  <c r="Q125" i="5"/>
  <c r="P125" i="5"/>
  <c r="P131" i="5" s="1"/>
  <c r="O125" i="5"/>
  <c r="N125" i="5"/>
  <c r="N131" i="5" s="1"/>
  <c r="M125" i="5"/>
  <c r="L125" i="5"/>
  <c r="L131" i="5" s="1"/>
  <c r="G125" i="5"/>
  <c r="F125" i="5"/>
  <c r="F131" i="5" s="1"/>
  <c r="E125" i="5"/>
  <c r="D125" i="5"/>
  <c r="D131" i="5" s="1"/>
  <c r="AB124" i="5"/>
  <c r="AA124" i="5"/>
  <c r="K124" i="5"/>
  <c r="J124" i="5"/>
  <c r="I124" i="5"/>
  <c r="H124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G123" i="5"/>
  <c r="F123" i="5"/>
  <c r="E123" i="5"/>
  <c r="D123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G120" i="5"/>
  <c r="F120" i="5"/>
  <c r="E120" i="5"/>
  <c r="D120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G118" i="5"/>
  <c r="F118" i="5"/>
  <c r="E118" i="5"/>
  <c r="D118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G117" i="5"/>
  <c r="F117" i="5"/>
  <c r="E117" i="5"/>
  <c r="D117" i="5"/>
  <c r="X116" i="5"/>
  <c r="X124" i="5" s="1"/>
  <c r="W116" i="5"/>
  <c r="V116" i="5"/>
  <c r="U116" i="5"/>
  <c r="T116" i="5"/>
  <c r="T124" i="5" s="1"/>
  <c r="S116" i="5"/>
  <c r="R116" i="5"/>
  <c r="R124" i="5" s="1"/>
  <c r="Q116" i="5"/>
  <c r="P116" i="5"/>
  <c r="P124" i="5" s="1"/>
  <c r="O116" i="5"/>
  <c r="N116" i="5"/>
  <c r="N124" i="5" s="1"/>
  <c r="M116" i="5"/>
  <c r="L116" i="5"/>
  <c r="L124" i="5" s="1"/>
  <c r="G116" i="5"/>
  <c r="F116" i="5"/>
  <c r="F124" i="5" s="1"/>
  <c r="E116" i="5"/>
  <c r="D116" i="5"/>
  <c r="D124" i="5" s="1"/>
  <c r="AB115" i="5"/>
  <c r="AA115" i="5"/>
  <c r="K115" i="5"/>
  <c r="J115" i="5"/>
  <c r="I115" i="5"/>
  <c r="H115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G114" i="5"/>
  <c r="F114" i="5"/>
  <c r="E114" i="5"/>
  <c r="D114" i="5"/>
  <c r="X113" i="5"/>
  <c r="W113" i="5"/>
  <c r="V113" i="5"/>
  <c r="U113" i="5"/>
  <c r="T113" i="5"/>
  <c r="S113" i="5"/>
  <c r="R113" i="5"/>
  <c r="Y113" i="5" s="1"/>
  <c r="Q113" i="5"/>
  <c r="P113" i="5"/>
  <c r="O113" i="5"/>
  <c r="N113" i="5"/>
  <c r="M113" i="5"/>
  <c r="L113" i="5"/>
  <c r="G113" i="5"/>
  <c r="F113" i="5"/>
  <c r="E113" i="5"/>
  <c r="D113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G112" i="5"/>
  <c r="F112" i="5"/>
  <c r="E112" i="5"/>
  <c r="D112" i="5"/>
  <c r="X111" i="5"/>
  <c r="W111" i="5"/>
  <c r="V111" i="5"/>
  <c r="U111" i="5"/>
  <c r="T111" i="5"/>
  <c r="S111" i="5"/>
  <c r="R111" i="5"/>
  <c r="Y111" i="5" s="1"/>
  <c r="Q111" i="5"/>
  <c r="P111" i="5"/>
  <c r="O111" i="5"/>
  <c r="N111" i="5"/>
  <c r="M111" i="5"/>
  <c r="L111" i="5"/>
  <c r="G111" i="5"/>
  <c r="F111" i="5"/>
  <c r="E111" i="5"/>
  <c r="D111" i="5"/>
  <c r="X110" i="5"/>
  <c r="W110" i="5"/>
  <c r="W115" i="5" s="1"/>
  <c r="V110" i="5"/>
  <c r="U110" i="5"/>
  <c r="U115" i="5" s="1"/>
  <c r="T110" i="5"/>
  <c r="S110" i="5"/>
  <c r="S115" i="5" s="1"/>
  <c r="R110" i="5"/>
  <c r="Q110" i="5"/>
  <c r="Q115" i="5" s="1"/>
  <c r="P110" i="5"/>
  <c r="O110" i="5"/>
  <c r="O115" i="5" s="1"/>
  <c r="N110" i="5"/>
  <c r="M110" i="5"/>
  <c r="M115" i="5" s="1"/>
  <c r="L110" i="5"/>
  <c r="G110" i="5"/>
  <c r="G115" i="5" s="1"/>
  <c r="F110" i="5"/>
  <c r="E110" i="5"/>
  <c r="E115" i="5" s="1"/>
  <c r="D110" i="5"/>
  <c r="AB109" i="5"/>
  <c r="AA109" i="5"/>
  <c r="X108" i="5"/>
  <c r="W108" i="5"/>
  <c r="V108" i="5"/>
  <c r="U108" i="5"/>
  <c r="K108" i="5"/>
  <c r="J108" i="5"/>
  <c r="I108" i="5"/>
  <c r="H108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K109" i="5" s="1"/>
  <c r="J106" i="5"/>
  <c r="I106" i="5"/>
  <c r="I109" i="5" s="1"/>
  <c r="H106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G105" i="5"/>
  <c r="F105" i="5"/>
  <c r="E105" i="5"/>
  <c r="D105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G104" i="5"/>
  <c r="F104" i="5"/>
  <c r="E104" i="5"/>
  <c r="D104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G103" i="5"/>
  <c r="F103" i="5"/>
  <c r="E103" i="5"/>
  <c r="D103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G102" i="5"/>
  <c r="F102" i="5"/>
  <c r="E102" i="5"/>
  <c r="D102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G101" i="5"/>
  <c r="F101" i="5"/>
  <c r="E101" i="5"/>
  <c r="D101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G100" i="5"/>
  <c r="F100" i="5"/>
  <c r="E100" i="5"/>
  <c r="D100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G99" i="5"/>
  <c r="F99" i="5"/>
  <c r="E99" i="5"/>
  <c r="D99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G98" i="5"/>
  <c r="F98" i="5"/>
  <c r="E98" i="5"/>
  <c r="D98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G96" i="5"/>
  <c r="F96" i="5"/>
  <c r="E96" i="5"/>
  <c r="D96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G95" i="5"/>
  <c r="F95" i="5"/>
  <c r="E95" i="5"/>
  <c r="D95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G94" i="5"/>
  <c r="F94" i="5"/>
  <c r="E94" i="5"/>
  <c r="D94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G93" i="5"/>
  <c r="F93" i="5"/>
  <c r="E93" i="5"/>
  <c r="D93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G92" i="5"/>
  <c r="F92" i="5"/>
  <c r="E92" i="5"/>
  <c r="D92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G91" i="5"/>
  <c r="F91" i="5"/>
  <c r="E91" i="5"/>
  <c r="D91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G90" i="5"/>
  <c r="F90" i="5"/>
  <c r="E90" i="5"/>
  <c r="D90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G89" i="5"/>
  <c r="F89" i="5"/>
  <c r="E89" i="5"/>
  <c r="D89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G88" i="5"/>
  <c r="F88" i="5"/>
  <c r="E88" i="5"/>
  <c r="D88" i="5"/>
  <c r="X87" i="5"/>
  <c r="X109" i="5" s="1"/>
  <c r="W87" i="5"/>
  <c r="V87" i="5"/>
  <c r="V109" i="5" s="1"/>
  <c r="U87" i="5"/>
  <c r="T87" i="5"/>
  <c r="T109" i="5" s="1"/>
  <c r="S87" i="5"/>
  <c r="R87" i="5"/>
  <c r="R109" i="5" s="1"/>
  <c r="Q87" i="5"/>
  <c r="P87" i="5"/>
  <c r="P109" i="5" s="1"/>
  <c r="O87" i="5"/>
  <c r="N87" i="5"/>
  <c r="N109" i="5" s="1"/>
  <c r="M87" i="5"/>
  <c r="L87" i="5"/>
  <c r="L109" i="5" s="1"/>
  <c r="G87" i="5"/>
  <c r="F87" i="5"/>
  <c r="F109" i="5" s="1"/>
  <c r="E87" i="5"/>
  <c r="D87" i="5"/>
  <c r="D109" i="5" s="1"/>
  <c r="AB86" i="5"/>
  <c r="AA86" i="5"/>
  <c r="K86" i="5"/>
  <c r="J86" i="5"/>
  <c r="I86" i="5"/>
  <c r="H86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G85" i="5"/>
  <c r="F85" i="5"/>
  <c r="E85" i="5"/>
  <c r="D85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G84" i="5"/>
  <c r="F84" i="5"/>
  <c r="E84" i="5"/>
  <c r="D84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G83" i="5"/>
  <c r="F83" i="5"/>
  <c r="E83" i="5"/>
  <c r="D83" i="5"/>
  <c r="X82" i="5"/>
  <c r="W82" i="5"/>
  <c r="V82" i="5"/>
  <c r="U82" i="5"/>
  <c r="T82" i="5"/>
  <c r="S82" i="5"/>
  <c r="R82" i="5"/>
  <c r="Y82" i="5" s="1"/>
  <c r="Q82" i="5"/>
  <c r="P82" i="5"/>
  <c r="O82" i="5"/>
  <c r="N82" i="5"/>
  <c r="M82" i="5"/>
  <c r="L82" i="5"/>
  <c r="G82" i="5"/>
  <c r="F82" i="5"/>
  <c r="E82" i="5"/>
  <c r="D82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G81" i="5"/>
  <c r="F81" i="5"/>
  <c r="E81" i="5"/>
  <c r="D81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G80" i="5"/>
  <c r="F80" i="5"/>
  <c r="E80" i="5"/>
  <c r="D80" i="5"/>
  <c r="X79" i="5"/>
  <c r="W79" i="5"/>
  <c r="W86" i="5" s="1"/>
  <c r="V79" i="5"/>
  <c r="U79" i="5"/>
  <c r="U86" i="5" s="1"/>
  <c r="T79" i="5"/>
  <c r="S79" i="5"/>
  <c r="S86" i="5" s="1"/>
  <c r="R79" i="5"/>
  <c r="Q79" i="5"/>
  <c r="Q86" i="5" s="1"/>
  <c r="P79" i="5"/>
  <c r="O79" i="5"/>
  <c r="O86" i="5" s="1"/>
  <c r="N79" i="5"/>
  <c r="M79" i="5"/>
  <c r="M86" i="5" s="1"/>
  <c r="L79" i="5"/>
  <c r="G79" i="5"/>
  <c r="G86" i="5" s="1"/>
  <c r="F79" i="5"/>
  <c r="E79" i="5"/>
  <c r="E86" i="5" s="1"/>
  <c r="D79" i="5"/>
  <c r="AB78" i="5"/>
  <c r="AA78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K78" i="5" s="1"/>
  <c r="J77" i="5"/>
  <c r="J78" i="5" s="1"/>
  <c r="I77" i="5"/>
  <c r="I78" i="5" s="1"/>
  <c r="H77" i="5"/>
  <c r="H78" i="5" s="1"/>
  <c r="G77" i="5"/>
  <c r="F77" i="5"/>
  <c r="E77" i="5"/>
  <c r="D77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G76" i="5"/>
  <c r="F76" i="5"/>
  <c r="E76" i="5"/>
  <c r="D76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G75" i="5"/>
  <c r="F75" i="5"/>
  <c r="E75" i="5"/>
  <c r="D75" i="5"/>
  <c r="X74" i="5"/>
  <c r="W74" i="5"/>
  <c r="W78" i="5" s="1"/>
  <c r="V74" i="5"/>
  <c r="U74" i="5"/>
  <c r="U78" i="5" s="1"/>
  <c r="T74" i="5"/>
  <c r="S74" i="5"/>
  <c r="S78" i="5" s="1"/>
  <c r="R74" i="5"/>
  <c r="Q74" i="5"/>
  <c r="Q78" i="5" s="1"/>
  <c r="P74" i="5"/>
  <c r="O74" i="5"/>
  <c r="O78" i="5" s="1"/>
  <c r="N74" i="5"/>
  <c r="M74" i="5"/>
  <c r="M78" i="5" s="1"/>
  <c r="L74" i="5"/>
  <c r="G74" i="5"/>
  <c r="G78" i="5" s="1"/>
  <c r="F74" i="5"/>
  <c r="E74" i="5"/>
  <c r="E78" i="5" s="1"/>
  <c r="D74" i="5"/>
  <c r="AB73" i="5"/>
  <c r="AA73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G72" i="5"/>
  <c r="F72" i="5"/>
  <c r="E72" i="5"/>
  <c r="D72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K73" i="5" s="1"/>
  <c r="J71" i="5"/>
  <c r="J73" i="5" s="1"/>
  <c r="I71" i="5"/>
  <c r="I73" i="5" s="1"/>
  <c r="H71" i="5"/>
  <c r="H73" i="5" s="1"/>
  <c r="G71" i="5"/>
  <c r="F71" i="5"/>
  <c r="E71" i="5"/>
  <c r="D71" i="5"/>
  <c r="B71" i="5"/>
  <c r="A71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G70" i="5"/>
  <c r="F70" i="5"/>
  <c r="E70" i="5"/>
  <c r="D70" i="5"/>
  <c r="T69" i="5"/>
  <c r="S69" i="5"/>
  <c r="R69" i="5"/>
  <c r="Q69" i="5"/>
  <c r="P69" i="5"/>
  <c r="O69" i="5"/>
  <c r="N69" i="5"/>
  <c r="M69" i="5"/>
  <c r="L69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G68" i="5"/>
  <c r="F68" i="5"/>
  <c r="E68" i="5"/>
  <c r="D68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G67" i="5"/>
  <c r="F67" i="5"/>
  <c r="E67" i="5"/>
  <c r="D67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G66" i="5"/>
  <c r="F66" i="5"/>
  <c r="E66" i="5"/>
  <c r="D66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G65" i="5"/>
  <c r="F65" i="5"/>
  <c r="E65" i="5"/>
  <c r="D65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G64" i="5"/>
  <c r="F64" i="5"/>
  <c r="E64" i="5"/>
  <c r="D64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G63" i="5"/>
  <c r="F63" i="5"/>
  <c r="E63" i="5"/>
  <c r="D63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G62" i="5"/>
  <c r="F62" i="5"/>
  <c r="E62" i="5"/>
  <c r="D62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G61" i="5"/>
  <c r="F61" i="5"/>
  <c r="E61" i="5"/>
  <c r="D61" i="5"/>
  <c r="X60" i="5"/>
  <c r="W60" i="5"/>
  <c r="V60" i="5"/>
  <c r="U60" i="5"/>
  <c r="T60" i="5"/>
  <c r="T73" i="5" s="1"/>
  <c r="S60" i="5"/>
  <c r="R60" i="5"/>
  <c r="Q60" i="5"/>
  <c r="P60" i="5"/>
  <c r="P73" i="5" s="1"/>
  <c r="O60" i="5"/>
  <c r="N60" i="5"/>
  <c r="M60" i="5"/>
  <c r="L60" i="5"/>
  <c r="L73" i="5" s="1"/>
  <c r="G60" i="5"/>
  <c r="F60" i="5"/>
  <c r="E60" i="5"/>
  <c r="D60" i="5"/>
  <c r="D73" i="5" s="1"/>
  <c r="AB59" i="5"/>
  <c r="AA59" i="5"/>
  <c r="X58" i="5"/>
  <c r="W58" i="5"/>
  <c r="V58" i="5"/>
  <c r="U58" i="5"/>
  <c r="G58" i="5"/>
  <c r="F58" i="5"/>
  <c r="E58" i="5"/>
  <c r="D58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G57" i="5"/>
  <c r="F57" i="5"/>
  <c r="E57" i="5"/>
  <c r="D57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K59" i="5" s="1"/>
  <c r="J56" i="5"/>
  <c r="J59" i="5" s="1"/>
  <c r="I56" i="5"/>
  <c r="I59" i="5" s="1"/>
  <c r="H56" i="5"/>
  <c r="H59" i="5" s="1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G55" i="5"/>
  <c r="F55" i="5"/>
  <c r="E55" i="5"/>
  <c r="D55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G54" i="5"/>
  <c r="F54" i="5"/>
  <c r="E54" i="5"/>
  <c r="D54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G53" i="5"/>
  <c r="F53" i="5"/>
  <c r="E53" i="5"/>
  <c r="D53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G52" i="5"/>
  <c r="F52" i="5"/>
  <c r="E52" i="5"/>
  <c r="D52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G51" i="5"/>
  <c r="F51" i="5"/>
  <c r="E51" i="5"/>
  <c r="D51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G50" i="5"/>
  <c r="F50" i="5"/>
  <c r="E50" i="5"/>
  <c r="D50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G49" i="5"/>
  <c r="F49" i="5"/>
  <c r="E49" i="5"/>
  <c r="D49" i="5"/>
  <c r="X48" i="5"/>
  <c r="X59" i="5" s="1"/>
  <c r="W48" i="5"/>
  <c r="V48" i="5"/>
  <c r="U48" i="5"/>
  <c r="T48" i="5"/>
  <c r="T59" i="5" s="1"/>
  <c r="S48" i="5"/>
  <c r="R48" i="5"/>
  <c r="Q48" i="5"/>
  <c r="P48" i="5"/>
  <c r="P59" i="5" s="1"/>
  <c r="O48" i="5"/>
  <c r="N48" i="5"/>
  <c r="M48" i="5"/>
  <c r="L48" i="5"/>
  <c r="L59" i="5" s="1"/>
  <c r="G48" i="5"/>
  <c r="F48" i="5"/>
  <c r="E48" i="5"/>
  <c r="D48" i="5"/>
  <c r="D59" i="5" s="1"/>
  <c r="AB47" i="5"/>
  <c r="AA47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G44" i="5"/>
  <c r="F44" i="5"/>
  <c r="E44" i="5"/>
  <c r="D44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G42" i="5"/>
  <c r="F42" i="5"/>
  <c r="E42" i="5"/>
  <c r="D42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G40" i="5"/>
  <c r="F40" i="5"/>
  <c r="E40" i="5"/>
  <c r="D40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G39" i="5"/>
  <c r="F39" i="5"/>
  <c r="E39" i="5"/>
  <c r="D39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G38" i="5"/>
  <c r="F38" i="5"/>
  <c r="E38" i="5"/>
  <c r="D38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H47" i="5" s="1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G36" i="5"/>
  <c r="F36" i="5"/>
  <c r="E36" i="5"/>
  <c r="D36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G35" i="5"/>
  <c r="F35" i="5"/>
  <c r="E35" i="5"/>
  <c r="D35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G34" i="5"/>
  <c r="F34" i="5"/>
  <c r="E34" i="5"/>
  <c r="D34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G33" i="5"/>
  <c r="F33" i="5"/>
  <c r="E33" i="5"/>
  <c r="D33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G32" i="5"/>
  <c r="F32" i="5"/>
  <c r="E32" i="5"/>
  <c r="D32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G31" i="5"/>
  <c r="F31" i="5"/>
  <c r="E31" i="5"/>
  <c r="D31" i="5"/>
  <c r="X30" i="5"/>
  <c r="W30" i="5"/>
  <c r="W47" i="5" s="1"/>
  <c r="V30" i="5"/>
  <c r="U30" i="5"/>
  <c r="T30" i="5"/>
  <c r="S30" i="5"/>
  <c r="S47" i="5" s="1"/>
  <c r="R30" i="5"/>
  <c r="Q30" i="5"/>
  <c r="P30" i="5"/>
  <c r="O30" i="5"/>
  <c r="O47" i="5" s="1"/>
  <c r="N30" i="5"/>
  <c r="M30" i="5"/>
  <c r="L30" i="5"/>
  <c r="G30" i="5"/>
  <c r="G47" i="5" s="1"/>
  <c r="F30" i="5"/>
  <c r="E30" i="5"/>
  <c r="D30" i="5"/>
  <c r="AB29" i="5"/>
  <c r="AA29" i="5"/>
  <c r="K29" i="5"/>
  <c r="J29" i="5"/>
  <c r="I29" i="5"/>
  <c r="H29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G28" i="5"/>
  <c r="F28" i="5"/>
  <c r="E28" i="5"/>
  <c r="D28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G27" i="5"/>
  <c r="F27" i="5"/>
  <c r="E27" i="5"/>
  <c r="D27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G26" i="5"/>
  <c r="F26" i="5"/>
  <c r="E26" i="5"/>
  <c r="D26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G21" i="5"/>
  <c r="F21" i="5"/>
  <c r="E21" i="5"/>
  <c r="D21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G20" i="5"/>
  <c r="F20" i="5"/>
  <c r="E20" i="5"/>
  <c r="D20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G19" i="5"/>
  <c r="F19" i="5"/>
  <c r="E19" i="5"/>
  <c r="D19" i="5"/>
  <c r="X18" i="5"/>
  <c r="X29" i="5" s="1"/>
  <c r="W18" i="5"/>
  <c r="V18" i="5"/>
  <c r="U18" i="5"/>
  <c r="T18" i="5"/>
  <c r="T29" i="5" s="1"/>
  <c r="S18" i="5"/>
  <c r="R18" i="5"/>
  <c r="Q18" i="5"/>
  <c r="P18" i="5"/>
  <c r="P29" i="5" s="1"/>
  <c r="O18" i="5"/>
  <c r="N18" i="5"/>
  <c r="M18" i="5"/>
  <c r="L18" i="5"/>
  <c r="L29" i="5" s="1"/>
  <c r="G18" i="5"/>
  <c r="F18" i="5"/>
  <c r="E18" i="5"/>
  <c r="D18" i="5"/>
  <c r="D29" i="5" s="1"/>
  <c r="AB17" i="5"/>
  <c r="AA17" i="5"/>
  <c r="AA527" i="5" s="1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G16" i="5"/>
  <c r="F16" i="5"/>
  <c r="E16" i="5"/>
  <c r="D16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K17" i="5" s="1"/>
  <c r="J15" i="5"/>
  <c r="J17" i="5" s="1"/>
  <c r="I15" i="5"/>
  <c r="I17" i="5" s="1"/>
  <c r="H15" i="5"/>
  <c r="H17" i="5" s="1"/>
  <c r="B15" i="5"/>
  <c r="A15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G14" i="5"/>
  <c r="F14" i="5"/>
  <c r="E14" i="5"/>
  <c r="D14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G13" i="5"/>
  <c r="F13" i="5"/>
  <c r="E13" i="5"/>
  <c r="D13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G12" i="5"/>
  <c r="F12" i="5"/>
  <c r="E12" i="5"/>
  <c r="D12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G11" i="5"/>
  <c r="F11" i="5"/>
  <c r="E11" i="5"/>
  <c r="D11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G10" i="5"/>
  <c r="F10" i="5"/>
  <c r="E10" i="5"/>
  <c r="D10" i="5"/>
  <c r="X9" i="5"/>
  <c r="W9" i="5"/>
  <c r="V9" i="5"/>
  <c r="U9" i="5"/>
  <c r="T9" i="5"/>
  <c r="S9" i="5"/>
  <c r="R9" i="5"/>
  <c r="Q9" i="5"/>
  <c r="P9" i="5"/>
  <c r="O9" i="5"/>
  <c r="N9" i="5"/>
  <c r="M9" i="5"/>
  <c r="L9" i="5"/>
  <c r="G9" i="5"/>
  <c r="F9" i="5"/>
  <c r="E9" i="5"/>
  <c r="D9" i="5"/>
  <c r="X8" i="5"/>
  <c r="W8" i="5"/>
  <c r="V8" i="5"/>
  <c r="U8" i="5"/>
  <c r="T8" i="5"/>
  <c r="S8" i="5"/>
  <c r="R8" i="5"/>
  <c r="Q8" i="5"/>
  <c r="P8" i="5"/>
  <c r="O8" i="5"/>
  <c r="N8" i="5"/>
  <c r="M8" i="5"/>
  <c r="L8" i="5"/>
  <c r="G8" i="5"/>
  <c r="F8" i="5"/>
  <c r="E8" i="5"/>
  <c r="D8" i="5"/>
  <c r="X7" i="5"/>
  <c r="X17" i="5" s="1"/>
  <c r="W7" i="5"/>
  <c r="V7" i="5"/>
  <c r="U7" i="5"/>
  <c r="T7" i="5"/>
  <c r="T17" i="5" s="1"/>
  <c r="S7" i="5"/>
  <c r="R7" i="5"/>
  <c r="Q7" i="5"/>
  <c r="P7" i="5"/>
  <c r="P17" i="5" s="1"/>
  <c r="O7" i="5"/>
  <c r="N7" i="5"/>
  <c r="M7" i="5"/>
  <c r="L7" i="5"/>
  <c r="L17" i="5" s="1"/>
  <c r="G7" i="5"/>
  <c r="F7" i="5"/>
  <c r="E7" i="5"/>
  <c r="D7" i="5"/>
  <c r="D17" i="5" s="1"/>
  <c r="N17" i="5" l="1"/>
  <c r="X114" i="6"/>
  <c r="X115" i="6"/>
  <c r="X129" i="6"/>
  <c r="X130" i="6"/>
  <c r="X131" i="6"/>
  <c r="X132" i="6"/>
  <c r="X145" i="6"/>
  <c r="X146" i="6"/>
  <c r="F17" i="5"/>
  <c r="R17" i="5"/>
  <c r="V17" i="5"/>
  <c r="X89" i="6"/>
  <c r="X92" i="6"/>
  <c r="X93" i="6"/>
  <c r="X94" i="6"/>
  <c r="X95" i="6"/>
  <c r="X96" i="6"/>
  <c r="X100" i="6"/>
  <c r="X101" i="6"/>
  <c r="X104" i="6"/>
  <c r="X105" i="6"/>
  <c r="X106" i="6"/>
  <c r="X108" i="6"/>
  <c r="X139" i="6"/>
  <c r="F29" i="5"/>
  <c r="N29" i="5"/>
  <c r="R29" i="5"/>
  <c r="V29" i="5"/>
  <c r="E47" i="5"/>
  <c r="M47" i="5"/>
  <c r="Q47" i="5"/>
  <c r="U47" i="5"/>
  <c r="J47" i="5"/>
  <c r="F59" i="5"/>
  <c r="N59" i="5"/>
  <c r="R59" i="5"/>
  <c r="F73" i="5"/>
  <c r="N73" i="5"/>
  <c r="R73" i="5"/>
  <c r="V73" i="5"/>
  <c r="E301" i="5"/>
  <c r="M301" i="5"/>
  <c r="Q301" i="5"/>
  <c r="U301" i="5"/>
  <c r="Z362" i="5"/>
  <c r="Y372" i="6"/>
  <c r="Y361" i="5"/>
  <c r="J204" i="5"/>
  <c r="G301" i="5"/>
  <c r="O301" i="5"/>
  <c r="S301" i="5"/>
  <c r="W301" i="5"/>
  <c r="Y286" i="6"/>
  <c r="Y94" i="5"/>
  <c r="N187" i="5"/>
  <c r="Y70" i="6"/>
  <c r="Y263" i="6"/>
  <c r="Y267" i="6"/>
  <c r="Y287" i="6"/>
  <c r="Y370" i="6"/>
  <c r="X503" i="6"/>
  <c r="X504" i="6"/>
  <c r="Y164" i="5"/>
  <c r="H176" i="5"/>
  <c r="J176" i="5"/>
  <c r="Z171" i="5"/>
  <c r="Z175" i="5"/>
  <c r="E187" i="5"/>
  <c r="G187" i="5"/>
  <c r="M187" i="5"/>
  <c r="O187" i="5"/>
  <c r="Q187" i="5"/>
  <c r="S187" i="5"/>
  <c r="U187" i="5"/>
  <c r="W187" i="5"/>
  <c r="V187" i="5"/>
  <c r="E204" i="5"/>
  <c r="G204" i="5"/>
  <c r="M204" i="5"/>
  <c r="O204" i="5"/>
  <c r="Q204" i="5"/>
  <c r="S204" i="5"/>
  <c r="U204" i="5"/>
  <c r="W204" i="5"/>
  <c r="Y198" i="5"/>
  <c r="E214" i="5"/>
  <c r="G214" i="5"/>
  <c r="M214" i="5"/>
  <c r="O214" i="5"/>
  <c r="Q214" i="5"/>
  <c r="S214" i="5"/>
  <c r="U214" i="5"/>
  <c r="W214" i="5"/>
  <c r="Z207" i="5"/>
  <c r="H318" i="5"/>
  <c r="J318" i="5"/>
  <c r="D325" i="5"/>
  <c r="F325" i="5"/>
  <c r="L325" i="5"/>
  <c r="N325" i="5"/>
  <c r="P325" i="5"/>
  <c r="D363" i="5"/>
  <c r="F363" i="5"/>
  <c r="L363" i="5"/>
  <c r="N363" i="5"/>
  <c r="P363" i="5"/>
  <c r="R363" i="5"/>
  <c r="T363" i="5"/>
  <c r="X363" i="5"/>
  <c r="E363" i="5"/>
  <c r="M363" i="5"/>
  <c r="O363" i="5"/>
  <c r="Q363" i="5"/>
  <c r="U363" i="5"/>
  <c r="W161" i="6"/>
  <c r="M161" i="6"/>
  <c r="O161" i="6"/>
  <c r="Q161" i="6"/>
  <c r="S161" i="6"/>
  <c r="X222" i="6"/>
  <c r="X249" i="6"/>
  <c r="Y265" i="6"/>
  <c r="Y269" i="6"/>
  <c r="Y273" i="6"/>
  <c r="X273" i="6"/>
  <c r="X334" i="6"/>
  <c r="X341" i="6"/>
  <c r="Y368" i="6"/>
  <c r="Y430" i="6"/>
  <c r="Y9" i="5"/>
  <c r="Z11" i="5"/>
  <c r="Z13" i="5"/>
  <c r="Y15" i="5"/>
  <c r="Z15" i="5"/>
  <c r="Y20" i="5"/>
  <c r="Y22" i="5"/>
  <c r="Z24" i="5"/>
  <c r="Z26" i="5"/>
  <c r="Z28" i="5"/>
  <c r="Y31" i="5"/>
  <c r="Y33" i="5"/>
  <c r="Y35" i="5"/>
  <c r="Y37" i="5"/>
  <c r="Y39" i="5"/>
  <c r="Z41" i="5"/>
  <c r="Y43" i="5"/>
  <c r="Z45" i="5"/>
  <c r="Y48" i="5"/>
  <c r="Z50" i="5"/>
  <c r="Z52" i="5"/>
  <c r="Z54" i="5"/>
  <c r="Y56" i="5"/>
  <c r="Z60" i="5"/>
  <c r="Y62" i="5"/>
  <c r="Y64" i="5"/>
  <c r="Z64" i="5"/>
  <c r="Y66" i="5"/>
  <c r="Z66" i="5"/>
  <c r="Y68" i="5"/>
  <c r="Z68" i="5"/>
  <c r="Y70" i="5"/>
  <c r="Z70" i="5"/>
  <c r="Y72" i="5"/>
  <c r="Z72" i="5"/>
  <c r="Y75" i="5"/>
  <c r="Z75" i="5"/>
  <c r="Y77" i="5"/>
  <c r="Z77" i="5"/>
  <c r="Z80" i="5"/>
  <c r="Y84" i="5"/>
  <c r="Y89" i="5"/>
  <c r="Z91" i="5"/>
  <c r="Z93" i="5"/>
  <c r="Y95" i="5"/>
  <c r="Y97" i="5"/>
  <c r="Z99" i="5"/>
  <c r="Y101" i="5"/>
  <c r="Z103" i="5"/>
  <c r="Z105" i="5"/>
  <c r="Z107" i="5"/>
  <c r="Y108" i="5"/>
  <c r="Z111" i="5"/>
  <c r="Z118" i="5"/>
  <c r="Z120" i="5"/>
  <c r="Z122" i="5"/>
  <c r="Z127" i="5"/>
  <c r="Z129" i="5"/>
  <c r="Z134" i="5"/>
  <c r="Y136" i="5"/>
  <c r="Y139" i="5"/>
  <c r="Y141" i="5"/>
  <c r="Y143" i="5"/>
  <c r="Y145" i="5"/>
  <c r="Y147" i="5"/>
  <c r="Z149" i="5"/>
  <c r="Y150" i="5"/>
  <c r="Y151" i="5"/>
  <c r="Y154" i="5"/>
  <c r="E17" i="5"/>
  <c r="G17" i="5"/>
  <c r="M17" i="5"/>
  <c r="O17" i="5"/>
  <c r="Q17" i="5"/>
  <c r="S17" i="5"/>
  <c r="U17" i="5"/>
  <c r="W17" i="5"/>
  <c r="Y8" i="5"/>
  <c r="Z8" i="5"/>
  <c r="Y10" i="5"/>
  <c r="Z10" i="5"/>
  <c r="Y12" i="5"/>
  <c r="Z12" i="5"/>
  <c r="Y14" i="5"/>
  <c r="Z14" i="5"/>
  <c r="Y16" i="5"/>
  <c r="Z16" i="5"/>
  <c r="AB527" i="5"/>
  <c r="E29" i="5"/>
  <c r="G29" i="5"/>
  <c r="M29" i="5"/>
  <c r="O29" i="5"/>
  <c r="Q29" i="5"/>
  <c r="S29" i="5"/>
  <c r="U29" i="5"/>
  <c r="W29" i="5"/>
  <c r="Y19" i="5"/>
  <c r="Z19" i="5"/>
  <c r="Y21" i="5"/>
  <c r="Z21" i="5"/>
  <c r="Y23" i="5"/>
  <c r="Z23" i="5"/>
  <c r="Y25" i="5"/>
  <c r="Z25" i="5"/>
  <c r="Y27" i="5"/>
  <c r="Z27" i="5"/>
  <c r="D47" i="5"/>
  <c r="F47" i="5"/>
  <c r="L47" i="5"/>
  <c r="N47" i="5"/>
  <c r="P47" i="5"/>
  <c r="R47" i="5"/>
  <c r="T47" i="5"/>
  <c r="V47" i="5"/>
  <c r="X47" i="5"/>
  <c r="Y32" i="5"/>
  <c r="Z32" i="5"/>
  <c r="Y34" i="5"/>
  <c r="Z34" i="5"/>
  <c r="Y36" i="5"/>
  <c r="Z36" i="5"/>
  <c r="I47" i="5"/>
  <c r="K47" i="5"/>
  <c r="Y38" i="5"/>
  <c r="Z38" i="5"/>
  <c r="Y40" i="5"/>
  <c r="Z40" i="5"/>
  <c r="Y42" i="5"/>
  <c r="Z42" i="5"/>
  <c r="Y44" i="5"/>
  <c r="Z44" i="5"/>
  <c r="Y46" i="5"/>
  <c r="Z46" i="5"/>
  <c r="E59" i="5"/>
  <c r="G59" i="5"/>
  <c r="M59" i="5"/>
  <c r="O59" i="5"/>
  <c r="Q59" i="5"/>
  <c r="S59" i="5"/>
  <c r="U59" i="5"/>
  <c r="W59" i="5"/>
  <c r="Y49" i="5"/>
  <c r="Z49" i="5"/>
  <c r="Y51" i="5"/>
  <c r="Z51" i="5"/>
  <c r="Y53" i="5"/>
  <c r="Z53" i="5"/>
  <c r="Y55" i="5"/>
  <c r="Z55" i="5"/>
  <c r="Y57" i="5"/>
  <c r="Z57" i="5"/>
  <c r="Y58" i="5"/>
  <c r="Z58" i="5"/>
  <c r="E73" i="5"/>
  <c r="G73" i="5"/>
  <c r="M73" i="5"/>
  <c r="O73" i="5"/>
  <c r="Q73" i="5"/>
  <c r="S73" i="5"/>
  <c r="U73" i="5"/>
  <c r="W73" i="5"/>
  <c r="Y61" i="5"/>
  <c r="Z61" i="5"/>
  <c r="Y63" i="5"/>
  <c r="Z63" i="5"/>
  <c r="Y65" i="5"/>
  <c r="Z65" i="5"/>
  <c r="Y67" i="5"/>
  <c r="Z67" i="5"/>
  <c r="Y69" i="5"/>
  <c r="Z69" i="5"/>
  <c r="Y71" i="5"/>
  <c r="Z71" i="5"/>
  <c r="D78" i="5"/>
  <c r="F78" i="5"/>
  <c r="L78" i="5"/>
  <c r="N78" i="5"/>
  <c r="P78" i="5"/>
  <c r="R78" i="5"/>
  <c r="T78" i="5"/>
  <c r="V78" i="5"/>
  <c r="X78" i="5"/>
  <c r="Y76" i="5"/>
  <c r="Z76" i="5"/>
  <c r="D86" i="5"/>
  <c r="F86" i="5"/>
  <c r="L86" i="5"/>
  <c r="N86" i="5"/>
  <c r="Z165" i="5"/>
  <c r="Y172" i="5"/>
  <c r="Z173" i="5"/>
  <c r="Z183" i="5"/>
  <c r="Y184" i="5"/>
  <c r="Z185" i="5"/>
  <c r="Y316" i="5"/>
  <c r="Z316" i="5"/>
  <c r="Z359" i="5"/>
  <c r="Y360" i="5"/>
  <c r="Z9" i="5"/>
  <c r="Y11" i="5"/>
  <c r="Y13" i="5"/>
  <c r="Z20" i="5"/>
  <c r="Z22" i="5"/>
  <c r="Y24" i="5"/>
  <c r="Y26" i="5"/>
  <c r="Y28" i="5"/>
  <c r="Z31" i="5"/>
  <c r="Z33" i="5"/>
  <c r="Z35" i="5"/>
  <c r="Z37" i="5"/>
  <c r="Z39" i="5"/>
  <c r="Y41" i="5"/>
  <c r="Z43" i="5"/>
  <c r="Y45" i="5"/>
  <c r="Y50" i="5"/>
  <c r="Y52" i="5"/>
  <c r="Y54" i="5"/>
  <c r="Z56" i="5"/>
  <c r="Z62" i="5"/>
  <c r="Z82" i="5"/>
  <c r="Z84" i="5"/>
  <c r="Z89" i="5"/>
  <c r="Y91" i="5"/>
  <c r="Y93" i="5"/>
  <c r="Z95" i="5"/>
  <c r="Y96" i="5"/>
  <c r="Z97" i="5"/>
  <c r="Y99" i="5"/>
  <c r="Z101" i="5"/>
  <c r="Y103" i="5"/>
  <c r="Y105" i="5"/>
  <c r="Y107" i="5"/>
  <c r="Z108" i="5"/>
  <c r="Z113" i="5"/>
  <c r="Y116" i="5"/>
  <c r="Y118" i="5"/>
  <c r="Y120" i="5"/>
  <c r="Y122" i="5"/>
  <c r="Y127" i="5"/>
  <c r="Y129" i="5"/>
  <c r="Y134" i="5"/>
  <c r="Z136" i="5"/>
  <c r="Z139" i="5"/>
  <c r="Z141" i="5"/>
  <c r="Z143" i="5"/>
  <c r="Z145" i="5"/>
  <c r="Z147" i="5"/>
  <c r="Y148" i="5"/>
  <c r="Y149" i="5"/>
  <c r="Z151" i="5"/>
  <c r="Y152" i="5"/>
  <c r="Z153" i="5"/>
  <c r="Z155" i="5"/>
  <c r="R176" i="5"/>
  <c r="Y160" i="5"/>
  <c r="Z161" i="5"/>
  <c r="Y168" i="5"/>
  <c r="Z169" i="5"/>
  <c r="E182" i="5"/>
  <c r="G182" i="5"/>
  <c r="Y178" i="5"/>
  <c r="O182" i="5"/>
  <c r="Q182" i="5"/>
  <c r="S182" i="5"/>
  <c r="U182" i="5"/>
  <c r="W182" i="5"/>
  <c r="Z179" i="5"/>
  <c r="Z189" i="5"/>
  <c r="Y190" i="5"/>
  <c r="Z191" i="5"/>
  <c r="Y192" i="5"/>
  <c r="Z193" i="5"/>
  <c r="Y194" i="5"/>
  <c r="Z195" i="5"/>
  <c r="Y196" i="5"/>
  <c r="Z197" i="5"/>
  <c r="Z199" i="5"/>
  <c r="Y200" i="5"/>
  <c r="Z201" i="5"/>
  <c r="Y202" i="5"/>
  <c r="Z203" i="5"/>
  <c r="Y209" i="5"/>
  <c r="Z209" i="5"/>
  <c r="Y211" i="5"/>
  <c r="Z211" i="5"/>
  <c r="Y213" i="5"/>
  <c r="Z213" i="5"/>
  <c r="Z216" i="5"/>
  <c r="Y220" i="5"/>
  <c r="Y221" i="5"/>
  <c r="Z221" i="5"/>
  <c r="Y222" i="5"/>
  <c r="Y223" i="5"/>
  <c r="Z223" i="5"/>
  <c r="Y224" i="5"/>
  <c r="Y225" i="5"/>
  <c r="Z225" i="5"/>
  <c r="Y226" i="5"/>
  <c r="Z230" i="5"/>
  <c r="Z232" i="5"/>
  <c r="Y235" i="5"/>
  <c r="Z235" i="5"/>
  <c r="Y236" i="5"/>
  <c r="Y237" i="5"/>
  <c r="Z237" i="5"/>
  <c r="Y238" i="5"/>
  <c r="Y239" i="5"/>
  <c r="Z239" i="5"/>
  <c r="Y240" i="5"/>
  <c r="Y241" i="5"/>
  <c r="Z241" i="5"/>
  <c r="Y242" i="5"/>
  <c r="Y243" i="5"/>
  <c r="Z243" i="5"/>
  <c r="Z246" i="5"/>
  <c r="Z248" i="5"/>
  <c r="Y250" i="5"/>
  <c r="Y251" i="5"/>
  <c r="Z251" i="5"/>
  <c r="Y252" i="5"/>
  <c r="Y253" i="5"/>
  <c r="Z253" i="5"/>
  <c r="Y254" i="5"/>
  <c r="Y255" i="5"/>
  <c r="Z255" i="5"/>
  <c r="Y256" i="5"/>
  <c r="Y257" i="5"/>
  <c r="Z257" i="5"/>
  <c r="Y258" i="5"/>
  <c r="Y259" i="5"/>
  <c r="Z259" i="5"/>
  <c r="Y260" i="5"/>
  <c r="Y261" i="5"/>
  <c r="Z261" i="5"/>
  <c r="Y262" i="5"/>
  <c r="Z265" i="5"/>
  <c r="Z267" i="5"/>
  <c r="Z269" i="5"/>
  <c r="Z271" i="5"/>
  <c r="Z273" i="5"/>
  <c r="Z275" i="5"/>
  <c r="Y277" i="5"/>
  <c r="Z280" i="5"/>
  <c r="Y281" i="5"/>
  <c r="Y282" i="5"/>
  <c r="Z282" i="5"/>
  <c r="Z287" i="5"/>
  <c r="Z289" i="5"/>
  <c r="Z291" i="5"/>
  <c r="Z293" i="5"/>
  <c r="Z295" i="5"/>
  <c r="Y298" i="5"/>
  <c r="Z298" i="5"/>
  <c r="Y299" i="5"/>
  <c r="Y300" i="5"/>
  <c r="Z300" i="5"/>
  <c r="E318" i="5"/>
  <c r="G318" i="5"/>
  <c r="AH302" i="5"/>
  <c r="M318" i="5"/>
  <c r="O318" i="5"/>
  <c r="Q318" i="5"/>
  <c r="S318" i="5"/>
  <c r="U318" i="5"/>
  <c r="W318" i="5"/>
  <c r="AF302" i="5"/>
  <c r="Y364" i="5"/>
  <c r="Y365" i="5"/>
  <c r="Y366" i="5"/>
  <c r="Z366" i="5"/>
  <c r="Y368" i="5"/>
  <c r="Z368" i="5"/>
  <c r="Y369" i="5"/>
  <c r="Z373" i="5"/>
  <c r="Z375" i="5"/>
  <c r="Z377" i="5"/>
  <c r="Z379" i="5"/>
  <c r="Z381" i="5"/>
  <c r="P86" i="5"/>
  <c r="R86" i="5"/>
  <c r="T86" i="5"/>
  <c r="V86" i="5"/>
  <c r="X86" i="5"/>
  <c r="Y80" i="5"/>
  <c r="Y81" i="5"/>
  <c r="Z81" i="5"/>
  <c r="Y83" i="5"/>
  <c r="Z83" i="5"/>
  <c r="Y85" i="5"/>
  <c r="Z85" i="5"/>
  <c r="E109" i="5"/>
  <c r="G109" i="5"/>
  <c r="M109" i="5"/>
  <c r="O109" i="5"/>
  <c r="Q109" i="5"/>
  <c r="S109" i="5"/>
  <c r="U109" i="5"/>
  <c r="W109" i="5"/>
  <c r="Y88" i="5"/>
  <c r="Z88" i="5"/>
  <c r="Y90" i="5"/>
  <c r="Z90" i="5"/>
  <c r="Y92" i="5"/>
  <c r="Z92" i="5"/>
  <c r="Z94" i="5"/>
  <c r="Z96" i="5"/>
  <c r="Y98" i="5"/>
  <c r="Z98" i="5"/>
  <c r="Y100" i="5"/>
  <c r="Z100" i="5"/>
  <c r="Y102" i="5"/>
  <c r="Z102" i="5"/>
  <c r="Y104" i="5"/>
  <c r="Z104" i="5"/>
  <c r="H109" i="5"/>
  <c r="J109" i="5"/>
  <c r="Y106" i="5"/>
  <c r="Z106" i="5"/>
  <c r="D115" i="5"/>
  <c r="F115" i="5"/>
  <c r="L115" i="5"/>
  <c r="N115" i="5"/>
  <c r="P115" i="5"/>
  <c r="R115" i="5"/>
  <c r="T115" i="5"/>
  <c r="V115" i="5"/>
  <c r="X115" i="5"/>
  <c r="Y112" i="5"/>
  <c r="Z112" i="5"/>
  <c r="Y114" i="5"/>
  <c r="Z114" i="5"/>
  <c r="E124" i="5"/>
  <c r="G124" i="5"/>
  <c r="M124" i="5"/>
  <c r="O124" i="5"/>
  <c r="Q124" i="5"/>
  <c r="S124" i="5"/>
  <c r="U124" i="5"/>
  <c r="W124" i="5"/>
  <c r="Y117" i="5"/>
  <c r="Z117" i="5"/>
  <c r="Y119" i="5"/>
  <c r="Z119" i="5"/>
  <c r="Y121" i="5"/>
  <c r="Z121" i="5"/>
  <c r="Y123" i="5"/>
  <c r="Z123" i="5"/>
  <c r="E131" i="5"/>
  <c r="G131" i="5"/>
  <c r="M131" i="5"/>
  <c r="O131" i="5"/>
  <c r="Q131" i="5"/>
  <c r="S131" i="5"/>
  <c r="U131" i="5"/>
  <c r="W131" i="5"/>
  <c r="Y126" i="5"/>
  <c r="Z126" i="5"/>
  <c r="Y128" i="5"/>
  <c r="Z128" i="5"/>
  <c r="Y130" i="5"/>
  <c r="Z130" i="5"/>
  <c r="E137" i="5"/>
  <c r="G137" i="5"/>
  <c r="M137" i="5"/>
  <c r="O137" i="5"/>
  <c r="Q137" i="5"/>
  <c r="S137" i="5"/>
  <c r="U137" i="5"/>
  <c r="W137" i="5"/>
  <c r="Y133" i="5"/>
  <c r="Z133" i="5"/>
  <c r="Y135" i="5"/>
  <c r="Z135" i="5"/>
  <c r="D157" i="5"/>
  <c r="F157" i="5"/>
  <c r="L157" i="5"/>
  <c r="N157" i="5"/>
  <c r="P157" i="5"/>
  <c r="R157" i="5"/>
  <c r="T157" i="5"/>
  <c r="V157" i="5"/>
  <c r="X157" i="5"/>
  <c r="Y140" i="5"/>
  <c r="Z140" i="5"/>
  <c r="Y142" i="5"/>
  <c r="Z142" i="5"/>
  <c r="Y144" i="5"/>
  <c r="Z144" i="5"/>
  <c r="Y146" i="5"/>
  <c r="Z146" i="5"/>
  <c r="Z148" i="5"/>
  <c r="Z150" i="5"/>
  <c r="Z152" i="5"/>
  <c r="Z154" i="5"/>
  <c r="Z156" i="5"/>
  <c r="E176" i="5"/>
  <c r="G176" i="5"/>
  <c r="Y158" i="5"/>
  <c r="O176" i="5"/>
  <c r="Q176" i="5"/>
  <c r="S176" i="5"/>
  <c r="U176" i="5"/>
  <c r="W176" i="5"/>
  <c r="Y162" i="5"/>
  <c r="Z164" i="5"/>
  <c r="Y166" i="5"/>
  <c r="I176" i="5"/>
  <c r="K176" i="5"/>
  <c r="Y170" i="5"/>
  <c r="Y174" i="5"/>
  <c r="D182" i="5"/>
  <c r="F182" i="5"/>
  <c r="L182" i="5"/>
  <c r="N182" i="5"/>
  <c r="P182" i="5"/>
  <c r="R182" i="5"/>
  <c r="T182" i="5"/>
  <c r="X182" i="5"/>
  <c r="Y180" i="5"/>
  <c r="D187" i="5"/>
  <c r="L187" i="5"/>
  <c r="P187" i="5"/>
  <c r="T187" i="5"/>
  <c r="X187" i="5"/>
  <c r="Y186" i="5"/>
  <c r="D204" i="5"/>
  <c r="F204" i="5"/>
  <c r="L204" i="5"/>
  <c r="N204" i="5"/>
  <c r="P204" i="5"/>
  <c r="R204" i="5"/>
  <c r="T204" i="5"/>
  <c r="V204" i="5"/>
  <c r="X204" i="5"/>
  <c r="Z190" i="5"/>
  <c r="Z192" i="5"/>
  <c r="Z194" i="5"/>
  <c r="Z196" i="5"/>
  <c r="Z198" i="5"/>
  <c r="D214" i="5"/>
  <c r="F214" i="5"/>
  <c r="L214" i="5"/>
  <c r="N214" i="5"/>
  <c r="P214" i="5"/>
  <c r="R214" i="5"/>
  <c r="T214" i="5"/>
  <c r="X214" i="5"/>
  <c r="Y206" i="5"/>
  <c r="Y210" i="5"/>
  <c r="Z210" i="5"/>
  <c r="Y212" i="5"/>
  <c r="Z212" i="5"/>
  <c r="D218" i="5"/>
  <c r="F218" i="5"/>
  <c r="L218" i="5"/>
  <c r="N218" i="5"/>
  <c r="P218" i="5"/>
  <c r="R218" i="5"/>
  <c r="T218" i="5"/>
  <c r="V218" i="5"/>
  <c r="Z215" i="5"/>
  <c r="Y216" i="5"/>
  <c r="Y217" i="5"/>
  <c r="Z217" i="5"/>
  <c r="E227" i="5"/>
  <c r="G227" i="5"/>
  <c r="M227" i="5"/>
  <c r="O227" i="5"/>
  <c r="Q227" i="5"/>
  <c r="S227" i="5"/>
  <c r="U227" i="5"/>
  <c r="W227" i="5"/>
  <c r="Z220" i="5"/>
  <c r="Z222" i="5"/>
  <c r="Z224" i="5"/>
  <c r="Z226" i="5"/>
  <c r="E233" i="5"/>
  <c r="G233" i="5"/>
  <c r="Y228" i="5"/>
  <c r="O233" i="5"/>
  <c r="Q233" i="5"/>
  <c r="S233" i="5"/>
  <c r="U233" i="5"/>
  <c r="W233" i="5"/>
  <c r="Y229" i="5"/>
  <c r="Z229" i="5"/>
  <c r="Y230" i="5"/>
  <c r="Y231" i="5"/>
  <c r="Z231" i="5"/>
  <c r="Y232" i="5"/>
  <c r="D244" i="5"/>
  <c r="F244" i="5"/>
  <c r="L244" i="5"/>
  <c r="N244" i="5"/>
  <c r="P244" i="5"/>
  <c r="R244" i="5"/>
  <c r="T244" i="5"/>
  <c r="V244" i="5"/>
  <c r="X244" i="5"/>
  <c r="Z236" i="5"/>
  <c r="Z238" i="5"/>
  <c r="Z240" i="5"/>
  <c r="Z242" i="5"/>
  <c r="D249" i="5"/>
  <c r="F249" i="5"/>
  <c r="L249" i="5"/>
  <c r="N249" i="5"/>
  <c r="P249" i="5"/>
  <c r="R249" i="5"/>
  <c r="T249" i="5"/>
  <c r="V249" i="5"/>
  <c r="X249" i="5"/>
  <c r="Y246" i="5"/>
  <c r="Y247" i="5"/>
  <c r="Z247" i="5"/>
  <c r="Y248" i="5"/>
  <c r="D276" i="5"/>
  <c r="F276" i="5"/>
  <c r="L276" i="5"/>
  <c r="N276" i="5"/>
  <c r="P276" i="5"/>
  <c r="R276" i="5"/>
  <c r="T276" i="5"/>
  <c r="V276" i="5"/>
  <c r="X276" i="5"/>
  <c r="Z252" i="5"/>
  <c r="Z254" i="5"/>
  <c r="Z256" i="5"/>
  <c r="Z258" i="5"/>
  <c r="Z260" i="5"/>
  <c r="Z262" i="5"/>
  <c r="Y264" i="5"/>
  <c r="Z264" i="5"/>
  <c r="Y265" i="5"/>
  <c r="Y266" i="5"/>
  <c r="Z266" i="5"/>
  <c r="Y267" i="5"/>
  <c r="Y268" i="5"/>
  <c r="Z268" i="5"/>
  <c r="Y269" i="5"/>
  <c r="Y270" i="5"/>
  <c r="Z270" i="5"/>
  <c r="Y271" i="5"/>
  <c r="Y272" i="5"/>
  <c r="Z272" i="5"/>
  <c r="I276" i="5"/>
  <c r="K276" i="5"/>
  <c r="Y273" i="5"/>
  <c r="H276" i="5"/>
  <c r="J276" i="5"/>
  <c r="Y274" i="5"/>
  <c r="Z274" i="5"/>
  <c r="Y275" i="5"/>
  <c r="Z277" i="5"/>
  <c r="Z279" i="5"/>
  <c r="Z281" i="5"/>
  <c r="Z283" i="5"/>
  <c r="E296" i="5"/>
  <c r="G296" i="5"/>
  <c r="Y285" i="5"/>
  <c r="O296" i="5"/>
  <c r="Q296" i="5"/>
  <c r="S296" i="5"/>
  <c r="U296" i="5"/>
  <c r="W296" i="5"/>
  <c r="Y286" i="5"/>
  <c r="Z286" i="5"/>
  <c r="Y287" i="5"/>
  <c r="Y288" i="5"/>
  <c r="Z288" i="5"/>
  <c r="Y289" i="5"/>
  <c r="Y290" i="5"/>
  <c r="Z290" i="5"/>
  <c r="Y291" i="5"/>
  <c r="Y292" i="5"/>
  <c r="Z292" i="5"/>
  <c r="Y293" i="5"/>
  <c r="Y294" i="5"/>
  <c r="Z294" i="5"/>
  <c r="Y295" i="5"/>
  <c r="D301" i="5"/>
  <c r="F301" i="5"/>
  <c r="L301" i="5"/>
  <c r="N301" i="5"/>
  <c r="P301" i="5"/>
  <c r="R301" i="5"/>
  <c r="T301" i="5"/>
  <c r="V301" i="5"/>
  <c r="X301" i="5"/>
  <c r="Z299" i="5"/>
  <c r="D318" i="5"/>
  <c r="F318" i="5"/>
  <c r="L318" i="5"/>
  <c r="N318" i="5"/>
  <c r="P318" i="5"/>
  <c r="R318" i="5"/>
  <c r="T318" i="5"/>
  <c r="V318" i="5"/>
  <c r="X318" i="5"/>
  <c r="Y308" i="5"/>
  <c r="BB308" i="5" s="1"/>
  <c r="Y309" i="5"/>
  <c r="BB309" i="5" s="1"/>
  <c r="Y310" i="5"/>
  <c r="BB310" i="5" s="1"/>
  <c r="Y311" i="5"/>
  <c r="BB311" i="5" s="1"/>
  <c r="Y312" i="5"/>
  <c r="BB312" i="5" s="1"/>
  <c r="Y313" i="5"/>
  <c r="BB313" i="5" s="1"/>
  <c r="Y314" i="5"/>
  <c r="BB314" i="5" s="1"/>
  <c r="Y315" i="5"/>
  <c r="Z315" i="5"/>
  <c r="I318" i="5"/>
  <c r="K318" i="5"/>
  <c r="Y317" i="5"/>
  <c r="Z317" i="5"/>
  <c r="Y320" i="5"/>
  <c r="Z320" i="5"/>
  <c r="Y321" i="5"/>
  <c r="Y322" i="5"/>
  <c r="Z322" i="5"/>
  <c r="Y323" i="5"/>
  <c r="Z324" i="5"/>
  <c r="Z327" i="5"/>
  <c r="Z329" i="5"/>
  <c r="Z331" i="5"/>
  <c r="Y333" i="5"/>
  <c r="Y334" i="5"/>
  <c r="Z334" i="5"/>
  <c r="Y335" i="5"/>
  <c r="Y336" i="5"/>
  <c r="Z336" i="5"/>
  <c r="Y337" i="5"/>
  <c r="Y338" i="5"/>
  <c r="Z338" i="5"/>
  <c r="Y339" i="5"/>
  <c r="Y340" i="5"/>
  <c r="Z340" i="5"/>
  <c r="Y341" i="5"/>
  <c r="Y342" i="5"/>
  <c r="Z342" i="5"/>
  <c r="Y343" i="5"/>
  <c r="Y344" i="5"/>
  <c r="Z344" i="5"/>
  <c r="Y345" i="5"/>
  <c r="Y346" i="5"/>
  <c r="Z346" i="5"/>
  <c r="Y347" i="5"/>
  <c r="Y348" i="5"/>
  <c r="Z348" i="5"/>
  <c r="Y350" i="5"/>
  <c r="Z350" i="5"/>
  <c r="Y351" i="5"/>
  <c r="Y352" i="5"/>
  <c r="Z352" i="5"/>
  <c r="Y353" i="5"/>
  <c r="Y354" i="5"/>
  <c r="Z354" i="5"/>
  <c r="Y355" i="5"/>
  <c r="G363" i="5"/>
  <c r="S363" i="5"/>
  <c r="Y384" i="5"/>
  <c r="Y385" i="5"/>
  <c r="Y386" i="5"/>
  <c r="Z386" i="5"/>
  <c r="Y387" i="5"/>
  <c r="Y388" i="5"/>
  <c r="Z388" i="5"/>
  <c r="Y389" i="5"/>
  <c r="Y390" i="5"/>
  <c r="Z390" i="5"/>
  <c r="Y391" i="5"/>
  <c r="Y392" i="5"/>
  <c r="Z392" i="5"/>
  <c r="Y393" i="5"/>
  <c r="Z397" i="5"/>
  <c r="Z399" i="5"/>
  <c r="Z401" i="5"/>
  <c r="Y405" i="5"/>
  <c r="Y406" i="5"/>
  <c r="Z406" i="5"/>
  <c r="Y407" i="5"/>
  <c r="Y408" i="5"/>
  <c r="Z408" i="5"/>
  <c r="Y409" i="5"/>
  <c r="Y410" i="5"/>
  <c r="Z410" i="5"/>
  <c r="Y411" i="5"/>
  <c r="Y412" i="5"/>
  <c r="Z412" i="5"/>
  <c r="Y414" i="5"/>
  <c r="Z414" i="5"/>
  <c r="Y416" i="5"/>
  <c r="Z416" i="5"/>
  <c r="Y418" i="5"/>
  <c r="Z418" i="5"/>
  <c r="Y420" i="5"/>
  <c r="Z420" i="5"/>
  <c r="Y422" i="5"/>
  <c r="Z422" i="5"/>
  <c r="Y424" i="5"/>
  <c r="Z424" i="5"/>
  <c r="Y427" i="5"/>
  <c r="Z427" i="5"/>
  <c r="Z429" i="5"/>
  <c r="Y432" i="5"/>
  <c r="Z432" i="5"/>
  <c r="Y434" i="5"/>
  <c r="Z434" i="5"/>
  <c r="Y437" i="5"/>
  <c r="Z437" i="5"/>
  <c r="Y438" i="5"/>
  <c r="Y439" i="5"/>
  <c r="Z439" i="5"/>
  <c r="Y440" i="5"/>
  <c r="Y443" i="5"/>
  <c r="Z443" i="5"/>
  <c r="Y445" i="5"/>
  <c r="Z445" i="5"/>
  <c r="Y448" i="5"/>
  <c r="Y450" i="5"/>
  <c r="Z450" i="5"/>
  <c r="Y452" i="5"/>
  <c r="Z452" i="5"/>
  <c r="Y457" i="5"/>
  <c r="Z457" i="5"/>
  <c r="Y459" i="5"/>
  <c r="Z459" i="5"/>
  <c r="Y461" i="5"/>
  <c r="Z461" i="5"/>
  <c r="Y463" i="5"/>
  <c r="Z463" i="5"/>
  <c r="Y465" i="5"/>
  <c r="Z465" i="5"/>
  <c r="Y467" i="5"/>
  <c r="Z467" i="5"/>
  <c r="Y469" i="5"/>
  <c r="Z469" i="5"/>
  <c r="Y471" i="5"/>
  <c r="Z471" i="5"/>
  <c r="Z473" i="5"/>
  <c r="Y475" i="5"/>
  <c r="Z475" i="5"/>
  <c r="Y477" i="5"/>
  <c r="Z477" i="5"/>
  <c r="Y479" i="5"/>
  <c r="Z479" i="5"/>
  <c r="Y481" i="5"/>
  <c r="Z481" i="5"/>
  <c r="Y483" i="5"/>
  <c r="Z483" i="5"/>
  <c r="Y485" i="5"/>
  <c r="Z485" i="5"/>
  <c r="Y487" i="5"/>
  <c r="Z487" i="5"/>
  <c r="Y489" i="5"/>
  <c r="Z489" i="5"/>
  <c r="Y491" i="5"/>
  <c r="Z491" i="5"/>
  <c r="Y493" i="5"/>
  <c r="Z493" i="5"/>
  <c r="Y495" i="5"/>
  <c r="Z495" i="5"/>
  <c r="Y497" i="5"/>
  <c r="Z497" i="5"/>
  <c r="Y499" i="5"/>
  <c r="Z499" i="5"/>
  <c r="Y501" i="5"/>
  <c r="Z501" i="5"/>
  <c r="Y503" i="5"/>
  <c r="Z503" i="5"/>
  <c r="Y505" i="5"/>
  <c r="Z505" i="5"/>
  <c r="Y507" i="5"/>
  <c r="Z507" i="5"/>
  <c r="Y509" i="5"/>
  <c r="Z509" i="5"/>
  <c r="Y511" i="5"/>
  <c r="Z511" i="5"/>
  <c r="Y513" i="5"/>
  <c r="Z513" i="5"/>
  <c r="Y515" i="5"/>
  <c r="Z515" i="5"/>
  <c r="Y517" i="5"/>
  <c r="Z517" i="5"/>
  <c r="Y519" i="5"/>
  <c r="Z519" i="5"/>
  <c r="Y521" i="5"/>
  <c r="Z521" i="5"/>
  <c r="X7" i="6"/>
  <c r="X8" i="6"/>
  <c r="Y8" i="6"/>
  <c r="X9" i="6"/>
  <c r="Y9" i="6"/>
  <c r="X10" i="6"/>
  <c r="Y10" i="6"/>
  <c r="X11" i="6"/>
  <c r="Y11" i="6"/>
  <c r="X12" i="6"/>
  <c r="Y12" i="6"/>
  <c r="X13" i="6"/>
  <c r="Y13" i="6"/>
  <c r="X14" i="6"/>
  <c r="Y14" i="6"/>
  <c r="X15" i="6"/>
  <c r="Y15" i="6"/>
  <c r="X16" i="6"/>
  <c r="Y16" i="6"/>
  <c r="X18" i="6"/>
  <c r="X19" i="6"/>
  <c r="Y19" i="6"/>
  <c r="X20" i="6"/>
  <c r="Y20" i="6"/>
  <c r="X21" i="6"/>
  <c r="Y21" i="6"/>
  <c r="X22" i="6"/>
  <c r="Y22" i="6"/>
  <c r="X23" i="6"/>
  <c r="Y23" i="6"/>
  <c r="X24" i="6"/>
  <c r="Y24" i="6"/>
  <c r="X25" i="6"/>
  <c r="Y25" i="6"/>
  <c r="X26" i="6"/>
  <c r="Y26" i="6"/>
  <c r="X27" i="6"/>
  <c r="Y27" i="6"/>
  <c r="X28" i="6"/>
  <c r="Y28" i="6"/>
  <c r="X30" i="6"/>
  <c r="X31" i="6"/>
  <c r="Y31" i="6"/>
  <c r="X32" i="6"/>
  <c r="Y32" i="6"/>
  <c r="X33" i="6"/>
  <c r="Y33" i="6"/>
  <c r="X34" i="6"/>
  <c r="Y34" i="6"/>
  <c r="X35" i="6"/>
  <c r="Y35" i="6"/>
  <c r="X36" i="6"/>
  <c r="Y36" i="6"/>
  <c r="X37" i="6"/>
  <c r="Y37" i="6"/>
  <c r="X38" i="6"/>
  <c r="Y38" i="6"/>
  <c r="X39" i="6"/>
  <c r="Y39" i="6"/>
  <c r="X40" i="6"/>
  <c r="Y40" i="6"/>
  <c r="X41" i="6"/>
  <c r="Y41" i="6"/>
  <c r="X42" i="6"/>
  <c r="Y42" i="6"/>
  <c r="X43" i="6"/>
  <c r="Y43" i="6"/>
  <c r="X44" i="6"/>
  <c r="Y44" i="6"/>
  <c r="X45" i="6"/>
  <c r="Y45" i="6"/>
  <c r="X46" i="6"/>
  <c r="Y46" i="6"/>
  <c r="X48" i="6"/>
  <c r="Y49" i="6"/>
  <c r="X50" i="6"/>
  <c r="Z50" i="6" s="1"/>
  <c r="Y50" i="6"/>
  <c r="Y51" i="6"/>
  <c r="X52" i="6"/>
  <c r="Z52" i="6" s="1"/>
  <c r="Y52" i="6"/>
  <c r="Y53" i="6"/>
  <c r="Y54" i="6"/>
  <c r="X55" i="6"/>
  <c r="Z55" i="6" s="1"/>
  <c r="Y55" i="6"/>
  <c r="Y56" i="6"/>
  <c r="I60" i="6"/>
  <c r="K60" i="6"/>
  <c r="X57" i="6"/>
  <c r="Y57" i="6"/>
  <c r="X58" i="6"/>
  <c r="Y58" i="6"/>
  <c r="X59" i="6"/>
  <c r="Y59" i="6"/>
  <c r="X61" i="6"/>
  <c r="X62" i="6"/>
  <c r="Y62" i="6"/>
  <c r="X63" i="6"/>
  <c r="Y63" i="6"/>
  <c r="X64" i="6"/>
  <c r="Y64" i="6"/>
  <c r="X65" i="6"/>
  <c r="Y65" i="6"/>
  <c r="X66" i="6"/>
  <c r="Y66" i="6"/>
  <c r="X67" i="6"/>
  <c r="Y67" i="6"/>
  <c r="X68" i="6"/>
  <c r="Y68" i="6"/>
  <c r="X69" i="6"/>
  <c r="Y69" i="6"/>
  <c r="X71" i="6"/>
  <c r="Y71" i="6"/>
  <c r="X72" i="6"/>
  <c r="Y72" i="6"/>
  <c r="X73" i="6"/>
  <c r="Y73" i="6"/>
  <c r="X75" i="6"/>
  <c r="X76" i="6"/>
  <c r="Y76" i="6"/>
  <c r="X77" i="6"/>
  <c r="Y77" i="6"/>
  <c r="X78" i="6"/>
  <c r="Y78" i="6"/>
  <c r="X81" i="6"/>
  <c r="Y81" i="6"/>
  <c r="X82" i="6"/>
  <c r="Y82" i="6"/>
  <c r="X83" i="6"/>
  <c r="Y83" i="6"/>
  <c r="X84" i="6"/>
  <c r="Y84" i="6"/>
  <c r="X85" i="6"/>
  <c r="Y85" i="6"/>
  <c r="X86" i="6"/>
  <c r="Y86" i="6"/>
  <c r="X162" i="6"/>
  <c r="X163" i="6"/>
  <c r="Y163" i="6"/>
  <c r="X164" i="6"/>
  <c r="Y164" i="6"/>
  <c r="X165" i="6"/>
  <c r="Y165" i="6"/>
  <c r="X166" i="6"/>
  <c r="Y166" i="6"/>
  <c r="X167" i="6"/>
  <c r="Y167" i="6"/>
  <c r="X168" i="6"/>
  <c r="Y168" i="6"/>
  <c r="X169" i="6"/>
  <c r="Y169" i="6"/>
  <c r="X170" i="6"/>
  <c r="Y170" i="6"/>
  <c r="X171" i="6"/>
  <c r="Y171" i="6"/>
  <c r="X172" i="6"/>
  <c r="Y172" i="6"/>
  <c r="X173" i="6"/>
  <c r="X159" i="6"/>
  <c r="Y159" i="6"/>
  <c r="X160" i="6"/>
  <c r="Y160" i="6"/>
  <c r="R325" i="5"/>
  <c r="T325" i="5"/>
  <c r="V325" i="5"/>
  <c r="X325" i="5"/>
  <c r="Z321" i="5"/>
  <c r="Z323" i="5"/>
  <c r="D332" i="5"/>
  <c r="F332" i="5"/>
  <c r="L332" i="5"/>
  <c r="N332" i="5"/>
  <c r="P332" i="5"/>
  <c r="R332" i="5"/>
  <c r="T332" i="5"/>
  <c r="V332" i="5"/>
  <c r="X332" i="5"/>
  <c r="Y327" i="5"/>
  <c r="Y328" i="5"/>
  <c r="Z328" i="5"/>
  <c r="Y329" i="5"/>
  <c r="Y330" i="5"/>
  <c r="Z330" i="5"/>
  <c r="Y331" i="5"/>
  <c r="D356" i="5"/>
  <c r="F356" i="5"/>
  <c r="L356" i="5"/>
  <c r="N356" i="5"/>
  <c r="P356" i="5"/>
  <c r="R356" i="5"/>
  <c r="T356" i="5"/>
  <c r="V356" i="5"/>
  <c r="Z335" i="5"/>
  <c r="Z337" i="5"/>
  <c r="Z339" i="5"/>
  <c r="Z341" i="5"/>
  <c r="Z343" i="5"/>
  <c r="Z345" i="5"/>
  <c r="Z347" i="5"/>
  <c r="Z349" i="5"/>
  <c r="Z351" i="5"/>
  <c r="Z353" i="5"/>
  <c r="Z355" i="5"/>
  <c r="Z358" i="5"/>
  <c r="Z360" i="5"/>
  <c r="Z361" i="5"/>
  <c r="E370" i="5"/>
  <c r="G370" i="5"/>
  <c r="M370" i="5"/>
  <c r="O370" i="5"/>
  <c r="Q370" i="5"/>
  <c r="S370" i="5"/>
  <c r="U370" i="5"/>
  <c r="W370" i="5"/>
  <c r="Z365" i="5"/>
  <c r="Z367" i="5"/>
  <c r="Z369" i="5"/>
  <c r="E383" i="5"/>
  <c r="G383" i="5"/>
  <c r="M383" i="5"/>
  <c r="O383" i="5"/>
  <c r="Q383" i="5"/>
  <c r="S383" i="5"/>
  <c r="U383" i="5"/>
  <c r="W383" i="5"/>
  <c r="Y372" i="5"/>
  <c r="Z372" i="5"/>
  <c r="Y373" i="5"/>
  <c r="Y374" i="5"/>
  <c r="Z374" i="5"/>
  <c r="Y375" i="5"/>
  <c r="Y376" i="5"/>
  <c r="Z376" i="5"/>
  <c r="Y377" i="5"/>
  <c r="Y378" i="5"/>
  <c r="Z378" i="5"/>
  <c r="Y379" i="5"/>
  <c r="Y380" i="5"/>
  <c r="Z380" i="5"/>
  <c r="Y381" i="5"/>
  <c r="Y382" i="5"/>
  <c r="Z382" i="5"/>
  <c r="E394" i="5"/>
  <c r="G394" i="5"/>
  <c r="M394" i="5"/>
  <c r="O394" i="5"/>
  <c r="Q394" i="5"/>
  <c r="S394" i="5"/>
  <c r="U394" i="5"/>
  <c r="W394" i="5"/>
  <c r="Z385" i="5"/>
  <c r="Z387" i="5"/>
  <c r="Z389" i="5"/>
  <c r="Z391" i="5"/>
  <c r="Z393" i="5"/>
  <c r="E403" i="5"/>
  <c r="G403" i="5"/>
  <c r="M403" i="5"/>
  <c r="O403" i="5"/>
  <c r="Q403" i="5"/>
  <c r="S403" i="5"/>
  <c r="U403" i="5"/>
  <c r="W403" i="5"/>
  <c r="Y396" i="5"/>
  <c r="Z396" i="5"/>
  <c r="Y397" i="5"/>
  <c r="Y398" i="5"/>
  <c r="Z398" i="5"/>
  <c r="Y399" i="5"/>
  <c r="Y400" i="5"/>
  <c r="Z400" i="5"/>
  <c r="Y401" i="5"/>
  <c r="Y402" i="5"/>
  <c r="Z402" i="5"/>
  <c r="E425" i="5"/>
  <c r="G425" i="5"/>
  <c r="M425" i="5"/>
  <c r="O425" i="5"/>
  <c r="Q425" i="5"/>
  <c r="S425" i="5"/>
  <c r="U425" i="5"/>
  <c r="W425" i="5"/>
  <c r="Z405" i="5"/>
  <c r="Z407" i="5"/>
  <c r="Z409" i="5"/>
  <c r="Z411" i="5"/>
  <c r="Y413" i="5"/>
  <c r="Z413" i="5"/>
  <c r="Y415" i="5"/>
  <c r="Z415" i="5"/>
  <c r="Y417" i="5"/>
  <c r="Z417" i="5"/>
  <c r="Y419" i="5"/>
  <c r="Z419" i="5"/>
  <c r="Y421" i="5"/>
  <c r="Z421" i="5"/>
  <c r="H425" i="5"/>
  <c r="J425" i="5"/>
  <c r="Y423" i="5"/>
  <c r="Z423" i="5"/>
  <c r="D430" i="5"/>
  <c r="F430" i="5"/>
  <c r="L430" i="5"/>
  <c r="N430" i="5"/>
  <c r="P430" i="5"/>
  <c r="R430" i="5"/>
  <c r="T430" i="5"/>
  <c r="Y426" i="5"/>
  <c r="X430" i="5"/>
  <c r="Y428" i="5"/>
  <c r="Z428" i="5"/>
  <c r="D435" i="5"/>
  <c r="F435" i="5"/>
  <c r="L435" i="5"/>
  <c r="N435" i="5"/>
  <c r="P435" i="5"/>
  <c r="R435" i="5"/>
  <c r="T435" i="5"/>
  <c r="V435" i="5"/>
  <c r="X435" i="5"/>
  <c r="Y433" i="5"/>
  <c r="Z433" i="5"/>
  <c r="D447" i="5"/>
  <c r="F447" i="5"/>
  <c r="L447" i="5"/>
  <c r="N447" i="5"/>
  <c r="P447" i="5"/>
  <c r="R447" i="5"/>
  <c r="T447" i="5"/>
  <c r="V447" i="5"/>
  <c r="X447" i="5"/>
  <c r="Z438" i="5"/>
  <c r="Z440" i="5"/>
  <c r="Y442" i="5"/>
  <c r="Z442" i="5"/>
  <c r="Y444" i="5"/>
  <c r="Z444" i="5"/>
  <c r="I447" i="5"/>
  <c r="K447" i="5"/>
  <c r="Y446" i="5"/>
  <c r="Z446" i="5"/>
  <c r="E454" i="5"/>
  <c r="G454" i="5"/>
  <c r="M454" i="5"/>
  <c r="O454" i="5"/>
  <c r="Q454" i="5"/>
  <c r="S454" i="5"/>
  <c r="U454" i="5"/>
  <c r="W454" i="5"/>
  <c r="Y449" i="5"/>
  <c r="Z449" i="5"/>
  <c r="Y451" i="5"/>
  <c r="Z451" i="5"/>
  <c r="Y453" i="5"/>
  <c r="Z453" i="5"/>
  <c r="E523" i="5"/>
  <c r="G523" i="5"/>
  <c r="M523" i="5"/>
  <c r="O523" i="5"/>
  <c r="Q523" i="5"/>
  <c r="S523" i="5"/>
  <c r="U523" i="5"/>
  <c r="W523" i="5"/>
  <c r="Y456" i="5"/>
  <c r="Z456" i="5"/>
  <c r="Y458" i="5"/>
  <c r="Z458" i="5"/>
  <c r="Y460" i="5"/>
  <c r="Z460" i="5"/>
  <c r="Y462" i="5"/>
  <c r="Z462" i="5"/>
  <c r="Y464" i="5"/>
  <c r="Z464" i="5"/>
  <c r="Y466" i="5"/>
  <c r="Z466" i="5"/>
  <c r="Y468" i="5"/>
  <c r="Z468" i="5"/>
  <c r="Y470" i="5"/>
  <c r="Z470" i="5"/>
  <c r="Y472" i="5"/>
  <c r="Z472" i="5"/>
  <c r="Y474" i="5"/>
  <c r="Z474" i="5"/>
  <c r="Y476" i="5"/>
  <c r="Z476" i="5"/>
  <c r="Y478" i="5"/>
  <c r="Z478" i="5"/>
  <c r="Y480" i="5"/>
  <c r="Z480" i="5"/>
  <c r="Y482" i="5"/>
  <c r="Z482" i="5"/>
  <c r="Y484" i="5"/>
  <c r="Z484" i="5"/>
  <c r="Y486" i="5"/>
  <c r="Z486" i="5"/>
  <c r="Y488" i="5"/>
  <c r="Z488" i="5"/>
  <c r="Y490" i="5"/>
  <c r="Z490" i="5"/>
  <c r="Y494" i="5"/>
  <c r="Z494" i="5"/>
  <c r="Y496" i="5"/>
  <c r="Z496" i="5"/>
  <c r="Y498" i="5"/>
  <c r="Z498" i="5"/>
  <c r="Y500" i="5"/>
  <c r="Z500" i="5"/>
  <c r="Y502" i="5"/>
  <c r="Z502" i="5"/>
  <c r="Y504" i="5"/>
  <c r="Z504" i="5"/>
  <c r="Y506" i="5"/>
  <c r="Z506" i="5"/>
  <c r="Y508" i="5"/>
  <c r="Z508" i="5"/>
  <c r="I523" i="5"/>
  <c r="K523" i="5"/>
  <c r="Y510" i="5"/>
  <c r="Z510" i="5"/>
  <c r="Y512" i="5"/>
  <c r="Z512" i="5"/>
  <c r="Y514" i="5"/>
  <c r="Z514" i="5"/>
  <c r="Y516" i="5"/>
  <c r="Z516" i="5"/>
  <c r="Y518" i="5"/>
  <c r="Z518" i="5"/>
  <c r="Y520" i="5"/>
  <c r="Z520" i="5"/>
  <c r="Y522" i="5"/>
  <c r="Z522" i="5"/>
  <c r="M526" i="5"/>
  <c r="O526" i="5"/>
  <c r="Q526" i="5"/>
  <c r="S526" i="5"/>
  <c r="U526" i="5"/>
  <c r="W526" i="5"/>
  <c r="Y525" i="5"/>
  <c r="Z525" i="5"/>
  <c r="X49" i="6"/>
  <c r="Z49" i="6" s="1"/>
  <c r="X51" i="6"/>
  <c r="Z51" i="6" s="1"/>
  <c r="X53" i="6"/>
  <c r="X54" i="6"/>
  <c r="Z54" i="6" s="1"/>
  <c r="X56" i="6"/>
  <c r="Z56" i="6" s="1"/>
  <c r="X70" i="6"/>
  <c r="Y89" i="6"/>
  <c r="Y91" i="6"/>
  <c r="Y93" i="6"/>
  <c r="Y95" i="6"/>
  <c r="Y97" i="6"/>
  <c r="Y99" i="6"/>
  <c r="Y101" i="6"/>
  <c r="Y103" i="6"/>
  <c r="Y105" i="6"/>
  <c r="Y106" i="6"/>
  <c r="Y107" i="6"/>
  <c r="Y108" i="6"/>
  <c r="Y109" i="6"/>
  <c r="Y110" i="6"/>
  <c r="Y111" i="6"/>
  <c r="Y114" i="6"/>
  <c r="Y115" i="6"/>
  <c r="Y116" i="6"/>
  <c r="Y117" i="6"/>
  <c r="Y120" i="6"/>
  <c r="Y121" i="6"/>
  <c r="Y122" i="6"/>
  <c r="Y123" i="6"/>
  <c r="Y124" i="6"/>
  <c r="Y125" i="6"/>
  <c r="Y126" i="6"/>
  <c r="Y129" i="6"/>
  <c r="Y130" i="6"/>
  <c r="Y131" i="6"/>
  <c r="Y132" i="6"/>
  <c r="Y133" i="6"/>
  <c r="Y136" i="6"/>
  <c r="Y137" i="6"/>
  <c r="Y138" i="6"/>
  <c r="Y139" i="6"/>
  <c r="Y141" i="6"/>
  <c r="Y142" i="6"/>
  <c r="Y143" i="6"/>
  <c r="Y144" i="6"/>
  <c r="Y145" i="6"/>
  <c r="Y146" i="6"/>
  <c r="Y147" i="6"/>
  <c r="Y148" i="6"/>
  <c r="Y149" i="6"/>
  <c r="Y150" i="6"/>
  <c r="Y151" i="6"/>
  <c r="Y152" i="6"/>
  <c r="Y153" i="6"/>
  <c r="Y154" i="6"/>
  <c r="Y155" i="6"/>
  <c r="Y156" i="6"/>
  <c r="Y157" i="6"/>
  <c r="Y173" i="6"/>
  <c r="X174" i="6"/>
  <c r="Y174" i="6"/>
  <c r="X175" i="6"/>
  <c r="Y175" i="6"/>
  <c r="X176" i="6"/>
  <c r="Y176" i="6"/>
  <c r="X177" i="6"/>
  <c r="Y177" i="6"/>
  <c r="X178" i="6"/>
  <c r="Y178" i="6"/>
  <c r="X179" i="6"/>
  <c r="Y179" i="6"/>
  <c r="X181" i="6"/>
  <c r="X182" i="6"/>
  <c r="Y182" i="6"/>
  <c r="X183" i="6"/>
  <c r="Y183" i="6"/>
  <c r="X184" i="6"/>
  <c r="Y184" i="6"/>
  <c r="X185" i="6"/>
  <c r="Y185" i="6"/>
  <c r="X187" i="6"/>
  <c r="X191" i="6" s="1"/>
  <c r="AB191" i="6" s="1"/>
  <c r="X188" i="6"/>
  <c r="Y188" i="6"/>
  <c r="X189" i="6"/>
  <c r="Y189" i="6"/>
  <c r="X190" i="6"/>
  <c r="Y190" i="6"/>
  <c r="X192" i="6"/>
  <c r="X193" i="6"/>
  <c r="Y193" i="6"/>
  <c r="X194" i="6"/>
  <c r="Y194" i="6"/>
  <c r="X195" i="6"/>
  <c r="Y195" i="6"/>
  <c r="X196" i="6"/>
  <c r="Y196" i="6"/>
  <c r="X197" i="6"/>
  <c r="Y197" i="6"/>
  <c r="X198" i="6"/>
  <c r="Y198" i="6"/>
  <c r="X199" i="6"/>
  <c r="Y199" i="6"/>
  <c r="X200" i="6"/>
  <c r="Y200" i="6"/>
  <c r="X201" i="6"/>
  <c r="Y201" i="6"/>
  <c r="X202" i="6"/>
  <c r="Y202" i="6"/>
  <c r="X203" i="6"/>
  <c r="Y203" i="6"/>
  <c r="X204" i="6"/>
  <c r="Y204" i="6"/>
  <c r="X205" i="6"/>
  <c r="Y205" i="6"/>
  <c r="X206" i="6"/>
  <c r="Y206" i="6"/>
  <c r="X207" i="6"/>
  <c r="Y207" i="6"/>
  <c r="X209" i="6"/>
  <c r="X210" i="6"/>
  <c r="Y210" i="6"/>
  <c r="X211" i="6"/>
  <c r="Y211" i="6"/>
  <c r="X212" i="6"/>
  <c r="Y212" i="6"/>
  <c r="X213" i="6"/>
  <c r="Y213" i="6"/>
  <c r="X214" i="6"/>
  <c r="Y214" i="6"/>
  <c r="X215" i="6"/>
  <c r="Y215" i="6"/>
  <c r="X216" i="6"/>
  <c r="Y216" i="6"/>
  <c r="X217" i="6"/>
  <c r="Y217" i="6"/>
  <c r="X219" i="6"/>
  <c r="X220" i="6"/>
  <c r="Y220" i="6"/>
  <c r="X221" i="6"/>
  <c r="Y221" i="6"/>
  <c r="Y222" i="6"/>
  <c r="X224" i="6"/>
  <c r="X225" i="6"/>
  <c r="Y225" i="6"/>
  <c r="X226" i="6"/>
  <c r="Y226" i="6"/>
  <c r="X227" i="6"/>
  <c r="Y227" i="6"/>
  <c r="X228" i="6"/>
  <c r="Y228" i="6"/>
  <c r="X229" i="6"/>
  <c r="Y229" i="6"/>
  <c r="X230" i="6"/>
  <c r="Y230" i="6"/>
  <c r="X231" i="6"/>
  <c r="Y231" i="6"/>
  <c r="X233" i="6"/>
  <c r="X238" i="6" s="1"/>
  <c r="AB238" i="6" s="1"/>
  <c r="X234" i="6"/>
  <c r="Y234" i="6"/>
  <c r="X235" i="6"/>
  <c r="Y235" i="6"/>
  <c r="X236" i="6"/>
  <c r="Y236" i="6"/>
  <c r="X237" i="6"/>
  <c r="Y237" i="6"/>
  <c r="X239" i="6"/>
  <c r="X240" i="6"/>
  <c r="Y240" i="6"/>
  <c r="X241" i="6"/>
  <c r="Y241" i="6"/>
  <c r="X242" i="6"/>
  <c r="Y242" i="6"/>
  <c r="X243" i="6"/>
  <c r="Y243" i="6"/>
  <c r="X244" i="6"/>
  <c r="Y244" i="6"/>
  <c r="X245" i="6"/>
  <c r="Y245" i="6"/>
  <c r="X246" i="6"/>
  <c r="Y246" i="6"/>
  <c r="X247" i="6"/>
  <c r="Y247" i="6"/>
  <c r="Y248" i="6"/>
  <c r="Y249" i="6"/>
  <c r="X250" i="6"/>
  <c r="Y250" i="6"/>
  <c r="X252" i="6"/>
  <c r="X253" i="6"/>
  <c r="Y253" i="6"/>
  <c r="X254" i="6"/>
  <c r="Y254" i="6"/>
  <c r="X255" i="6"/>
  <c r="Y255" i="6"/>
  <c r="X258" i="6"/>
  <c r="Y258" i="6"/>
  <c r="X259" i="6"/>
  <c r="Y259" i="6"/>
  <c r="X260" i="6"/>
  <c r="Y260" i="6"/>
  <c r="X261" i="6"/>
  <c r="Y261" i="6"/>
  <c r="Y262" i="6"/>
  <c r="Y266" i="6"/>
  <c r="Y270" i="6"/>
  <c r="X275" i="6"/>
  <c r="Y275" i="6"/>
  <c r="X276" i="6"/>
  <c r="Y276" i="6"/>
  <c r="X277" i="6"/>
  <c r="Y277" i="6"/>
  <c r="X278" i="6"/>
  <c r="Y278" i="6"/>
  <c r="X279" i="6"/>
  <c r="Y279" i="6"/>
  <c r="X280" i="6"/>
  <c r="Y280" i="6"/>
  <c r="X281" i="6"/>
  <c r="Y281" i="6"/>
  <c r="X282" i="6"/>
  <c r="Y282" i="6"/>
  <c r="X285" i="6"/>
  <c r="Y285" i="6"/>
  <c r="X288" i="6"/>
  <c r="Y288" i="6"/>
  <c r="X289" i="6"/>
  <c r="Y289" i="6"/>
  <c r="X290" i="6"/>
  <c r="Y290" i="6"/>
  <c r="X293" i="6"/>
  <c r="Y293" i="6"/>
  <c r="X294" i="6"/>
  <c r="Y294" i="6"/>
  <c r="X295" i="6"/>
  <c r="Y295" i="6"/>
  <c r="X296" i="6"/>
  <c r="Y296" i="6"/>
  <c r="X297" i="6"/>
  <c r="Y297" i="6"/>
  <c r="X298" i="6"/>
  <c r="Y298" i="6"/>
  <c r="X299" i="6"/>
  <c r="Y299" i="6"/>
  <c r="X300" i="6"/>
  <c r="Y300" i="6"/>
  <c r="X301" i="6"/>
  <c r="Y301" i="6"/>
  <c r="X302" i="6"/>
  <c r="Y302" i="6"/>
  <c r="X303" i="6"/>
  <c r="Y303" i="6"/>
  <c r="X306" i="6"/>
  <c r="Y306" i="6"/>
  <c r="X307" i="6"/>
  <c r="Y307" i="6"/>
  <c r="X308" i="6"/>
  <c r="Y308" i="6"/>
  <c r="X311" i="6"/>
  <c r="Y311" i="6"/>
  <c r="X312" i="6"/>
  <c r="Y312" i="6"/>
  <c r="X313" i="6"/>
  <c r="Y313" i="6"/>
  <c r="X314" i="6"/>
  <c r="Y314" i="6"/>
  <c r="X315" i="6"/>
  <c r="Y315" i="6"/>
  <c r="X316" i="6"/>
  <c r="Y316" i="6"/>
  <c r="X317" i="6"/>
  <c r="Y317" i="6"/>
  <c r="X318" i="6"/>
  <c r="Y318" i="6"/>
  <c r="X319" i="6"/>
  <c r="Y319" i="6"/>
  <c r="X320" i="6"/>
  <c r="Y320" i="6"/>
  <c r="X321" i="6"/>
  <c r="Y321" i="6"/>
  <c r="X322" i="6"/>
  <c r="Y322" i="6"/>
  <c r="X323" i="6"/>
  <c r="Y323" i="6"/>
  <c r="X324" i="6"/>
  <c r="Y324" i="6"/>
  <c r="X325" i="6"/>
  <c r="Y325" i="6"/>
  <c r="X326" i="6"/>
  <c r="Y326" i="6"/>
  <c r="X329" i="6"/>
  <c r="Y329" i="6"/>
  <c r="X330" i="6"/>
  <c r="Y330" i="6"/>
  <c r="X331" i="6"/>
  <c r="Y331" i="6"/>
  <c r="X332" i="6"/>
  <c r="Y332" i="6"/>
  <c r="X333" i="6"/>
  <c r="Y333" i="6"/>
  <c r="Y334" i="6"/>
  <c r="X337" i="6"/>
  <c r="Y337" i="6"/>
  <c r="X338" i="6"/>
  <c r="Y338" i="6"/>
  <c r="X339" i="6"/>
  <c r="Y339" i="6"/>
  <c r="X340" i="6"/>
  <c r="Y340" i="6"/>
  <c r="Y341" i="6"/>
  <c r="X344" i="6"/>
  <c r="Y344" i="6"/>
  <c r="X345" i="6"/>
  <c r="Y345" i="6"/>
  <c r="X346" i="6"/>
  <c r="Y346" i="6"/>
  <c r="X347" i="6"/>
  <c r="Y347" i="6"/>
  <c r="X348" i="6"/>
  <c r="Y348" i="6"/>
  <c r="X349" i="6"/>
  <c r="Y349" i="6"/>
  <c r="X350" i="6"/>
  <c r="Y350" i="6"/>
  <c r="X351" i="6"/>
  <c r="Y351" i="6"/>
  <c r="X352" i="6"/>
  <c r="Y352" i="6"/>
  <c r="X353" i="6"/>
  <c r="Y353" i="6"/>
  <c r="X354" i="6"/>
  <c r="Y354" i="6"/>
  <c r="X355" i="6"/>
  <c r="Y355" i="6"/>
  <c r="X356" i="6"/>
  <c r="Y356" i="6"/>
  <c r="X357" i="6"/>
  <c r="Y357" i="6"/>
  <c r="X358" i="6"/>
  <c r="Y358" i="6"/>
  <c r="X359" i="6"/>
  <c r="Y359" i="6"/>
  <c r="X360" i="6"/>
  <c r="Y360" i="6"/>
  <c r="X361" i="6"/>
  <c r="Y361" i="6"/>
  <c r="X362" i="6"/>
  <c r="Y362" i="6"/>
  <c r="X363" i="6"/>
  <c r="Y363" i="6"/>
  <c r="X364" i="6"/>
  <c r="Y364" i="6"/>
  <c r="X365" i="6"/>
  <c r="Y365" i="6"/>
  <c r="E374" i="6"/>
  <c r="G374" i="6"/>
  <c r="M374" i="6"/>
  <c r="O374" i="6"/>
  <c r="Q374" i="6"/>
  <c r="S374" i="6"/>
  <c r="W374" i="6"/>
  <c r="Y371" i="6"/>
  <c r="X414" i="6"/>
  <c r="X430" i="6"/>
  <c r="X441" i="6"/>
  <c r="X442" i="6"/>
  <c r="X455" i="6"/>
  <c r="X505" i="6"/>
  <c r="X506" i="6"/>
  <c r="X507" i="6"/>
  <c r="X508" i="6"/>
  <c r="X509" i="6"/>
  <c r="X510" i="6"/>
  <c r="X511" i="6"/>
  <c r="X512" i="6"/>
  <c r="X513" i="6"/>
  <c r="X514" i="6"/>
  <c r="X515" i="6"/>
  <c r="X516" i="6"/>
  <c r="X517" i="6"/>
  <c r="X518" i="6"/>
  <c r="X519" i="6"/>
  <c r="X520" i="6"/>
  <c r="X521" i="6"/>
  <c r="X523" i="6"/>
  <c r="X524" i="6"/>
  <c r="X525" i="6"/>
  <c r="X526" i="6"/>
  <c r="X528" i="6"/>
  <c r="X529" i="6"/>
  <c r="X530" i="6"/>
  <c r="X531" i="6"/>
  <c r="X532" i="6"/>
  <c r="X533" i="6"/>
  <c r="X534" i="6"/>
  <c r="X535" i="6"/>
  <c r="X536" i="6"/>
  <c r="Y264" i="6"/>
  <c r="Y268" i="6"/>
  <c r="X271" i="6"/>
  <c r="Y272" i="6"/>
  <c r="X286" i="6"/>
  <c r="X287" i="6"/>
  <c r="Y369" i="6"/>
  <c r="Y373" i="6"/>
  <c r="X376" i="6"/>
  <c r="Y376" i="6"/>
  <c r="X377" i="6"/>
  <c r="Y377" i="6"/>
  <c r="X378" i="6"/>
  <c r="Y378" i="6"/>
  <c r="X379" i="6"/>
  <c r="Y379" i="6"/>
  <c r="X380" i="6"/>
  <c r="Y380" i="6"/>
  <c r="X383" i="6"/>
  <c r="Y383" i="6"/>
  <c r="X384" i="6"/>
  <c r="Y384" i="6"/>
  <c r="X385" i="6"/>
  <c r="Y385" i="6"/>
  <c r="X386" i="6"/>
  <c r="Y386" i="6"/>
  <c r="X387" i="6"/>
  <c r="Y387" i="6"/>
  <c r="X388" i="6"/>
  <c r="Y388" i="6"/>
  <c r="X389" i="6"/>
  <c r="Y389" i="6"/>
  <c r="X390" i="6"/>
  <c r="Y390" i="6"/>
  <c r="X391" i="6"/>
  <c r="Y391" i="6"/>
  <c r="X392" i="6"/>
  <c r="Y392" i="6"/>
  <c r="X393" i="6"/>
  <c r="Y393" i="6"/>
  <c r="X396" i="6"/>
  <c r="Y396" i="6"/>
  <c r="X397" i="6"/>
  <c r="Y397" i="6"/>
  <c r="X398" i="6"/>
  <c r="Y398" i="6"/>
  <c r="X399" i="6"/>
  <c r="Y399" i="6"/>
  <c r="X400" i="6"/>
  <c r="Y400" i="6"/>
  <c r="X401" i="6"/>
  <c r="Y401" i="6"/>
  <c r="X402" i="6"/>
  <c r="Y402" i="6"/>
  <c r="X403" i="6"/>
  <c r="Y403" i="6"/>
  <c r="X404" i="6"/>
  <c r="Y404" i="6"/>
  <c r="X405" i="6"/>
  <c r="Y405" i="6"/>
  <c r="X406" i="6"/>
  <c r="Y406" i="6"/>
  <c r="X409" i="6"/>
  <c r="Y409" i="6"/>
  <c r="X410" i="6"/>
  <c r="Y410" i="6"/>
  <c r="X411" i="6"/>
  <c r="Y411" i="6"/>
  <c r="X412" i="6"/>
  <c r="Y412" i="6"/>
  <c r="X413" i="6"/>
  <c r="Y413" i="6"/>
  <c r="X415" i="6"/>
  <c r="Y415" i="6"/>
  <c r="X418" i="6"/>
  <c r="Y418" i="6"/>
  <c r="X419" i="6"/>
  <c r="Y419" i="6"/>
  <c r="X420" i="6"/>
  <c r="Y420" i="6"/>
  <c r="X421" i="6"/>
  <c r="Y421" i="6"/>
  <c r="X422" i="6"/>
  <c r="Y422" i="6"/>
  <c r="X423" i="6"/>
  <c r="Y423" i="6"/>
  <c r="X424" i="6"/>
  <c r="Y424" i="6"/>
  <c r="X425" i="6"/>
  <c r="Y425" i="6"/>
  <c r="X426" i="6"/>
  <c r="Y426" i="6"/>
  <c r="X427" i="6"/>
  <c r="Y427" i="6"/>
  <c r="X428" i="6"/>
  <c r="Y428" i="6"/>
  <c r="X429" i="6"/>
  <c r="Y429" i="6"/>
  <c r="X431" i="6"/>
  <c r="Y431" i="6"/>
  <c r="X432" i="6"/>
  <c r="Y432" i="6"/>
  <c r="X433" i="6"/>
  <c r="Y433" i="6"/>
  <c r="X434" i="6"/>
  <c r="Y434" i="6"/>
  <c r="X435" i="6"/>
  <c r="Y435" i="6"/>
  <c r="X436" i="6"/>
  <c r="Y436" i="6"/>
  <c r="X437" i="6"/>
  <c r="Y437" i="6"/>
  <c r="X440" i="6"/>
  <c r="Y440" i="6"/>
  <c r="X445" i="6"/>
  <c r="Y445" i="6"/>
  <c r="X446" i="6"/>
  <c r="Y446" i="6"/>
  <c r="X447" i="6"/>
  <c r="Y447" i="6"/>
  <c r="X450" i="6"/>
  <c r="Y450" i="6"/>
  <c r="X451" i="6"/>
  <c r="Y451" i="6"/>
  <c r="X452" i="6"/>
  <c r="Y452" i="6"/>
  <c r="X454" i="6"/>
  <c r="Y454" i="6"/>
  <c r="Y455" i="6"/>
  <c r="X456" i="6"/>
  <c r="Y456" i="6"/>
  <c r="X457" i="6"/>
  <c r="Y457" i="6"/>
  <c r="X458" i="6"/>
  <c r="Y458" i="6"/>
  <c r="X459" i="6"/>
  <c r="Y459" i="6"/>
  <c r="X462" i="6"/>
  <c r="Y462" i="6"/>
  <c r="X463" i="6"/>
  <c r="Y463" i="6"/>
  <c r="X464" i="6"/>
  <c r="Y464" i="6"/>
  <c r="X465" i="6"/>
  <c r="Y465" i="6"/>
  <c r="X466" i="6"/>
  <c r="Y466" i="6"/>
  <c r="X469" i="6"/>
  <c r="Y469" i="6"/>
  <c r="X470" i="6"/>
  <c r="Y470" i="6"/>
  <c r="X471" i="6"/>
  <c r="Y471" i="6"/>
  <c r="X472" i="6"/>
  <c r="Y472" i="6"/>
  <c r="X473" i="6"/>
  <c r="Y473" i="6"/>
  <c r="X474" i="6"/>
  <c r="Y474" i="6"/>
  <c r="X475" i="6"/>
  <c r="Y475" i="6"/>
  <c r="X476" i="6"/>
  <c r="Y476" i="6"/>
  <c r="X477" i="6"/>
  <c r="Y477" i="6"/>
  <c r="X478" i="6"/>
  <c r="Y478" i="6"/>
  <c r="X479" i="6"/>
  <c r="Y479" i="6"/>
  <c r="X480" i="6"/>
  <c r="Y480" i="6"/>
  <c r="X481" i="6"/>
  <c r="Y481" i="6"/>
  <c r="X482" i="6"/>
  <c r="Y482" i="6"/>
  <c r="X483" i="6"/>
  <c r="Y483" i="6"/>
  <c r="X484" i="6"/>
  <c r="Y484" i="6"/>
  <c r="X485" i="6"/>
  <c r="Y485" i="6"/>
  <c r="X486" i="6"/>
  <c r="Y486" i="6"/>
  <c r="X487" i="6"/>
  <c r="Y487" i="6"/>
  <c r="X488" i="6"/>
  <c r="Y488" i="6"/>
  <c r="X489" i="6"/>
  <c r="Y489" i="6"/>
  <c r="X490" i="6"/>
  <c r="Y490" i="6"/>
  <c r="X491" i="6"/>
  <c r="Y491" i="6"/>
  <c r="X492" i="6"/>
  <c r="Y492" i="6"/>
  <c r="X493" i="6"/>
  <c r="Y493" i="6"/>
  <c r="X494" i="6"/>
  <c r="Y494" i="6"/>
  <c r="X495" i="6"/>
  <c r="Y495" i="6"/>
  <c r="X496" i="6"/>
  <c r="Y496" i="6"/>
  <c r="X497" i="6"/>
  <c r="Y497" i="6"/>
  <c r="X498" i="6"/>
  <c r="Y498" i="6"/>
  <c r="X499" i="6"/>
  <c r="Y499" i="6"/>
  <c r="X500" i="6"/>
  <c r="Y500" i="6"/>
  <c r="X501" i="6"/>
  <c r="Y501" i="6"/>
  <c r="X502" i="6"/>
  <c r="Y504" i="6"/>
  <c r="Y506" i="6"/>
  <c r="Y507" i="6"/>
  <c r="Y508" i="6"/>
  <c r="Y509" i="6"/>
  <c r="Y510" i="6"/>
  <c r="Y511" i="6"/>
  <c r="Y512" i="6"/>
  <c r="Y513" i="6"/>
  <c r="Y514" i="6"/>
  <c r="Y515" i="6"/>
  <c r="Y516" i="6"/>
  <c r="Y517" i="6"/>
  <c r="Y518" i="6"/>
  <c r="Y519" i="6"/>
  <c r="Y520" i="6"/>
  <c r="Y521" i="6"/>
  <c r="Y523" i="6"/>
  <c r="Y524" i="6"/>
  <c r="Y525" i="6"/>
  <c r="Y526" i="6"/>
  <c r="Y528" i="6"/>
  <c r="Y529" i="6"/>
  <c r="Y530" i="6"/>
  <c r="Y531" i="6"/>
  <c r="Y532" i="6"/>
  <c r="Y533" i="6"/>
  <c r="Y534" i="6"/>
  <c r="Y535" i="6"/>
  <c r="Y536" i="6"/>
  <c r="X539" i="6"/>
  <c r="Y539" i="6"/>
  <c r="X60" i="6"/>
  <c r="AB60" i="6" s="1"/>
  <c r="Z48" i="6"/>
  <c r="Z541" i="6" s="1"/>
  <c r="Y7" i="6"/>
  <c r="Y17" i="6" s="1"/>
  <c r="AC17" i="6" s="1"/>
  <c r="U17" i="6"/>
  <c r="Y18" i="6"/>
  <c r="Y29" i="6" s="1"/>
  <c r="AC29" i="6" s="1"/>
  <c r="U29" i="6"/>
  <c r="Y30" i="6"/>
  <c r="Y47" i="6" s="1"/>
  <c r="AC47" i="6" s="1"/>
  <c r="U47" i="6"/>
  <c r="Y48" i="6"/>
  <c r="Y60" i="6" s="1"/>
  <c r="AC60" i="6" s="1"/>
  <c r="U60" i="6"/>
  <c r="Y61" i="6"/>
  <c r="Y74" i="6" s="1"/>
  <c r="AC74" i="6" s="1"/>
  <c r="U74" i="6"/>
  <c r="Y75" i="6"/>
  <c r="Y79" i="6" s="1"/>
  <c r="AC79" i="6" s="1"/>
  <c r="U79" i="6"/>
  <c r="Y80" i="6"/>
  <c r="Y87" i="6" s="1"/>
  <c r="AC87" i="6" s="1"/>
  <c r="X88" i="6"/>
  <c r="X112" i="6" s="1"/>
  <c r="AB112" i="6" s="1"/>
  <c r="X80" i="6"/>
  <c r="X87" i="6" s="1"/>
  <c r="AB87" i="6" s="1"/>
  <c r="Y90" i="6"/>
  <c r="Y92" i="6"/>
  <c r="Y94" i="6"/>
  <c r="Y96" i="6"/>
  <c r="Y98" i="6"/>
  <c r="Y100" i="6"/>
  <c r="Y102" i="6"/>
  <c r="Y104" i="6"/>
  <c r="X113" i="6"/>
  <c r="X118" i="6" s="1"/>
  <c r="AB118" i="6" s="1"/>
  <c r="X119" i="6"/>
  <c r="X127" i="6" s="1"/>
  <c r="AB127" i="6" s="1"/>
  <c r="X128" i="6"/>
  <c r="X134" i="6" s="1"/>
  <c r="AB134" i="6" s="1"/>
  <c r="X135" i="6"/>
  <c r="X140" i="6" s="1"/>
  <c r="AB140" i="6" s="1"/>
  <c r="X141" i="6"/>
  <c r="X161" i="6" s="1"/>
  <c r="AB161" i="6" s="1"/>
  <c r="Y158" i="6"/>
  <c r="Y161" i="6" s="1"/>
  <c r="AC161" i="6" s="1"/>
  <c r="U161" i="6"/>
  <c r="Y162" i="6"/>
  <c r="Y180" i="6" s="1"/>
  <c r="AC180" i="6" s="1"/>
  <c r="U180" i="6"/>
  <c r="Y181" i="6"/>
  <c r="Y186" i="6" s="1"/>
  <c r="AC186" i="6" s="1"/>
  <c r="U186" i="6"/>
  <c r="Y187" i="6"/>
  <c r="Y191" i="6" s="1"/>
  <c r="AC191" i="6" s="1"/>
  <c r="U191" i="6"/>
  <c r="Y192" i="6"/>
  <c r="Y208" i="6" s="1"/>
  <c r="AC208" i="6" s="1"/>
  <c r="U208" i="6"/>
  <c r="Y209" i="6"/>
  <c r="Y218" i="6" s="1"/>
  <c r="AC218" i="6" s="1"/>
  <c r="U218" i="6"/>
  <c r="Y219" i="6"/>
  <c r="Y223" i="6" s="1"/>
  <c r="AC223" i="6" s="1"/>
  <c r="U223" i="6"/>
  <c r="Y224" i="6"/>
  <c r="Y232" i="6" s="1"/>
  <c r="AC232" i="6" s="1"/>
  <c r="U232" i="6"/>
  <c r="Y233" i="6"/>
  <c r="Y238" i="6" s="1"/>
  <c r="AC238" i="6" s="1"/>
  <c r="U238" i="6"/>
  <c r="Y239" i="6"/>
  <c r="Y251" i="6" s="1"/>
  <c r="AC251" i="6" s="1"/>
  <c r="U251" i="6"/>
  <c r="Y252" i="6"/>
  <c r="Y256" i="6" s="1"/>
  <c r="AC256" i="6" s="1"/>
  <c r="U256" i="6"/>
  <c r="Y257" i="6"/>
  <c r="X262" i="6"/>
  <c r="X264" i="6"/>
  <c r="X266" i="6"/>
  <c r="X268" i="6"/>
  <c r="X270" i="6"/>
  <c r="X272" i="6"/>
  <c r="X274" i="6"/>
  <c r="Y274" i="6"/>
  <c r="Y88" i="6"/>
  <c r="Y113" i="6"/>
  <c r="Y118" i="6" s="1"/>
  <c r="AC118" i="6" s="1"/>
  <c r="Y119" i="6"/>
  <c r="Y127" i="6" s="1"/>
  <c r="AC127" i="6" s="1"/>
  <c r="Y128" i="6"/>
  <c r="Y134" i="6" s="1"/>
  <c r="AC134" i="6" s="1"/>
  <c r="Y135" i="6"/>
  <c r="Y140" i="6" s="1"/>
  <c r="AC140" i="6" s="1"/>
  <c r="X257" i="6"/>
  <c r="X263" i="6"/>
  <c r="X265" i="6"/>
  <c r="X267" i="6"/>
  <c r="X269" i="6"/>
  <c r="X284" i="6"/>
  <c r="X291" i="6" s="1"/>
  <c r="AB291" i="6" s="1"/>
  <c r="X292" i="6"/>
  <c r="X304" i="6" s="1"/>
  <c r="AB304" i="6" s="1"/>
  <c r="X305" i="6"/>
  <c r="X309" i="6" s="1"/>
  <c r="AB309" i="6" s="1"/>
  <c r="X310" i="6"/>
  <c r="X327" i="6" s="1"/>
  <c r="AB327" i="6" s="1"/>
  <c r="X328" i="6"/>
  <c r="X335" i="6" s="1"/>
  <c r="AB335" i="6" s="1"/>
  <c r="X336" i="6"/>
  <c r="X342" i="6" s="1"/>
  <c r="AB342" i="6" s="1"/>
  <c r="X343" i="6"/>
  <c r="X366" i="6" s="1"/>
  <c r="AB366" i="6" s="1"/>
  <c r="Y367" i="6"/>
  <c r="Y374" i="6" s="1"/>
  <c r="AC374" i="6" s="1"/>
  <c r="X368" i="6"/>
  <c r="X370" i="6"/>
  <c r="X372" i="6"/>
  <c r="Y284" i="6"/>
  <c r="Y291" i="6" s="1"/>
  <c r="AC291" i="6" s="1"/>
  <c r="Y292" i="6"/>
  <c r="Y304" i="6" s="1"/>
  <c r="AC304" i="6" s="1"/>
  <c r="Y305" i="6"/>
  <c r="Y309" i="6" s="1"/>
  <c r="AC309" i="6" s="1"/>
  <c r="Y310" i="6"/>
  <c r="Y327" i="6" s="1"/>
  <c r="AC327" i="6" s="1"/>
  <c r="Y328" i="6"/>
  <c r="Y335" i="6" s="1"/>
  <c r="AC335" i="6" s="1"/>
  <c r="Y336" i="6"/>
  <c r="Y342" i="6" s="1"/>
  <c r="AC342" i="6" s="1"/>
  <c r="Y343" i="6"/>
  <c r="Y366" i="6" s="1"/>
  <c r="AC366" i="6" s="1"/>
  <c r="U374" i="6"/>
  <c r="X367" i="6"/>
  <c r="X369" i="6"/>
  <c r="X371" i="6"/>
  <c r="X373" i="6"/>
  <c r="X375" i="6"/>
  <c r="X381" i="6" s="1"/>
  <c r="AB381" i="6" s="1"/>
  <c r="X382" i="6"/>
  <c r="X394" i="6" s="1"/>
  <c r="AB394" i="6" s="1"/>
  <c r="X395" i="6"/>
  <c r="X407" i="6" s="1"/>
  <c r="AB407" i="6" s="1"/>
  <c r="X408" i="6"/>
  <c r="X416" i="6" s="1"/>
  <c r="AB416" i="6" s="1"/>
  <c r="X417" i="6"/>
  <c r="X438" i="6" s="1"/>
  <c r="AB438" i="6" s="1"/>
  <c r="X439" i="6"/>
  <c r="X443" i="6" s="1"/>
  <c r="AB443" i="6" s="1"/>
  <c r="X444" i="6"/>
  <c r="X448" i="6" s="1"/>
  <c r="AB448" i="6" s="1"/>
  <c r="X449" i="6"/>
  <c r="Y375" i="6"/>
  <c r="Y381" i="6" s="1"/>
  <c r="AC381" i="6" s="1"/>
  <c r="Y382" i="6"/>
  <c r="Y394" i="6" s="1"/>
  <c r="AC394" i="6" s="1"/>
  <c r="Y395" i="6"/>
  <c r="Y407" i="6" s="1"/>
  <c r="AC407" i="6" s="1"/>
  <c r="Y408" i="6"/>
  <c r="Y416" i="6" s="1"/>
  <c r="AC416" i="6" s="1"/>
  <c r="Y417" i="6"/>
  <c r="Y438" i="6" s="1"/>
  <c r="AC438" i="6" s="1"/>
  <c r="Y439" i="6"/>
  <c r="Y443" i="6" s="1"/>
  <c r="AC443" i="6" s="1"/>
  <c r="Y444" i="6"/>
  <c r="Y448" i="6" s="1"/>
  <c r="AC448" i="6" s="1"/>
  <c r="Y449" i="6"/>
  <c r="X453" i="6"/>
  <c r="Y453" i="6"/>
  <c r="X461" i="6"/>
  <c r="X467" i="6" s="1"/>
  <c r="AB467" i="6" s="1"/>
  <c r="D541" i="6"/>
  <c r="F541" i="6"/>
  <c r="L541" i="6"/>
  <c r="L546" i="6" s="1"/>
  <c r="N541" i="6"/>
  <c r="N546" i="6" s="1"/>
  <c r="P541" i="6"/>
  <c r="P546" i="6" s="1"/>
  <c r="R541" i="6"/>
  <c r="R546" i="6" s="1"/>
  <c r="T541" i="6"/>
  <c r="T546" i="6" s="1"/>
  <c r="V541" i="6"/>
  <c r="V546" i="6" s="1"/>
  <c r="X468" i="6"/>
  <c r="X537" i="6" s="1"/>
  <c r="Y503" i="6"/>
  <c r="Y505" i="6"/>
  <c r="H541" i="6"/>
  <c r="H546" i="6" s="1"/>
  <c r="J541" i="6"/>
  <c r="J546" i="6" s="1"/>
  <c r="Y461" i="6"/>
  <c r="Y467" i="6" s="1"/>
  <c r="AC467" i="6" s="1"/>
  <c r="E541" i="6"/>
  <c r="G541" i="6"/>
  <c r="M541" i="6"/>
  <c r="M546" i="6" s="1"/>
  <c r="O541" i="6"/>
  <c r="O546" i="6" s="1"/>
  <c r="Q541" i="6"/>
  <c r="Q546" i="6" s="1"/>
  <c r="S541" i="6"/>
  <c r="S546" i="6" s="1"/>
  <c r="U541" i="6"/>
  <c r="U546" i="6" s="1"/>
  <c r="W541" i="6"/>
  <c r="W546" i="6" s="1"/>
  <c r="Y468" i="6"/>
  <c r="Y502" i="6"/>
  <c r="I541" i="6"/>
  <c r="I546" i="6" s="1"/>
  <c r="K541" i="6"/>
  <c r="K546" i="6" s="1"/>
  <c r="X538" i="6"/>
  <c r="X540" i="6" s="1"/>
  <c r="AB540" i="6" s="1"/>
  <c r="Y538" i="6"/>
  <c r="Y540" i="6" s="1"/>
  <c r="AC540" i="6" s="1"/>
  <c r="Y7" i="5"/>
  <c r="Y17" i="5" s="1"/>
  <c r="AC17" i="5" s="1"/>
  <c r="Z18" i="5"/>
  <c r="Z29" i="5" s="1"/>
  <c r="AD29" i="5" s="1"/>
  <c r="Z30" i="5"/>
  <c r="Z47" i="5" s="1"/>
  <c r="AD47" i="5" s="1"/>
  <c r="Z48" i="5"/>
  <c r="Z59" i="5" s="1"/>
  <c r="AD59" i="5" s="1"/>
  <c r="V59" i="5"/>
  <c r="Y60" i="5"/>
  <c r="Y73" i="5" s="1"/>
  <c r="AC73" i="5" s="1"/>
  <c r="X73" i="5"/>
  <c r="Y74" i="5"/>
  <c r="Y78" i="5" s="1"/>
  <c r="AC78" i="5" s="1"/>
  <c r="Z79" i="5"/>
  <c r="Z86" i="5" s="1"/>
  <c r="AD86" i="5" s="1"/>
  <c r="Z87" i="5"/>
  <c r="Z109" i="5" s="1"/>
  <c r="AD109" i="5" s="1"/>
  <c r="Z110" i="5"/>
  <c r="Z115" i="5" s="1"/>
  <c r="AD115" i="5" s="1"/>
  <c r="Z116" i="5"/>
  <c r="Z124" i="5" s="1"/>
  <c r="AD124" i="5" s="1"/>
  <c r="V124" i="5"/>
  <c r="Y125" i="5"/>
  <c r="Y131" i="5" s="1"/>
  <c r="AC131" i="5" s="1"/>
  <c r="Z132" i="5"/>
  <c r="Z137" i="5" s="1"/>
  <c r="AD137" i="5" s="1"/>
  <c r="Z138" i="5"/>
  <c r="Z157" i="5" s="1"/>
  <c r="AD157" i="5" s="1"/>
  <c r="Y159" i="5"/>
  <c r="Z160" i="5"/>
  <c r="Y161" i="5"/>
  <c r="Z162" i="5"/>
  <c r="Y163" i="5"/>
  <c r="Y165" i="5"/>
  <c r="Z166" i="5"/>
  <c r="Y167" i="5"/>
  <c r="Z168" i="5"/>
  <c r="Y169" i="5"/>
  <c r="Z170" i="5"/>
  <c r="Y171" i="5"/>
  <c r="Z172" i="5"/>
  <c r="Y173" i="5"/>
  <c r="Z174" i="5"/>
  <c r="Y175" i="5"/>
  <c r="M176" i="5"/>
  <c r="V182" i="5"/>
  <c r="Y177" i="5"/>
  <c r="Z178" i="5"/>
  <c r="Y179" i="5"/>
  <c r="Z180" i="5"/>
  <c r="Y181" i="5"/>
  <c r="M182" i="5"/>
  <c r="Y183" i="5"/>
  <c r="Z184" i="5"/>
  <c r="Y185" i="5"/>
  <c r="Z186" i="5"/>
  <c r="Y188" i="5"/>
  <c r="Z205" i="5"/>
  <c r="Z7" i="5"/>
  <c r="Z17" i="5" s="1"/>
  <c r="AD17" i="5" s="1"/>
  <c r="Y18" i="5"/>
  <c r="Y29" i="5" s="1"/>
  <c r="AC29" i="5" s="1"/>
  <c r="Y30" i="5"/>
  <c r="Y47" i="5" s="1"/>
  <c r="AC47" i="5" s="1"/>
  <c r="Z74" i="5"/>
  <c r="Z78" i="5" s="1"/>
  <c r="AD78" i="5" s="1"/>
  <c r="Y79" i="5"/>
  <c r="Y86" i="5" s="1"/>
  <c r="AC86" i="5" s="1"/>
  <c r="Y87" i="5"/>
  <c r="Y109" i="5" s="1"/>
  <c r="AC109" i="5" s="1"/>
  <c r="Y110" i="5"/>
  <c r="Y115" i="5" s="1"/>
  <c r="AC115" i="5" s="1"/>
  <c r="Z125" i="5"/>
  <c r="Z131" i="5" s="1"/>
  <c r="AD131" i="5" s="1"/>
  <c r="Y132" i="5"/>
  <c r="Y137" i="5" s="1"/>
  <c r="AC137" i="5" s="1"/>
  <c r="Y138" i="5"/>
  <c r="Y157" i="5" s="1"/>
  <c r="AC157" i="5" s="1"/>
  <c r="Y189" i="5"/>
  <c r="Y191" i="5"/>
  <c r="Y193" i="5"/>
  <c r="Y195" i="5"/>
  <c r="Y197" i="5"/>
  <c r="Y199" i="5"/>
  <c r="Z200" i="5"/>
  <c r="Y201" i="5"/>
  <c r="Z202" i="5"/>
  <c r="Y203" i="5"/>
  <c r="V214" i="5"/>
  <c r="Y205" i="5"/>
  <c r="Z206" i="5"/>
  <c r="Y207" i="5"/>
  <c r="Y208" i="5"/>
  <c r="Z208" i="5"/>
  <c r="Z218" i="5"/>
  <c r="AD218" i="5" s="1"/>
  <c r="Z158" i="5"/>
  <c r="Z176" i="5" s="1"/>
  <c r="AD176" i="5" s="1"/>
  <c r="Z188" i="5"/>
  <c r="Y215" i="5"/>
  <c r="Y218" i="5" s="1"/>
  <c r="AC218" i="5" s="1"/>
  <c r="X218" i="5"/>
  <c r="Y219" i="5"/>
  <c r="Y227" i="5" s="1"/>
  <c r="AC227" i="5" s="1"/>
  <c r="Z228" i="5"/>
  <c r="Z233" i="5" s="1"/>
  <c r="AD233" i="5" s="1"/>
  <c r="M233" i="5"/>
  <c r="Z234" i="5"/>
  <c r="Z244" i="5" s="1"/>
  <c r="AD244" i="5" s="1"/>
  <c r="Y245" i="5"/>
  <c r="Y249" i="5" s="1"/>
  <c r="AC249" i="5" s="1"/>
  <c r="Z250" i="5"/>
  <c r="Z276" i="5" s="1"/>
  <c r="AD276" i="5" s="1"/>
  <c r="M276" i="5"/>
  <c r="Y278" i="5"/>
  <c r="Y284" i="5" s="1"/>
  <c r="AC284" i="5" s="1"/>
  <c r="M284" i="5"/>
  <c r="Z285" i="5"/>
  <c r="Z296" i="5" s="1"/>
  <c r="AD296" i="5" s="1"/>
  <c r="M296" i="5"/>
  <c r="Z297" i="5"/>
  <c r="Z301" i="5" s="1"/>
  <c r="AD301" i="5" s="1"/>
  <c r="Y302" i="5"/>
  <c r="AE302" i="5"/>
  <c r="AG302" i="5"/>
  <c r="AM302" i="5"/>
  <c r="AO302" i="5"/>
  <c r="AQ302" i="5"/>
  <c r="AS302" i="5"/>
  <c r="AU302" i="5"/>
  <c r="AW302" i="5"/>
  <c r="Y303" i="5"/>
  <c r="BB303" i="5" s="1"/>
  <c r="Y304" i="5"/>
  <c r="BB304" i="5" s="1"/>
  <c r="Y305" i="5"/>
  <c r="BB305" i="5" s="1"/>
  <c r="Y306" i="5"/>
  <c r="BB306" i="5" s="1"/>
  <c r="Y307" i="5"/>
  <c r="BB307" i="5" s="1"/>
  <c r="Z219" i="5"/>
  <c r="Z227" i="5" s="1"/>
  <c r="AD227" i="5" s="1"/>
  <c r="Y234" i="5"/>
  <c r="Y244" i="5" s="1"/>
  <c r="AC244" i="5" s="1"/>
  <c r="Z245" i="5"/>
  <c r="Z249" i="5" s="1"/>
  <c r="AD249" i="5" s="1"/>
  <c r="Z278" i="5"/>
  <c r="Z284" i="5" s="1"/>
  <c r="AD284" i="5" s="1"/>
  <c r="Y297" i="5"/>
  <c r="Y301" i="5" s="1"/>
  <c r="AC301" i="5" s="1"/>
  <c r="Z302" i="5"/>
  <c r="AP302" i="5"/>
  <c r="AR302" i="5"/>
  <c r="AT302" i="5"/>
  <c r="AV302" i="5"/>
  <c r="AX302" i="5"/>
  <c r="Z303" i="5"/>
  <c r="BC303" i="5" s="1"/>
  <c r="Z304" i="5"/>
  <c r="BC304" i="5" s="1"/>
  <c r="Z305" i="5"/>
  <c r="BC305" i="5" s="1"/>
  <c r="Z306" i="5"/>
  <c r="BC306" i="5" s="1"/>
  <c r="Z307" i="5"/>
  <c r="BC307" i="5" s="1"/>
  <c r="Z308" i="5"/>
  <c r="BC308" i="5" s="1"/>
  <c r="AV308" i="5"/>
  <c r="Z309" i="5"/>
  <c r="BC309" i="5" s="1"/>
  <c r="AV309" i="5"/>
  <c r="Z310" i="5"/>
  <c r="BC310" i="5" s="1"/>
  <c r="AV310" i="5"/>
  <c r="Z311" i="5"/>
  <c r="BC311" i="5" s="1"/>
  <c r="AV311" i="5"/>
  <c r="Z312" i="5"/>
  <c r="BC312" i="5" s="1"/>
  <c r="AV312" i="5"/>
  <c r="Z313" i="5"/>
  <c r="BC313" i="5" s="1"/>
  <c r="AV313" i="5"/>
  <c r="Z314" i="5"/>
  <c r="BC314" i="5" s="1"/>
  <c r="AV314" i="5"/>
  <c r="Z319" i="5"/>
  <c r="Z325" i="5" s="1"/>
  <c r="AD325" i="5" s="1"/>
  <c r="Y326" i="5"/>
  <c r="Y332" i="5" s="1"/>
  <c r="AC332" i="5" s="1"/>
  <c r="X356" i="5"/>
  <c r="Z333" i="5"/>
  <c r="Z356" i="5" s="1"/>
  <c r="AD356" i="5" s="1"/>
  <c r="M356" i="5"/>
  <c r="M527" i="5" s="1"/>
  <c r="M532" i="5" s="1"/>
  <c r="Z357" i="5"/>
  <c r="Z363" i="5" s="1"/>
  <c r="AD363" i="5" s="1"/>
  <c r="W363" i="5"/>
  <c r="Y358" i="5"/>
  <c r="Y362" i="5"/>
  <c r="Y430" i="5"/>
  <c r="AC430" i="5" s="1"/>
  <c r="Y319" i="5"/>
  <c r="Y325" i="5" s="1"/>
  <c r="AC325" i="5" s="1"/>
  <c r="Z326" i="5"/>
  <c r="Z332" i="5" s="1"/>
  <c r="AD332" i="5" s="1"/>
  <c r="V363" i="5"/>
  <c r="Y357" i="5"/>
  <c r="Y359" i="5"/>
  <c r="Z364" i="5"/>
  <c r="Z370" i="5" s="1"/>
  <c r="AD370" i="5" s="1"/>
  <c r="V370" i="5"/>
  <c r="Y371" i="5"/>
  <c r="Y383" i="5" s="1"/>
  <c r="AC383" i="5" s="1"/>
  <c r="Z384" i="5"/>
  <c r="Z394" i="5" s="1"/>
  <c r="AD394" i="5" s="1"/>
  <c r="V394" i="5"/>
  <c r="Y395" i="5"/>
  <c r="Y403" i="5" s="1"/>
  <c r="AC403" i="5" s="1"/>
  <c r="Z404" i="5"/>
  <c r="Z425" i="5" s="1"/>
  <c r="AD425" i="5" s="1"/>
  <c r="Z426" i="5"/>
  <c r="Z430" i="5" s="1"/>
  <c r="AD430" i="5" s="1"/>
  <c r="V430" i="5"/>
  <c r="V527" i="5" s="1"/>
  <c r="V532" i="5" s="1"/>
  <c r="Y431" i="5"/>
  <c r="Y435" i="5" s="1"/>
  <c r="AC435" i="5" s="1"/>
  <c r="Z436" i="5"/>
  <c r="Z371" i="5"/>
  <c r="Z383" i="5" s="1"/>
  <c r="AD383" i="5" s="1"/>
  <c r="Z395" i="5"/>
  <c r="Z403" i="5" s="1"/>
  <c r="AD403" i="5" s="1"/>
  <c r="Y404" i="5"/>
  <c r="Y425" i="5" s="1"/>
  <c r="AC425" i="5" s="1"/>
  <c r="Z431" i="5"/>
  <c r="Z435" i="5" s="1"/>
  <c r="AD435" i="5" s="1"/>
  <c r="Y436" i="5"/>
  <c r="Y441" i="5"/>
  <c r="Z441" i="5"/>
  <c r="Z448" i="5"/>
  <c r="Z454" i="5" s="1"/>
  <c r="AD454" i="5" s="1"/>
  <c r="V454" i="5"/>
  <c r="E527" i="5"/>
  <c r="G527" i="5"/>
  <c r="O527" i="5"/>
  <c r="O532" i="5" s="1"/>
  <c r="Q527" i="5"/>
  <c r="Q532" i="5" s="1"/>
  <c r="S527" i="5"/>
  <c r="S532" i="5" s="1"/>
  <c r="U527" i="5"/>
  <c r="U532" i="5" s="1"/>
  <c r="W527" i="5"/>
  <c r="W532" i="5" s="1"/>
  <c r="Y455" i="5"/>
  <c r="Y492" i="5"/>
  <c r="Z492" i="5"/>
  <c r="I527" i="5"/>
  <c r="I532" i="5" s="1"/>
  <c r="K527" i="5"/>
  <c r="K532" i="5" s="1"/>
  <c r="D527" i="5"/>
  <c r="D532" i="5" s="1"/>
  <c r="F527" i="5"/>
  <c r="L527" i="5"/>
  <c r="L532" i="5" s="1"/>
  <c r="N527" i="5"/>
  <c r="N532" i="5" s="1"/>
  <c r="P527" i="5"/>
  <c r="P532" i="5" s="1"/>
  <c r="R527" i="5"/>
  <c r="R532" i="5" s="1"/>
  <c r="T527" i="5"/>
  <c r="T532" i="5" s="1"/>
  <c r="X527" i="5"/>
  <c r="X532" i="5" s="1"/>
  <c r="Z455" i="5"/>
  <c r="Z523" i="5" s="1"/>
  <c r="H527" i="5"/>
  <c r="H532" i="5" s="1"/>
  <c r="J527" i="5"/>
  <c r="J532" i="5" s="1"/>
  <c r="Y524" i="5"/>
  <c r="Y526" i="5" s="1"/>
  <c r="AC526" i="5" s="1"/>
  <c r="Z524" i="5"/>
  <c r="Z526" i="5" s="1"/>
  <c r="AD526" i="5" s="1"/>
  <c r="Z204" i="5" l="1"/>
  <c r="AD204" i="5" s="1"/>
  <c r="X256" i="6"/>
  <c r="AB256" i="6" s="1"/>
  <c r="X218" i="6"/>
  <c r="AB218" i="6" s="1"/>
  <c r="X79" i="6"/>
  <c r="AB79" i="6" s="1"/>
  <c r="X47" i="6"/>
  <c r="AB47" i="6" s="1"/>
  <c r="X17" i="6"/>
  <c r="AB17" i="6" s="1"/>
  <c r="Z182" i="5"/>
  <c r="AD182" i="5" s="1"/>
  <c r="Y523" i="5"/>
  <c r="Y363" i="5"/>
  <c r="AC363" i="5" s="1"/>
  <c r="Y112" i="6"/>
  <c r="AC112" i="6" s="1"/>
  <c r="Z187" i="5"/>
  <c r="AD187" i="5" s="1"/>
  <c r="Y454" i="5"/>
  <c r="AC454" i="5" s="1"/>
  <c r="Y394" i="5"/>
  <c r="AC394" i="5" s="1"/>
  <c r="Y296" i="5"/>
  <c r="AC296" i="5" s="1"/>
  <c r="Z73" i="5"/>
  <c r="AD73" i="5" s="1"/>
  <c r="Y176" i="5"/>
  <c r="AC176" i="5" s="1"/>
  <c r="X251" i="6"/>
  <c r="AB251" i="6" s="1"/>
  <c r="X232" i="6"/>
  <c r="AB232" i="6" s="1"/>
  <c r="X223" i="6"/>
  <c r="AB223" i="6" s="1"/>
  <c r="X208" i="6"/>
  <c r="AB208" i="6" s="1"/>
  <c r="X186" i="6"/>
  <c r="AB186" i="6" s="1"/>
  <c r="X180" i="6"/>
  <c r="AB180" i="6" s="1"/>
  <c r="X74" i="6"/>
  <c r="AB74" i="6" s="1"/>
  <c r="X29" i="6"/>
  <c r="AB29" i="6" s="1"/>
  <c r="Y356" i="5"/>
  <c r="AC356" i="5" s="1"/>
  <c r="Y233" i="5"/>
  <c r="AC233" i="5" s="1"/>
  <c r="Y370" i="5"/>
  <c r="AC370" i="5" s="1"/>
  <c r="Y276" i="5"/>
  <c r="AC276" i="5" s="1"/>
  <c r="Y124" i="5"/>
  <c r="AC124" i="5" s="1"/>
  <c r="Y59" i="5"/>
  <c r="AC59" i="5" s="1"/>
  <c r="Y537" i="6"/>
  <c r="E546" i="6"/>
  <c r="E549" i="6"/>
  <c r="AB537" i="6"/>
  <c r="J550" i="6"/>
  <c r="D546" i="6"/>
  <c r="Y460" i="6"/>
  <c r="AC460" i="6" s="1"/>
  <c r="X460" i="6"/>
  <c r="AB460" i="6" s="1"/>
  <c r="G546" i="6"/>
  <c r="G549" i="6"/>
  <c r="F549" i="6"/>
  <c r="F546" i="6"/>
  <c r="X374" i="6"/>
  <c r="AB374" i="6" s="1"/>
  <c r="X283" i="6"/>
  <c r="AB283" i="6" s="1"/>
  <c r="Y283" i="6"/>
  <c r="AC283" i="6" s="1"/>
  <c r="AD523" i="5"/>
  <c r="F535" i="5"/>
  <c r="F532" i="5"/>
  <c r="AC523" i="5"/>
  <c r="E535" i="5"/>
  <c r="E532" i="5"/>
  <c r="Z447" i="5"/>
  <c r="AD447" i="5" s="1"/>
  <c r="Z318" i="5"/>
  <c r="AD318" i="5" s="1"/>
  <c r="BC302" i="5"/>
  <c r="Y214" i="5"/>
  <c r="AC214" i="5" s="1"/>
  <c r="Z214" i="5"/>
  <c r="AD214" i="5" s="1"/>
  <c r="G535" i="5"/>
  <c r="G532" i="5"/>
  <c r="Y447" i="5"/>
  <c r="AC447" i="5" s="1"/>
  <c r="Y318" i="5"/>
  <c r="AC318" i="5" s="1"/>
  <c r="BB302" i="5"/>
  <c r="Y204" i="5"/>
  <c r="AC204" i="5" s="1"/>
  <c r="Y187" i="5"/>
  <c r="AC187" i="5" s="1"/>
  <c r="Y182" i="5"/>
  <c r="AC182" i="5" s="1"/>
  <c r="X541" i="6" l="1"/>
  <c r="Y541" i="6"/>
  <c r="AC537" i="6"/>
  <c r="Y527" i="5"/>
  <c r="Z527" i="5"/>
  <c r="Y546" i="6" l="1"/>
  <c r="AC541" i="6"/>
  <c r="X546" i="6"/>
  <c r="AB541" i="6"/>
  <c r="Z532" i="5"/>
  <c r="AD527" i="5"/>
  <c r="Y532" i="5"/>
  <c r="AC527" i="5"/>
</calcChain>
</file>

<file path=xl/comments1.xml><?xml version="1.0" encoding="utf-8"?>
<comments xmlns="http://schemas.openxmlformats.org/spreadsheetml/2006/main">
  <authors>
    <author>CJAS</author>
  </authors>
  <commentList>
    <comment ref="Y21" authorId="0">
      <text>
        <r>
          <rPr>
            <b/>
            <sz val="8"/>
            <color indexed="81"/>
            <rFont val="Tahoma"/>
            <family val="2"/>
            <charset val="238"/>
          </rPr>
          <t>CJAS: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CJAS</author>
  </authors>
  <commentList>
    <comment ref="Y21" authorId="0">
      <text>
        <r>
          <rPr>
            <b/>
            <sz val="8"/>
            <color indexed="81"/>
            <rFont val="Tahoma"/>
            <family val="2"/>
            <charset val="238"/>
          </rPr>
          <t>CJAS: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<sst xmlns="http://schemas.openxmlformats.org/spreadsheetml/2006/main" count="4085" uniqueCount="1419">
  <si>
    <t>Nr crt.</t>
  </si>
  <si>
    <t>CASA NATIONALA DE ASIGURARI DE SANATATE</t>
  </si>
  <si>
    <t>Propuneri set de date in format deschis</t>
  </si>
  <si>
    <t>Situatia contractelor incheiate cu furnizorii de medicamente precum si a sumelor decontate, pe urban rural in 2015</t>
  </si>
  <si>
    <t>Situatia contractelor incheiate cu furnizorii de medicamente precum si a sumelor decontate, pe urban rural in trim. III 2016</t>
  </si>
  <si>
    <t>Situatia contractelor incheiate cu furnizorii de medicamente precum si a sumelor decontate, pe urban rural in trim. II 2016</t>
  </si>
  <si>
    <t>Situatia contractelor incheiate cu furnizorii de medicamente precum si a sumelor decontate, pe urban rural in trim. I 2016</t>
  </si>
  <si>
    <t>Situatia privind numărul persoanelor beneficiare  de servicii de îngrijiri medicale  la domiciliu,a numărului de servicii de îngrijiri medicale la domiciliu realizate si a sumelor decontate în 2015</t>
  </si>
  <si>
    <t>Situatia privind numărul persoanelor beneficiare  de servicii de îngrijiri medicale  la domiciliu,a numărului de servicii de îngrijiri medicale la domiciliu realizate si a sumelor decontate în  trim. I 2016</t>
  </si>
  <si>
    <t>Situatia privind numărul persoanelor beneficiare  de servicii de îngrijiri medicale  la domiciliu,a numărului de servicii de îngrijiri medicale la domiciliu realizate si a sumelor decontate în  trim. II 2016</t>
  </si>
  <si>
    <t>Situatia privind numărul persoanelor beneficiare  de servicii de îngrijiri medicale  la domiciliu,a numărului de servicii de îngrijiri medicale la domiciliu realizate si a sumelor decontate în  trim. III 2016</t>
  </si>
  <si>
    <t>Situatia privind numărul persoanelor beneficiare  de servicii de îngrijiri paliative  la domiciliu,a numărului de servicii de îngrijiri  paliative la domiciliu realizate si a sumelor decontate în  2015</t>
  </si>
  <si>
    <t>Situaţia privind numărul persoanelor beneficiare  de servicii de îngrijiri paliative  la domiciliu,a numărului de servicii de îngrijiri  paliative la domiciliu realizate si a sumelor decontate în trim. III 2016</t>
  </si>
  <si>
    <t>Situaţia privind numărul persoanelor beneficiare  de servicii de îngrijiri paliative  la domiciliu,a numărului de servicii de îngrijiri  paliative la domiciliu realizate si a sumelor decontate în trim. II 2016</t>
  </si>
  <si>
    <t>Situaţia privind numărul persoanelor beneficiare  de servicii de îngrijiri paliative  la domiciliu,a numărului de servicii de îngrijiri  paliative la domiciliu realizate si a sumelor decontate în trim. I 2016</t>
  </si>
  <si>
    <t>Situaţia  serviciilor medicale de urgenţă şi transport  sanitar în 2015</t>
  </si>
  <si>
    <t>Situaţia  serviciilor medicale de urgenţă şi transport  sanitar în trim.I 2016</t>
  </si>
  <si>
    <t>Situaţia  serviciilor medicale de urgenţă şi transport  sanitar în trim.II 2016</t>
  </si>
  <si>
    <t>Situaţia  serviciilor medicale de urgenţă şi transport  sanitar în trim.III 2016</t>
  </si>
  <si>
    <t>Situaţia contractelor în asistenţa medicală primară, a medicilor de familie aflaţi în relaţie contractuală cu casele de asigurări de sănătate şi a numărului de asiguraţi înscrişi pe listele medicilor de familie în 2015</t>
  </si>
  <si>
    <t>Situaţia contractelor în asistenţa medicală primară, a medicilor de familie aflaţi în relaţie contractuală cu casele de asigurări de sănătate şi a numărului de asiguraţi înscrişi pe listele medicilor de familie,la 31 martie 2016</t>
  </si>
  <si>
    <t>Situaţia contractelor în asistenţa medicală primară, a medicilor de familie aflaţi în relaţie contractuală cu casele de asigurări de sănătate şi a numărului de asiguraţi înscrişi pe listele medicilor de familie,la 30 septembrie 2016</t>
  </si>
  <si>
    <t>Situaţia contractelor în asistenţa medicală primară, a medicilor de familie aflaţi în relaţie contractuală cu casele de asigurări de sănătate şi a numărului de asiguraţi înscrişi pe listele medicilor de familie,la 30 iunie 2016</t>
  </si>
  <si>
    <t>Situaţia sumelor decontate în asistenţa medicală primară în 2015</t>
  </si>
  <si>
    <t>Situaţia sumelor decontate în asistenţa medicală primară în trim. I 2016</t>
  </si>
  <si>
    <t>Situaţia sumelor decontate în asistenţa medicală primară în trim. II 2016</t>
  </si>
  <si>
    <t>Situaţia sumelor decontate în asistenţa medicală primară în trim. III 2016</t>
  </si>
  <si>
    <t xml:space="preserve">Număr contracte de furnizare de servicii medicale spitalicesti în regim de spitalizare continuă şi de zi, încheiate cu unităţi spitaliceşti, la 31.12.2015 </t>
  </si>
  <si>
    <t xml:space="preserve">Număr contracte de furnizare de servicii medicale spitalicesti în regim de spitalizare continuă şi de zi, încheiate cu unităţi spitaliceşti, la 31.03.2016 </t>
  </si>
  <si>
    <t xml:space="preserve">Număr contracte de furnizare de servicii medicale spitalicesti în regim de spitalizare continuă şi de zi, încheiate cu unităţi spitaliceşti, la 30.06.2016 </t>
  </si>
  <si>
    <t xml:space="preserve">Număr contracte de furnizare de servicii medicale spitalicesti în regim de spitalizare continuă şi de zi, încheiate cu unităţi spitaliceşti, la 30.09.2016 </t>
  </si>
  <si>
    <t>Desfăşurătorul pe spitale a serviciilor medicale contractate  şi decontate de C.A.S. cu spitalele din fondul alocat asistenţei medicale spitaliceşti în 2015</t>
  </si>
  <si>
    <t>Desfăşurătorul pe spitale a serviciilor medicale contractate  şi decontate de C.A.S. cu spitalele din fondul alocat asistenţei medicale spitaliceşti în trim.I 2016</t>
  </si>
  <si>
    <t>Desfăşurătorul pe spitale a serviciilor medicale contractate  şi decontate de C.A.S. cu spitalele din fondul alocat asistenţei medicale spitaliceşti în trim.II 2016</t>
  </si>
  <si>
    <t>Desfăşurătorul pe spitale a serviciilor medicale contractate  şi decontate de C.A.S. cu spitalele din fondul alocat asistenţei medicale spitaliceşti în trim.III 2016</t>
  </si>
  <si>
    <t>Situaţia pe categorii de dispozitive medicale a numărului de asiguraţi- beneficiari de dispozitive medicale în 2015</t>
  </si>
  <si>
    <t>Situaţia pe categorii de dispozitive medicale a numărului de asiguraţi- beneficiari de dispozitive medicale în trim. I 2016</t>
  </si>
  <si>
    <t>Situaţia pe categorii de dispozitive medicale a numărului de asiguraţi- beneficiari de dispozitive medicale în trim. II 2016</t>
  </si>
  <si>
    <t>Situaţia pe categorii de dispozitive medicale a numărului de asiguraţi- beneficiari de dispozitive medicale în trim. III 2016</t>
  </si>
  <si>
    <t xml:space="preserve">Situaţia asiguraţilor pe listele de prioritate la 31.12.2015 </t>
  </si>
  <si>
    <t xml:space="preserve">Situaţia asiguraţilor pe listele de prioritate la 31.03.2016 </t>
  </si>
  <si>
    <t xml:space="preserve">Situaţia asiguraţilor pe listele de prioritate la 30.06.2016 </t>
  </si>
  <si>
    <t xml:space="preserve">Situaţia asiguraţilor pe listele de prioritate la 30.09.2016 </t>
  </si>
  <si>
    <t>Situaţia privind sumele decontate pentru dispozitive medicale în 2015</t>
  </si>
  <si>
    <t>Situaţia privind sumele decontate pentru dispozitive medicale în trim.I 2016</t>
  </si>
  <si>
    <t>Situaţia privind sumele decontate pentru dispozitive medicale în trim.II 2016</t>
  </si>
  <si>
    <t>Situaţia privind sumele decontate pentru dispozitive medicale în trim.III 2016</t>
  </si>
  <si>
    <t>Situaţia  contractelor şi actelor adiţionale pt.specialităţile clinice din ambulatoriul de specialitate, la 31.12.2015</t>
  </si>
  <si>
    <t>Situaţia  contractelor şi actelor adiţionale pt.specialităţile clinice din ambulatoriul de specialitate, la 31.03.2016</t>
  </si>
  <si>
    <t>Situaţia  pe specialităţi /competenţe/atestate de studii complementare şi grad profesional a medicilor din specialităţile clinice aflaţi în relaţie cotractuală cu cas în asistenţa medicală  ambulatorie de specialitate, la 31.12.2015</t>
  </si>
  <si>
    <t>Situaţia numărului de contracte încheiate de cas cu furnizorii de  dispozitive medicale la 30.09. 2016</t>
  </si>
  <si>
    <t>Situaţia numărului de contracte încheiate de cas cu furnizorii de  dispozitive medicale la 30.06. 2016</t>
  </si>
  <si>
    <t>Situaţia numărului de contracte încheiate de cas cu furnizorii de  dispozitive medicale la 31.03. 2016</t>
  </si>
  <si>
    <t>Situaţia numărului de contracte încheiate de cas cu furnizorii de  dispozitive medicale la 31.12. 2015</t>
  </si>
  <si>
    <t>Situatia contractelor incheiate intre  cas şi  furnizorii de servicii de îngrijiri medicale /paliative la domiciliu la sfârsitul trim. III 2016</t>
  </si>
  <si>
    <t>Situatia contractelor incheiate intre cas  şi  furnizorii de servicii de îngrijiri medicale /paliative la domiciliu la sfârsitul trim. II 2016</t>
  </si>
  <si>
    <t>Situatia contractelor incheiate intre cas  şi  furnizorii de servicii de îngrijiri medicale /paliative la domiciliu la sfârsitul trim. I 2016</t>
  </si>
  <si>
    <t>Situaţia  pe specialităţi /competenţe/atestate de studii complementare şi grad profesional a medicilor din specialităţile clinice aflaţi în relaţie cotractuală cu cas în asistenţa medicală  ambulatorie de specialitate, la 31.03.2016</t>
  </si>
  <si>
    <t>Situaţia  pe specialităţi /competenţe/atestate de studii complementare şi grad profesional a medicilor din specialităţile clinice aflaţi în relaţie cotractuală cu cas în asistenţa medicală  ambulatorie de specialitate, la 31.06.2016</t>
  </si>
  <si>
    <t>Situaţia  pe specialităţi /competenţe/atestate de studii complementare şi grad profesional a medicilor din specialităţile clinice aflaţi în relaţie cotractuală cu cas în asistenţa medicală  ambulatorie de specialitate, la 31.09.2016</t>
  </si>
  <si>
    <t>Situaţia consultaţiilor, serviciilor medicale şi a sumelor decontate în asistenţa medicală ambulatorie de specialitate, în 2015</t>
  </si>
  <si>
    <t>Situaţia consultaţiilor, serviciilor medicale şi a sumelor decontate în asistenţa medicală ambulatorie de specialitate, în trim.I 2016</t>
  </si>
  <si>
    <t>Situaţia consultaţiilor, serviciilor medicale şi a sumelor decontate în asistenţa medicală ambulatorie de specialitate, în trim.II 2016</t>
  </si>
  <si>
    <t>Situaţia consultaţiilor, serviciilor medicale şi a sumelor decontate în asistenţa medicală ambulatorie de specialitate, în trim.III 2016</t>
  </si>
  <si>
    <t>Situaţia  pe  grad profesional a medicilor din specialitatea de recuperare, medicină fizică şi balneologie aflaţi în relaţie cotractuală cu cas a numărului de servicii medicale de recuperare-reabilitare contractate şi decontate, a sumelor contractate în 2015</t>
  </si>
  <si>
    <t>Situaţia  pe  grad profesional a medicilor din specialitatea de recuperare, medicină fizică şi balneologie aflaţi în relaţie cotractuală cu cas a numărului de servicii medicale de recuperare-reabilitare contractate şi decontate, a sumelor contractate în  trim. I 2016</t>
  </si>
  <si>
    <t>Situaţia  pe  grad profesional a medicilor din specialitatea de recuperare, medicină fizică şi balneologie aflaţi în relaţie cotractuală cu cas a numărului de servicii medicale de recuperare-reabilitare contractate şi decontate, a sumelor contractate în  trim. II 2016</t>
  </si>
  <si>
    <t>Situaţia  pe  grad profesional a medicilor din specialitatea de recuperare, medicină fizică şi balneologie aflaţi în relaţie cotractuală cu cas a numărului de servicii medicale de recuperare-reabilitare contractate şi decontate, a sumelor contractate în  trim. III 2016</t>
  </si>
  <si>
    <t>Execuţia privind programul national cu scop curativ in 2015</t>
  </si>
  <si>
    <t>Execuţia privind programul national cu scop curativ in trim.I 2016</t>
  </si>
  <si>
    <t>Execuţia privind programul national cu scop curativ in trim.II 2016</t>
  </si>
  <si>
    <t>Execuţia privind programul national cu scop curativ in trim.III 2016</t>
  </si>
  <si>
    <t>Prevederi bugetare, pe domenii de asistenţă medicală aferente 2015</t>
  </si>
  <si>
    <t>Prevederi bugetare, pe domenii de asistenţă medicală aferente trim.I 2016</t>
  </si>
  <si>
    <t>Prevederi bugetare, pe domenii de asistenţă medicală aferente trim.II 2016</t>
  </si>
  <si>
    <t>Prevederi bugetare, pe domenii de asistenţă medicală aferente trim.III 2016</t>
  </si>
  <si>
    <t>Execuţia 2015 - contracte/acte adiţionale pentru furnizare de servicii de dializă în regim ambulatoriu.</t>
  </si>
  <si>
    <t>Execuţia trim. I 2016 - contracte/acte adiţionale pentru furnizare de servicii de dializă în regim ambulatoriu.</t>
  </si>
  <si>
    <t>Execuţia trim. II 2016 - contracte/acte adiţionale pentru furnizare de servicii de dializă în regim ambulatoriu.</t>
  </si>
  <si>
    <t>Execuţia trim. III 2016 - contracte/acte adiţionale pentru furnizare de servicii de dializă în regim ambulatoriu.</t>
  </si>
  <si>
    <t xml:space="preserve">Număr  bolnavi beneficiari ai programelor/subprogramelor de sănătate în 2015 </t>
  </si>
  <si>
    <t xml:space="preserve">Număr  bolnavi beneficiari ai programelor/subprogramelor de sănătate în trim.I 2016 </t>
  </si>
  <si>
    <t xml:space="preserve">Număr  bolnavi beneficiari ai programelor/subprogramelor de sănătate în trim.II 2016 </t>
  </si>
  <si>
    <t xml:space="preserve">Număr  bolnavi beneficiari ai programelor/subprogramelor de sănătate în trim.III 2016 </t>
  </si>
  <si>
    <t>Număr de pacienţi pe boli cronice (g) în 2015 (data eliberării), grupare pe cas</t>
  </si>
  <si>
    <t>Număr de pacienţi pe boli cronice (g) în trim. I 2016 (data eliberării), grupare pe cas</t>
  </si>
  <si>
    <t>Număr de pacienţi pe boli cronice (g) în trim.II 2016 (data eliberării), grupare pe cas</t>
  </si>
  <si>
    <t>Număr de pacienţi pe boli cronice (g) în trim.III 2016 (data eliberării), grupare pe cas</t>
  </si>
  <si>
    <t>Contracte</t>
  </si>
  <si>
    <r>
      <t xml:space="preserve">Numărul persoanelor beneficiare de servicii de </t>
    </r>
    <r>
      <rPr>
        <b/>
        <sz val="8"/>
        <rFont val="Arial"/>
        <family val="2"/>
        <charset val="238"/>
      </rPr>
      <t>îngrijiri medicale la domiciliu</t>
    </r>
  </si>
  <si>
    <r>
      <t>Nr.servicii de i</t>
    </r>
    <r>
      <rPr>
        <b/>
        <sz val="8"/>
        <rFont val="Arial"/>
        <family val="2"/>
        <charset val="238"/>
      </rPr>
      <t>ngrijiri medicale la domiciliu</t>
    </r>
    <r>
      <rPr>
        <sz val="8"/>
        <rFont val="Arial"/>
        <family val="2"/>
        <charset val="238"/>
      </rPr>
      <t xml:space="preserve"> realizate</t>
    </r>
  </si>
  <si>
    <r>
      <t>Numărul persoanelor beneficiare de servicii de</t>
    </r>
    <r>
      <rPr>
        <b/>
        <sz val="8"/>
        <rFont val="Arial"/>
        <family val="2"/>
        <charset val="238"/>
      </rPr>
      <t xml:space="preserve"> îngrijiri paliative la domiciliu</t>
    </r>
  </si>
  <si>
    <r>
      <t xml:space="preserve">Nr.servicii de </t>
    </r>
    <r>
      <rPr>
        <b/>
        <sz val="8"/>
        <rFont val="Arial"/>
        <family val="2"/>
        <charset val="238"/>
      </rPr>
      <t>ingrijiri paliative la domiciliu</t>
    </r>
    <r>
      <rPr>
        <sz val="8"/>
        <rFont val="Arial"/>
        <family val="2"/>
        <charset val="238"/>
      </rPr>
      <t xml:space="preserve"> realizate</t>
    </r>
  </si>
  <si>
    <t>Furnizori de medicamente</t>
  </si>
  <si>
    <t>Ingrijiri  la domiciliu</t>
  </si>
  <si>
    <t>Situatia contractelor incheiate intre cas  şi  furnizorii de servicii de îngrijiri medicale /paliative la domiciliu la sfârsitul anului 2015</t>
  </si>
  <si>
    <r>
      <t>Servicii medicale de urgenta şi transport sanitar</t>
    </r>
    <r>
      <rPr>
        <b/>
        <sz val="10"/>
        <rFont val="Arial"/>
        <family val="2"/>
        <charset val="238"/>
      </rPr>
      <t xml:space="preserve"> privat</t>
    </r>
  </si>
  <si>
    <t>Nr servicii</t>
  </si>
  <si>
    <t>Medicina primara</t>
  </si>
  <si>
    <t>Anexat</t>
  </si>
  <si>
    <t>anexat</t>
  </si>
  <si>
    <t>nr contracte</t>
  </si>
  <si>
    <t>Spitale</t>
  </si>
  <si>
    <t>Dispozitive medicale</t>
  </si>
  <si>
    <t>Ambulatoriu clinic</t>
  </si>
  <si>
    <t>Situaţia  contractelor şi actelor adiţionale pt.specialităţile clinice din ambulatoriul de specialitate, la 30.06.2016</t>
  </si>
  <si>
    <t>Situaţia  contractelor şi actelor adiţionale pt.specialităţile clinice din ambulatoriul de specialitate, la 30.09.2016</t>
  </si>
  <si>
    <t>Nr consultatii</t>
  </si>
  <si>
    <t>Nr servicii + servicii conexe</t>
  </si>
  <si>
    <t>Nr. Contracte</t>
  </si>
  <si>
    <t>Nr. medici de familie</t>
  </si>
  <si>
    <t>Nr. asigurati inscrisi</t>
  </si>
  <si>
    <t>Cod spital</t>
  </si>
  <si>
    <t>Denumire spital</t>
  </si>
  <si>
    <t>DRG-1, NONDRG-2, CRONICI-3</t>
  </si>
  <si>
    <r>
      <t>Suma aferentă serviciilor medicale spitaliceşti a căror plată se face pe bază de</t>
    </r>
    <r>
      <rPr>
        <b/>
        <sz val="8"/>
        <rFont val="Arial"/>
        <family val="2"/>
      </rPr>
      <t xml:space="preserve"> tarif pe caz rezolvat </t>
    </r>
  </si>
  <si>
    <r>
      <t xml:space="preserve">Suma aferentă serviciilor medicale spitaliceşti acordate pentru afecţiuni acute în spitale, altele decât cele din sistem DRG , respectiv în secţii/compart. de acuţi (de sine stătătoare aprobate prin ordin al ministrului sănătăţii publice în structura spitalelor de cronici şi de recuperare) - (acolo unde este cazul), a caror plata se face pe baza de </t>
    </r>
    <r>
      <rPr>
        <b/>
        <sz val="8"/>
        <rFont val="Arial"/>
        <family val="2"/>
      </rPr>
      <t>tarif mediu pe caz rezolvat</t>
    </r>
  </si>
  <si>
    <t>Suma pentru sectiiile si compartimentele de cronici, (prevăzute ca structuri distincte în structura spitalului aprobată/avizată de MS) a caror plata se face pe baza de tarif pe zi de spitalizare - (acolo unde este cazul)</t>
  </si>
  <si>
    <t>suma pentru serviciile medicale efectuate în regim de spitalizare de zi pentru care plata se face prin tarif pe caz rezolvat/ serviciu medical</t>
  </si>
  <si>
    <t>TOTAL SUMA CONTRACTATA (mii lei)</t>
  </si>
  <si>
    <t>TOTAL SUMA DECONTATA (mii lei)</t>
  </si>
  <si>
    <t>Nr.cazuri externate contractate</t>
  </si>
  <si>
    <t xml:space="preserve">Sumă contractată          (mii lei)                              </t>
  </si>
  <si>
    <t>Nr.cazuri externate decontate</t>
  </si>
  <si>
    <t xml:space="preserve">Sumă decontata            (mii lei)                                    </t>
  </si>
  <si>
    <t xml:space="preserve">Sumă contractată      (mii lei)                                                                              </t>
  </si>
  <si>
    <t xml:space="preserve">Sumă decontată        (mii lei)                                                                            </t>
  </si>
  <si>
    <t>Numărul  cazuri externate contractate</t>
  </si>
  <si>
    <t>Numărul  cazuri externate decontate</t>
  </si>
  <si>
    <t>Număr zile de spitalizare decontate***)</t>
  </si>
  <si>
    <t xml:space="preserve">Sumă decontată     (mii lei)                                   </t>
  </si>
  <si>
    <t>Nr. zile spitalizare contractat*</t>
  </si>
  <si>
    <t xml:space="preserve">Sumă contractată*    (mii lei)                                     </t>
  </si>
  <si>
    <t>Nr. zile spitalizare decontat*</t>
  </si>
  <si>
    <t xml:space="preserve">Sumă decontată*      (mii lei)                                  </t>
  </si>
  <si>
    <t>Număr servicii medicale contractat/cazuri rezolvate contractate</t>
  </si>
  <si>
    <t xml:space="preserve">Sumă contractată      (mii lei)                                  </t>
  </si>
  <si>
    <t>Număr servicii medicale contractat/cazuri rezolvate decontate</t>
  </si>
  <si>
    <t xml:space="preserve">Sumă decontată        (mii lei)                                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</si>
  <si>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</si>
  <si>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</si>
  <si>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</si>
  <si>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</si>
  <si>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</si>
  <si>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</si>
  <si>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</si>
  <si>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</si>
  <si>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</si>
  <si>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</si>
  <si>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</si>
  <si>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</si>
  <si>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</si>
  <si>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</si>
  <si>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</si>
  <si>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</si>
  <si>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</si>
  <si>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</si>
  <si>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</si>
  <si>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</si>
  <si>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</si>
  <si>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</si>
  <si>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</si>
  <si>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</si>
  <si>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C25=C22+C18+C13+C9</t>
  </si>
  <si>
    <t>C26=C24+C20+C16+C11+C7</t>
  </si>
  <si>
    <t>AB01</t>
  </si>
  <si>
    <t xml:space="preserve">SPITALUL JUD.DE URGENTA ALBA </t>
  </si>
  <si>
    <t>AB03</t>
  </si>
  <si>
    <t>SPITALUL MUNICIPAL BLAJ</t>
  </si>
  <si>
    <t>AB04</t>
  </si>
  <si>
    <t>SPITALUL ORASENESC ABRUD</t>
  </si>
  <si>
    <t>AB05</t>
  </si>
  <si>
    <t>SPITALUL MUNICIPAL AIUD</t>
  </si>
  <si>
    <t>AB06</t>
  </si>
  <si>
    <t>SPITALUL ORASENESC CAMPENI</t>
  </si>
  <si>
    <t>AB08</t>
  </si>
  <si>
    <t>SPITALUL MUNICIPAL SEBES</t>
  </si>
  <si>
    <t>AB09</t>
  </si>
  <si>
    <t>SPITALUL ORASENESC CUGIR</t>
  </si>
  <si>
    <t>AB12</t>
  </si>
  <si>
    <t>SPITALUL DE PNEUMOFTIZIOLOGIE AIUD</t>
  </si>
  <si>
    <t>AB02</t>
  </si>
  <si>
    <t>SPITALUL DE BOLI CRONICE CAMPENI</t>
  </si>
  <si>
    <t>TOTAL AB</t>
  </si>
  <si>
    <t>AR01</t>
  </si>
  <si>
    <t>SPITALUL CLINIC JUDETEAN DE URGENTA ARAD</t>
  </si>
  <si>
    <t>AR05</t>
  </si>
  <si>
    <t>SPITALUL ORASENESC INEU</t>
  </si>
  <si>
    <t>AR06</t>
  </si>
  <si>
    <t>SPITALUL DE BOLI CRONICE LIPOVA</t>
  </si>
  <si>
    <t>AR07</t>
  </si>
  <si>
    <t>SPITALUL ORASENESC  SEBIS</t>
  </si>
  <si>
    <t>AR08</t>
  </si>
  <si>
    <t>SPITALUL DE PSIHIATRIE MOCREA</t>
  </si>
  <si>
    <t>AR11</t>
  </si>
  <si>
    <t>SPITALUL DE RECUPERARE NEUROMOTORIE  "DR. CORNELIU BARSAN "DEZNA</t>
  </si>
  <si>
    <t>AR13</t>
  </si>
  <si>
    <t>SPITALUL DE PSIHIATRIE CAPILNAS</t>
  </si>
  <si>
    <t>AR25</t>
  </si>
  <si>
    <t>CENTRU MEDICAL SPERANTA PENTRU VIATA SRL</t>
  </si>
  <si>
    <t>AR14</t>
  </si>
  <si>
    <t>S.C. Terapeutica SA Sp."Sf.Ghe."  Chişinău Criş</t>
  </si>
  <si>
    <t>AR20</t>
  </si>
  <si>
    <t>SC CENTRUL MEDICAL LASER SYSTEM SRL</t>
  </si>
  <si>
    <t xml:space="preserve">AR21 </t>
  </si>
  <si>
    <t>SC Genesys Medical Clinic SRL</t>
  </si>
  <si>
    <t>TOTAL AR</t>
  </si>
  <si>
    <t>AG01</t>
  </si>
  <si>
    <t>SPITALUL JUDETEAN DE URGENTA PITESTI</t>
  </si>
  <si>
    <t>AG02</t>
  </si>
  <si>
    <t>SPIT.DE PEDIATRIE PITESTI</t>
  </si>
  <si>
    <t>AG05</t>
  </si>
  <si>
    <t>SPIT.MUNICIPAL CAMPULUNG</t>
  </si>
  <si>
    <t>AG06</t>
  </si>
  <si>
    <t>SPITALUL ORASENESC ˝REGELE CAROL I˝ COSTESTI</t>
  </si>
  <si>
    <t>AG07</t>
  </si>
  <si>
    <t>SPIT.MUNICIPAL CURTEA DE ARGES</t>
  </si>
  <si>
    <t>AG08</t>
  </si>
  <si>
    <t>SPITALUL ORASENESC ˝SF.SPIRIDON˝ MIOVENI</t>
  </si>
  <si>
    <t>AG04</t>
  </si>
  <si>
    <t>SPIT.PNF C-LUNG</t>
  </si>
  <si>
    <t>AG10</t>
  </si>
  <si>
    <t>SPITALUL BOLI CRONICE SI GERIATRIE STEFANESTI</t>
  </si>
  <si>
    <t>AG13</t>
  </si>
  <si>
    <t>SPITALUL DE PSIHIATRIE ˝SF. MARIA ˝ VEDEA</t>
  </si>
  <si>
    <t>AG14</t>
  </si>
  <si>
    <t>SPITALUL DE PNEUMOFTIZIOLOGIE " SF ANDREI" V IASULUI</t>
  </si>
  <si>
    <t>AG15</t>
  </si>
  <si>
    <t>SPITALUL DE PNEUMOFTIZIOLOGIE LEORDENI</t>
  </si>
  <si>
    <t>AG16</t>
  </si>
  <si>
    <t>SPITALULDE RECUPERARE BRADET</t>
  </si>
  <si>
    <t>AG22</t>
  </si>
  <si>
    <t>SC DR IRIMIA SRL</t>
  </si>
  <si>
    <t>AG23</t>
  </si>
  <si>
    <t>SC CM SF NICOLAE SRL</t>
  </si>
  <si>
    <t>AG24</t>
  </si>
  <si>
    <t>SC MUNTENIA MEDICAL COMPETENCES SA</t>
  </si>
  <si>
    <t>AG25</t>
  </si>
  <si>
    <t>SPITALUL CALINESTI</t>
  </si>
  <si>
    <t>AG26</t>
  </si>
  <si>
    <t>SC NATISAN MADICINA GENERALA SRL</t>
  </si>
  <si>
    <t>TOTAL AG</t>
  </si>
  <si>
    <t>BC01</t>
  </si>
  <si>
    <t>SPITALUL JUDETEAN DE URGENTA BACAU</t>
  </si>
  <si>
    <t>BC03</t>
  </si>
  <si>
    <t>SPITALUL MUNICIPAL ONESTI</t>
  </si>
  <si>
    <t>BC04</t>
  </si>
  <si>
    <t>SPITALUL ORASENESC BUHUSI</t>
  </si>
  <si>
    <t>BC05</t>
  </si>
  <si>
    <t>SPITALUL ORASENESC ˝IOAN LASCĂR˝ COMANESTI</t>
  </si>
  <si>
    <t>BC06</t>
  </si>
  <si>
    <t>SPITALUL MUNICIPAL DE URGENŢĂ MOINESTI</t>
  </si>
  <si>
    <t>BC10</t>
  </si>
  <si>
    <t>SPITALUL DE PEDIATRIE BACĂU(se reorganizeaza ca structura fara personalitate juridica in cadrul Spitalului Judetean de Urgenta Bacau, de la data de 01.03.2012)</t>
  </si>
  <si>
    <t>BC02</t>
  </si>
  <si>
    <t>SPITALUL TBC - BACAU</t>
  </si>
  <si>
    <t>BC08</t>
  </si>
  <si>
    <t>SC  POLIMED SA</t>
  </si>
  <si>
    <t xml:space="preserve">BC12 </t>
  </si>
  <si>
    <t>SC MALP SRL</t>
  </si>
  <si>
    <t>BC14</t>
  </si>
  <si>
    <t xml:space="preserve">CLINICA PALADE </t>
  </si>
  <si>
    <t>BC15</t>
  </si>
  <si>
    <t>SC ELDIMED MATERNA SRL (incepand cu data de 01.01.2012 are contract numai pentru spitalizare de zi)</t>
  </si>
  <si>
    <t>TOTAL BC</t>
  </si>
  <si>
    <t>BH01</t>
  </si>
  <si>
    <t>Sp Clinic Judetean de Urgenţă Oradea</t>
  </si>
  <si>
    <t>BH02</t>
  </si>
  <si>
    <t>Sp Clinic Municipal "dr. Gavril Curteanu" Oradea</t>
  </si>
  <si>
    <t>BH07</t>
  </si>
  <si>
    <t>SP. ORĂŞENESC ALEŞD</t>
  </si>
  <si>
    <t>BH09</t>
  </si>
  <si>
    <t>Sp Municipal "Ep.N.Popovici"Beiuş</t>
  </si>
  <si>
    <t>BH10</t>
  </si>
  <si>
    <t>Sp Municipal" Dr.Pop Mircea"Marghita</t>
  </si>
  <si>
    <t>BH11</t>
  </si>
  <si>
    <t>SP. DE PSIHIATRIE NUCET</t>
  </si>
  <si>
    <t>BH12</t>
  </si>
  <si>
    <t>SP. MUNICIPAL SALONTA</t>
  </si>
  <si>
    <t>BH13</t>
  </si>
  <si>
    <t>SP. ORĂSENESC ŞTEI</t>
  </si>
  <si>
    <t>BH14</t>
  </si>
  <si>
    <t>SP. DE PSIHIATRIE ŞI MĂSURI DE SIGURANŢĂ ŞTEI</t>
  </si>
  <si>
    <t>BH18</t>
  </si>
  <si>
    <t>SP. CLINIC DE RECUPERARE MEDICALĂ FELIX</t>
  </si>
  <si>
    <t>BH26</t>
  </si>
  <si>
    <t>SC PELICAN IMPEX SRL</t>
  </si>
  <si>
    <t>T08</t>
  </si>
  <si>
    <t>SPITALUL CLINIC CF ORADEA</t>
  </si>
  <si>
    <t>TOTAL BH</t>
  </si>
  <si>
    <t>BN01</t>
  </si>
  <si>
    <t>Sitalul Judeţean Bistriţa</t>
  </si>
  <si>
    <t>BN02</t>
  </si>
  <si>
    <t>Spitalul Orăşenesc ˝Dr. G. Trifon˝ Năsăud</t>
  </si>
  <si>
    <t>BN03</t>
  </si>
  <si>
    <t>Spitalul Orăşenesc Beclean</t>
  </si>
  <si>
    <t>BN09</t>
  </si>
  <si>
    <t>SC CLINICA SANOVIL SRL(fost Murivisan)</t>
  </si>
  <si>
    <t>TOTAL BN</t>
  </si>
  <si>
    <t>BT01</t>
  </si>
  <si>
    <t xml:space="preserve">Sp. Judetean de Urgenţă ˝Mavromati˝ Botosani </t>
  </si>
  <si>
    <t>BT02</t>
  </si>
  <si>
    <t xml:space="preserve">Sp ˝Sfantul Gheorghe˝ Botosani </t>
  </si>
  <si>
    <t>BT03</t>
  </si>
  <si>
    <t>SPITALUL DE PSIHIATRIE BOTOŞANI (începând cu 01.03.2012 s-a comasat cu Spitalul Judetean de Urgenta "Mavromati" Botoşani)</t>
  </si>
  <si>
    <t>BT04</t>
  </si>
  <si>
    <t>SP DE COPII BOTOSANI (începând cu 01.03.2012 s-a comasat cu Spitalul Judetean de Urgenta "Mavromati" Botoşani)</t>
  </si>
  <si>
    <t>BT05</t>
  </si>
  <si>
    <t>Sp. Obstetrica Ginecologie Botosani (începând cu 01.03.2012 s-a comasat cu Spitalul Judetean de Urgenta "Mavromati" Botoşani)</t>
  </si>
  <si>
    <t>BT06</t>
  </si>
  <si>
    <t>SP. MUNICIPAL DOROHOI</t>
  </si>
  <si>
    <t>BT10</t>
  </si>
  <si>
    <t>SPITALUL DE PNEUMOFTIZIOLOGIE BT</t>
  </si>
  <si>
    <t>TOTAL BT</t>
  </si>
  <si>
    <t>BV01</t>
  </si>
  <si>
    <t>Sp.Cl.Jud. de Urgenta Bv</t>
  </si>
  <si>
    <t>BV02</t>
  </si>
  <si>
    <t>Sp.Cl.O-G ''Dr.I.A.Sbarcea'' Bv</t>
  </si>
  <si>
    <t>BV03</t>
  </si>
  <si>
    <t>Sp.Cl.de Copii Bv</t>
  </si>
  <si>
    <t>BV04</t>
  </si>
  <si>
    <t>Sp.Boli Infectioase Bv</t>
  </si>
  <si>
    <t>BV05</t>
  </si>
  <si>
    <t>Sp.Pneumoftiziologie</t>
  </si>
  <si>
    <t>BV06</t>
  </si>
  <si>
    <t>Sp.Mun.Fagaras</t>
  </si>
  <si>
    <t>BV08</t>
  </si>
  <si>
    <t>Sp.Mun.Codlea</t>
  </si>
  <si>
    <t>BV10</t>
  </si>
  <si>
    <t>Sp."Dr.C.T Sparchez''Zarnesti</t>
  </si>
  <si>
    <t>BV12</t>
  </si>
  <si>
    <t>Sp.Or.Rupea</t>
  </si>
  <si>
    <t>BV13</t>
  </si>
  <si>
    <t>Sp.Psihiatrie si Neurologie Bv</t>
  </si>
  <si>
    <t>BV16</t>
  </si>
  <si>
    <t>Sp. Hospice Casa Sperantei Bv</t>
  </si>
  <si>
    <t>BV17</t>
  </si>
  <si>
    <t>SC MEDICAL RUR SRL</t>
  </si>
  <si>
    <t>BV18</t>
  </si>
  <si>
    <t>SC CLINICILE ICCO SRL</t>
  </si>
  <si>
    <t>T09</t>
  </si>
  <si>
    <t xml:space="preserve">Spitalul General CF </t>
  </si>
  <si>
    <t>BV21</t>
  </si>
  <si>
    <t>SC Teo Health SA</t>
  </si>
  <si>
    <t>BV22</t>
  </si>
  <si>
    <t>SC Clinica Newmedics SRL</t>
  </si>
  <si>
    <t>BV23</t>
  </si>
  <si>
    <t>Centrul Medical Unirea</t>
  </si>
  <si>
    <t>BV24</t>
  </si>
  <si>
    <t>S.C Policlinica de Diagnostic Rapid S.A</t>
  </si>
  <si>
    <t>BV25</t>
  </si>
  <si>
    <t>SC Onco Card SRL</t>
  </si>
  <si>
    <t>BV20</t>
  </si>
  <si>
    <t>SC Vitalmed Center SRL</t>
  </si>
  <si>
    <t>BV26</t>
  </si>
  <si>
    <t>Asoc. Centru Rezidential Pt Pers Varstnice Maria</t>
  </si>
  <si>
    <t>BV28</t>
  </si>
  <si>
    <t>SC Clinicile ICCO Ortopedie SRL</t>
  </si>
  <si>
    <t>TOTAL BV</t>
  </si>
  <si>
    <t>BR01</t>
  </si>
  <si>
    <t>SPITALUL JUDETEAN DE URGENTA BRAILA</t>
  </si>
  <si>
    <t>BR05</t>
  </si>
  <si>
    <t>SPITALUL ORASENESC FAUREI</t>
  </si>
  <si>
    <t>BR07</t>
  </si>
  <si>
    <t>Spi.de psih.Sf Pantelimon</t>
  </si>
  <si>
    <t>BR09</t>
  </si>
  <si>
    <t>Spitalul de Pneumo. Braila</t>
  </si>
  <si>
    <t>BR 10</t>
  </si>
  <si>
    <t>Centrul de ingrijiri paliative</t>
  </si>
  <si>
    <t>TOTAL BR</t>
  </si>
  <si>
    <t>BZ01</t>
  </si>
  <si>
    <t>SPIT JUDETEAN BUZAU</t>
  </si>
  <si>
    <t>BZ02</t>
  </si>
  <si>
    <t>SPIT. MUN. RM. SARAT</t>
  </si>
  <si>
    <t>BZ04</t>
  </si>
  <si>
    <t>SPIT. OR. NEHOIU</t>
  </si>
  <si>
    <t>BZ07</t>
  </si>
  <si>
    <t>SPIT.  BOLI CRON. SMEENI</t>
  </si>
  <si>
    <t>BZ09</t>
  </si>
  <si>
    <t>SPIT. PSIHI. SI MAS. DE SIG. SAPOCA</t>
  </si>
  <si>
    <t>BZ10</t>
  </si>
  <si>
    <t>S.C. ECOMED S.R.L.</t>
  </si>
  <si>
    <t>BZ11</t>
  </si>
  <si>
    <t>S.C. SF. SAVA SRL</t>
  </si>
  <si>
    <t>T17</t>
  </si>
  <si>
    <t>SPIT. CF SECT.  EXT. BUZAU</t>
  </si>
  <si>
    <t>TOTAL BZ</t>
  </si>
  <si>
    <t>CS01</t>
  </si>
  <si>
    <t>Spital Judetean Resita</t>
  </si>
  <si>
    <t>CS02</t>
  </si>
  <si>
    <t>Spital Municipal Caransebes</t>
  </si>
  <si>
    <t>CS03</t>
  </si>
  <si>
    <t>Spital Orasenesc Oravita</t>
  </si>
  <si>
    <t>CS05</t>
  </si>
  <si>
    <t>Spital Orasenesc Moldova Noua</t>
  </si>
  <si>
    <t>CS07</t>
  </si>
  <si>
    <t>Spital Orasenesc Otelu Rosu</t>
  </si>
  <si>
    <t>CS10</t>
  </si>
  <si>
    <t>Centru de recuperare Pro Vitam</t>
  </si>
  <si>
    <t>TOTAL CS</t>
  </si>
  <si>
    <t>CL01</t>
  </si>
  <si>
    <t>Spitalul Judetean de Urgenta Calarasi</t>
  </si>
  <si>
    <t>CL02</t>
  </si>
  <si>
    <t>Spitalul Municipal Oltenita</t>
  </si>
  <si>
    <t>CL03</t>
  </si>
  <si>
    <t>Spitalul Orasenesc Lehliu-Gară</t>
  </si>
  <si>
    <t>CL06</t>
  </si>
  <si>
    <t>Spit.de Psih.Sapunari</t>
  </si>
  <si>
    <t>CL07</t>
  </si>
  <si>
    <t>Spit. de Pneumoftiziologie Calarasi</t>
  </si>
  <si>
    <t>TOTAL CL</t>
  </si>
  <si>
    <t>CJ01</t>
  </si>
  <si>
    <t>Spitalul Clinic Judetean de Urgenta Cluj-Napoca</t>
  </si>
  <si>
    <t>CJ02</t>
  </si>
  <si>
    <t>INSTITUTUL REGIONAL DE GASTROENTEROLOGIE HEPATOLOGIE  "PROF.DR.OCTAVIAN FODOR" CLUJ-NAPOCA ( prin reorganizarea "SPITALULUI CLINIC DE URG. CLUJ-NAPOCA "Prof Fodor")</t>
  </si>
  <si>
    <t>CJ03</t>
  </si>
  <si>
    <t>Spitalul Clinic de Urgenta pentru Copii Cluj-Napoca</t>
  </si>
  <si>
    <t>CJ05</t>
  </si>
  <si>
    <t>SPITALUL CLINIC DE BOLI INFECTIOASE CLUJ-NAPOCA</t>
  </si>
  <si>
    <t>CJ07</t>
  </si>
  <si>
    <t>Spitalul Clinic Municipal Cluj-Napoca</t>
  </si>
  <si>
    <t>CJ08</t>
  </si>
  <si>
    <t>Institutul Oncologic "Prof.Dr.I.Chiricuţă" Cluj-Napoca</t>
  </si>
  <si>
    <t>CJ09</t>
  </si>
  <si>
    <t>Institutul Inimii de Urgenta pentru Boli Cardiovasculare  "Niculae Stăncioiu" Cluj-Napoca</t>
  </si>
  <si>
    <t>CJ10</t>
  </si>
  <si>
    <t>SPITALUL MUNICIPAL DEJ</t>
  </si>
  <si>
    <t>CJ11</t>
  </si>
  <si>
    <t>SPITALUL MUNICIPAL TURDA</t>
  </si>
  <si>
    <t>CJ12</t>
  </si>
  <si>
    <t>SPITALUL MUNICIPAL GHERLA</t>
  </si>
  <si>
    <t>CJ13</t>
  </si>
  <si>
    <t>SPITALUL ORASENESC HUEDIN</t>
  </si>
  <si>
    <t>CJ14</t>
  </si>
  <si>
    <t>SPITALUL MUNICIPAL CAMPIA TURZII</t>
  </si>
  <si>
    <t>CJ21</t>
  </si>
  <si>
    <t>Institutul de Urologie si Transplant Renal Cluj-Napoca</t>
  </si>
  <si>
    <t>CJ04</t>
  </si>
  <si>
    <t>Spitalul Pneumoftiziologie "Leon Daniello" Cluj-Napoca</t>
  </si>
  <si>
    <t>CJ06</t>
  </si>
  <si>
    <t>Spitalul Clinic de Recuperare Cluj-Napoca</t>
  </si>
  <si>
    <t>CJ19</t>
  </si>
  <si>
    <t>Spitalul de Boli Cronice Psihice Borşa</t>
  </si>
  <si>
    <t>T05</t>
  </si>
  <si>
    <t>Spitalul Universitar CF Cluj</t>
  </si>
  <si>
    <t>CJ25</t>
  </si>
  <si>
    <t>EUROTRAT SRL</t>
  </si>
  <si>
    <t>CJ 26</t>
  </si>
  <si>
    <t>Asociatie "Sf. Nectarie" Cluj</t>
  </si>
  <si>
    <t>TOTAL CJ</t>
  </si>
  <si>
    <t>CT01</t>
  </si>
  <si>
    <t>SP.CLINIC JUDEŢEAN DE URGENŢĂ CONSTANŢA</t>
  </si>
  <si>
    <t>CT04</t>
  </si>
  <si>
    <t>SP.MUNICIPAL MEDGIDIA</t>
  </si>
  <si>
    <t>CT05</t>
  </si>
  <si>
    <t>SP.ORĂŞENESC CERNAVODĂ</t>
  </si>
  <si>
    <t>CT06</t>
  </si>
  <si>
    <t>SP.MUNICIPAL MANGALIA</t>
  </si>
  <si>
    <t>CT07</t>
  </si>
  <si>
    <t>SP.ORĂŞENESC HÂRŞOVA</t>
  </si>
  <si>
    <t>CT08</t>
  </si>
  <si>
    <t>SP.OTRM EFORIE SUD</t>
  </si>
  <si>
    <t>CT03</t>
  </si>
  <si>
    <t xml:space="preserve">  SP.CLINIC PNEUMOFTIZIOLOGIE CŢA</t>
  </si>
  <si>
    <t>CT12</t>
  </si>
  <si>
    <t>Spitalul Clinic de Recuperare, Medicină Fizică şi Balneologie Eforie Nord</t>
  </si>
  <si>
    <t>CT19</t>
  </si>
  <si>
    <t>SC MEDSTAR 2000</t>
  </si>
  <si>
    <t>CT15</t>
  </si>
  <si>
    <t>CENTRU ÎNGRIJIRI PALIATIVE CASA SOARELUI</t>
  </si>
  <si>
    <t>CT14</t>
  </si>
  <si>
    <t>SP CLINIC DE BOLI INFECTIOASE</t>
  </si>
  <si>
    <t>CT18</t>
  </si>
  <si>
    <t>MEDICAL ANALYSIS</t>
  </si>
  <si>
    <t>CT32</t>
  </si>
  <si>
    <t>SC OVIDIUS CLINICAL HOSPITAL SRL</t>
  </si>
  <si>
    <t>CT20</t>
  </si>
  <si>
    <t>SC EUROMATERNA</t>
  </si>
  <si>
    <t>CT22</t>
  </si>
  <si>
    <t>SC ISIS MEDICAL CENTER</t>
  </si>
  <si>
    <t>CT24</t>
  </si>
  <si>
    <t>SC ROCOMEDICOR</t>
  </si>
  <si>
    <t>T03</t>
  </si>
  <si>
    <t>SP. UNIVERSITAR CF CONSTANŢA</t>
  </si>
  <si>
    <t>CT21</t>
  </si>
  <si>
    <t>ASCLEPIOS S.R.L.</t>
  </si>
  <si>
    <t>TOTAL CT</t>
  </si>
  <si>
    <t>CV01</t>
  </si>
  <si>
    <t>Spitalul Judetean " Dr.Fogolyan Kristof" Sf.Gheorghe</t>
  </si>
  <si>
    <t>CV03</t>
  </si>
  <si>
    <t>SPITALUL MUNICIPAL TG.SECUIESC</t>
  </si>
  <si>
    <t>CV04</t>
  </si>
  <si>
    <t>SPITALUL ORASENESC BARAOLT</t>
  </si>
  <si>
    <t>CV05</t>
  </si>
  <si>
    <t>SPITALUL DE RECUPERARE CARDIOVASCULARA "DR.BENEDEK GEZA" COVASNA</t>
  </si>
  <si>
    <t>CV08</t>
  </si>
  <si>
    <t>SC ANDIMEX SRL</t>
  </si>
  <si>
    <t>TOTAL CV</t>
  </si>
  <si>
    <t>DB01</t>
  </si>
  <si>
    <t>Spitalul Jud de Urgenta Tgv</t>
  </si>
  <si>
    <t>DB02</t>
  </si>
  <si>
    <t>Spital Orasenesc Pucioasa</t>
  </si>
  <si>
    <t>DB03</t>
  </si>
  <si>
    <t>Spital Orasenesc Gaesti</t>
  </si>
  <si>
    <t>DB04</t>
  </si>
  <si>
    <t>Spital Orasenesc Moreni</t>
  </si>
  <si>
    <t>TOTAL DB</t>
  </si>
  <si>
    <t>DJ01</t>
  </si>
  <si>
    <t>Spitalul Clinic Judetean de Urgenta Craiova</t>
  </si>
  <si>
    <t>DJ02</t>
  </si>
  <si>
    <t>Spitalul Clinic Municipal ˝Filantropia˝ Craiova</t>
  </si>
  <si>
    <t>DJ03</t>
  </si>
  <si>
    <t>Spitalul Clinic de Boli Infectioase si Pneumoftiziologie ,,Victor Babes,, Craiova</t>
  </si>
  <si>
    <t>DJ04</t>
  </si>
  <si>
    <t>Spitalul Municipal Bailesti</t>
  </si>
  <si>
    <t>DJ05</t>
  </si>
  <si>
    <t>Spitalul,,Filisanilor,, Filiasi</t>
  </si>
  <si>
    <t>DJ06</t>
  </si>
  <si>
    <t>Spitalul Orasenesc Segarcea</t>
  </si>
  <si>
    <t>DJ07</t>
  </si>
  <si>
    <t>Spitalul Municipal Calafat</t>
  </si>
  <si>
    <t>DJ21</t>
  </si>
  <si>
    <t>CENTRUL DE CARDIOLOGIE CRAIOVA</t>
  </si>
  <si>
    <t>DJ13</t>
  </si>
  <si>
    <t>SPITALUL ORASENESC "ASEZAMINTELE BRANCOVENESTI" DABULENI</t>
  </si>
  <si>
    <t>DJ18</t>
  </si>
  <si>
    <t>SPITALUL PNF LEAMNA</t>
  </si>
  <si>
    <t>DJ19</t>
  </si>
  <si>
    <t>SPITALUL PSIHIATRIE POIANA MARE</t>
  </si>
  <si>
    <t>DJ20</t>
  </si>
  <si>
    <t>SPITALUL CLINIC DE NEUROPSIHIATRIE CRAIOVA</t>
  </si>
  <si>
    <t>DJ30</t>
  </si>
  <si>
    <t>SC MOGOS SRL CRAIOVA</t>
  </si>
  <si>
    <t>DJ 36</t>
  </si>
  <si>
    <t>SC TOP MED BUNA VESTIRE SRL</t>
  </si>
  <si>
    <t>DJ40</t>
  </si>
  <si>
    <t>SC EIFFELMED SRL</t>
  </si>
  <si>
    <t>T04</t>
  </si>
  <si>
    <t>SPITALUL UNIV CFR CRAIOVA</t>
  </si>
  <si>
    <t>TOTAL DJ</t>
  </si>
  <si>
    <t>GL01</t>
  </si>
  <si>
    <t>Spitalul Clinic Judetean de Urgenta "Sf. Apostol Andrei"</t>
  </si>
  <si>
    <t>GL02</t>
  </si>
  <si>
    <t>Spitalul Clinic de Urgenta pt. Copii "Sf. Ioan"</t>
  </si>
  <si>
    <t>GL04</t>
  </si>
  <si>
    <t>Spitalul de Obstetrica-Ginecologie "Buna Vestire"</t>
  </si>
  <si>
    <t>GL06</t>
  </si>
  <si>
    <t>Spitalul de Boli Infectioase "Sf. Cuvioasa Paraschieva"</t>
  </si>
  <si>
    <t>GL07</t>
  </si>
  <si>
    <t>Spitalul Municipal "Anton Cincu" Tecuci</t>
  </si>
  <si>
    <t>GL08</t>
  </si>
  <si>
    <t>Spitalul Orasenesc Tg. Bujor</t>
  </si>
  <si>
    <t>GL03</t>
  </si>
  <si>
    <t>SP.PSIHIATRIE ELENA DOAMNA ( SP. MUN.NR.1)</t>
  </si>
  <si>
    <t>GL05</t>
  </si>
  <si>
    <t xml:space="preserve">Spitalul de Pneumoftiziologie </t>
  </si>
  <si>
    <t>T10</t>
  </si>
  <si>
    <t xml:space="preserve">Sp General CF Galaţi </t>
  </si>
  <si>
    <t>TOTAL GL</t>
  </si>
  <si>
    <t>GR.01</t>
  </si>
  <si>
    <t>Sp.Jud.de Urgenta Giurgiu</t>
  </si>
  <si>
    <t>GR.05</t>
  </si>
  <si>
    <t>Sp.Orasenesc Bolintin Vale</t>
  </si>
  <si>
    <t>GR.07</t>
  </si>
  <si>
    <t>Sp. Izvoru</t>
  </si>
  <si>
    <t>TOTAL GR</t>
  </si>
  <si>
    <t>GJ01</t>
  </si>
  <si>
    <t>Spitalul Judetean Tg-Jiu</t>
  </si>
  <si>
    <t>GJ02</t>
  </si>
  <si>
    <t>Spitalul Municipal Motru</t>
  </si>
  <si>
    <t>GJ03</t>
  </si>
  <si>
    <t>Spitalul Or. Targu-Carb</t>
  </si>
  <si>
    <t>GJ04</t>
  </si>
  <si>
    <t>Spitalul Or. Rovinari</t>
  </si>
  <si>
    <t>GJ05</t>
  </si>
  <si>
    <t>Spitalul Or. Novaci</t>
  </si>
  <si>
    <t>GJ11</t>
  </si>
  <si>
    <t>Spitalul Or. Turceni</t>
  </si>
  <si>
    <t>GJ10</t>
  </si>
  <si>
    <t>Spital TBC Dobrita (Runcu)</t>
  </si>
  <si>
    <t>GJ06</t>
  </si>
  <si>
    <t>Spitalul Or. Bumbesti-Jiu</t>
  </si>
  <si>
    <t>TOTAL GJ</t>
  </si>
  <si>
    <t>HR 01</t>
  </si>
  <si>
    <t>SPIT.JUD.MIERCUREA CIUC</t>
  </si>
  <si>
    <t>HR 02</t>
  </si>
  <si>
    <t>SPIT.MUN.ODORHEIU SECUIESC</t>
  </si>
  <si>
    <t>HR 03</t>
  </si>
  <si>
    <t>SPIT.MUN.GHEORGHENI</t>
  </si>
  <si>
    <t>HR 04</t>
  </si>
  <si>
    <t>SPIT.MUN.TOPLITA</t>
  </si>
  <si>
    <t>HR 07</t>
  </si>
  <si>
    <t>SPIT.DE PSIHIATRIE TULGHES</t>
  </si>
  <si>
    <t>TOTAL HR</t>
  </si>
  <si>
    <t>HD01</t>
  </si>
  <si>
    <t>Spitalul Judetean de Urgenta Deva</t>
  </si>
  <si>
    <t>HD02</t>
  </si>
  <si>
    <t>Spitalul Municipal "Al. Simionescu" Hunedoara</t>
  </si>
  <si>
    <t>HD03</t>
  </si>
  <si>
    <t>Spitalul de Urgenta Petrosani</t>
  </si>
  <si>
    <t>HD05</t>
  </si>
  <si>
    <t>Spitalul Municipal Lupeni</t>
  </si>
  <si>
    <t>HD06</t>
  </si>
  <si>
    <t>Spitalul Municipal Vulcan</t>
  </si>
  <si>
    <t>HD07</t>
  </si>
  <si>
    <t>Spitalul Municipal Brad</t>
  </si>
  <si>
    <t>HD08</t>
  </si>
  <si>
    <t>Spitalul Municipal Orastie</t>
  </si>
  <si>
    <t>HD09</t>
  </si>
  <si>
    <t>Spitalul Orasenesc Hateg</t>
  </si>
  <si>
    <t>HD18</t>
  </si>
  <si>
    <t>Spitalul de Psihiatrie Zam</t>
  </si>
  <si>
    <t>T15</t>
  </si>
  <si>
    <t>Spitalul General CF Simeria</t>
  </si>
  <si>
    <t>TOTAL HD</t>
  </si>
  <si>
    <t>IL01</t>
  </si>
  <si>
    <t>SPITALUL JUDETEAN DE URGENTA SLOBOZIA</t>
  </si>
  <si>
    <t>IL02</t>
  </si>
  <si>
    <t>SPITALUL MUNICIPAL URZICENI</t>
  </si>
  <si>
    <t>IL03</t>
  </si>
  <si>
    <t>SPITALUL MUNICIPAL FETESTI</t>
  </si>
  <si>
    <t>IL04</t>
  </si>
  <si>
    <t>SPITALUL ORASENESC TANDAREI</t>
  </si>
  <si>
    <t>TOTAL IL</t>
  </si>
  <si>
    <t>IS01</t>
  </si>
  <si>
    <t>SPITALUL CLINIC JUDETEAN DE URGENTA "SF. SPIRIDON" IASI</t>
  </si>
  <si>
    <t>IS02</t>
  </si>
  <si>
    <t>SPITALUL CLINIC DE URGENTA PENTRU COPII "SF.MARIA" IASI</t>
  </si>
  <si>
    <t>IS03</t>
  </si>
  <si>
    <t>INST. DE BOLI CARDIOVASC  " PROF. G.I.M. GEORGESCU" IASI</t>
  </si>
  <si>
    <t>IS04</t>
  </si>
  <si>
    <t>SPITALUL CLINIC  "DR.C.I.PARHON" IASI</t>
  </si>
  <si>
    <t>IS05</t>
  </si>
  <si>
    <t>Spitalul clinic obst-ginecologie 
CUZA VODA</t>
  </si>
  <si>
    <t>IS06</t>
  </si>
  <si>
    <t>Spitalul clinic obst-ginec 
ELENA DOAMNA</t>
  </si>
  <si>
    <t>IS07</t>
  </si>
  <si>
    <t>Spital clinic de PNEUMOFTIZIOLOGIE</t>
  </si>
  <si>
    <t>IS08</t>
  </si>
  <si>
    <t>Spitalul clinic de psihiatrie SOCOLA</t>
  </si>
  <si>
    <t>IS09</t>
  </si>
  <si>
    <t>Spitalul clinic Boli Infectioase 
SF PARASCHIEVA</t>
  </si>
  <si>
    <t>IS11</t>
  </si>
  <si>
    <t>Spital clinic de urgente  Prof dr N Oblu</t>
  </si>
  <si>
    <t>IS12</t>
  </si>
  <si>
    <t>Spital clinic de RECUPERARE Iasi</t>
  </si>
  <si>
    <t>IS13</t>
  </si>
  <si>
    <t>Spitalul orasenesc HIRLAU</t>
  </si>
  <si>
    <t>IS14</t>
  </si>
  <si>
    <t>Spital municipal PASCANI</t>
  </si>
  <si>
    <t>IS15</t>
  </si>
  <si>
    <t>SPITALUL ORASENESC TARGU FRUMOS</t>
  </si>
  <si>
    <t>IS21</t>
  </si>
  <si>
    <t>Spital de psihiatrie si pentru masuri de siguranta Padureni-Grajduri</t>
  </si>
  <si>
    <t>IS28</t>
  </si>
  <si>
    <t>Spital PROVIDENTA</t>
  </si>
  <si>
    <t>IS 29</t>
  </si>
  <si>
    <t>Vital Medical Center Memory</t>
  </si>
  <si>
    <t>IS30</t>
  </si>
  <si>
    <t>ARCADIA HOSPITAL</t>
  </si>
  <si>
    <t>IS31</t>
  </si>
  <si>
    <t>ARCADIA CARDIO</t>
  </si>
  <si>
    <t>IS35</t>
  </si>
  <si>
    <t>Sp. Sf. Sava</t>
  </si>
  <si>
    <t>IS 36</t>
  </si>
  <si>
    <t>Institutul regional de Oncologie</t>
  </si>
  <si>
    <t>T06</t>
  </si>
  <si>
    <t>Spitalul CFR Iasi</t>
  </si>
  <si>
    <t>T14</t>
  </si>
  <si>
    <t>Spitalul CFR Pascani</t>
  </si>
  <si>
    <t>IS32</t>
  </si>
  <si>
    <t>EUROCLINIC SRL</t>
  </si>
  <si>
    <t>IS43</t>
  </si>
  <si>
    <t>Clinica de chirurgie Esculap</t>
  </si>
  <si>
    <t>IS41</t>
  </si>
  <si>
    <t>Asoc Dr Vasile Micu</t>
  </si>
  <si>
    <t>TOTAL IS</t>
  </si>
  <si>
    <t>IF06</t>
  </si>
  <si>
    <t>SPIT. CLINIC JUDETEAN URGENŢĂ " SF. ÎMPĂRAŢI CONST. ŞI ELENA " ILFOV</t>
  </si>
  <si>
    <t>IF03</t>
  </si>
  <si>
    <t>Spit. Psih." Eftimie Diamandescu Bălăceanca "(Domnita Balasa)</t>
  </si>
  <si>
    <t>IF07</t>
  </si>
  <si>
    <t>Fund.' Sf. Irina '</t>
  </si>
  <si>
    <t>IF08</t>
  </si>
  <si>
    <t>SPIT.OXXIGENE MED PLUS</t>
  </si>
  <si>
    <t>IF 01</t>
  </si>
  <si>
    <t>SPIT.BUFTEA</t>
  </si>
  <si>
    <t>IF 09</t>
  </si>
  <si>
    <t>SPIT RTC</t>
  </si>
  <si>
    <t>IF 10</t>
  </si>
  <si>
    <t>SPIT CARDIO REC</t>
  </si>
  <si>
    <t>TOTAL IF</t>
  </si>
  <si>
    <t>MM01</t>
  </si>
  <si>
    <t>SPITALUL JUDETEAN URG. " DR. CONST.OPRIŞ " BAIA MARE</t>
  </si>
  <si>
    <t>MM02</t>
  </si>
  <si>
    <t>SPITALUL DE BOLI INFECTIOSE DERMATO-VENEROLOGIE SI PSIHIATRIE BAIA MARE</t>
  </si>
  <si>
    <t>MM03</t>
  </si>
  <si>
    <t>SPITAL PNEUMOFTIZIOLOGIE
BAIA MARE</t>
  </si>
  <si>
    <t>MM04</t>
  </si>
  <si>
    <t>SPITALUL MUNICIPAL SIGHETU MARMATIEI</t>
  </si>
  <si>
    <t>MM06</t>
  </si>
  <si>
    <t>SPITAL DE PSIHIATRIE CAVNIC</t>
  </si>
  <si>
    <t>MM07</t>
  </si>
  <si>
    <t>SPITALUL DE RECUPERARE BORSA</t>
  </si>
  <si>
    <t>MM08</t>
  </si>
  <si>
    <t>SPITALUL ORASENESC TARGU LAPUS</t>
  </si>
  <si>
    <t>MM09</t>
  </si>
  <si>
    <t>SPITALUL ORASENESC VISEU DE SUS</t>
  </si>
  <si>
    <t>MM12</t>
  </si>
  <si>
    <t>SC Euromedica Hospital SA</t>
  </si>
  <si>
    <t>MM11</t>
  </si>
  <si>
    <t>SC Che Cosmedica SA</t>
  </si>
  <si>
    <t>MM15</t>
  </si>
  <si>
    <t>CLINICA SOMESAN</t>
  </si>
  <si>
    <t>TOTAL MM</t>
  </si>
  <si>
    <t>MH01</t>
  </si>
  <si>
    <t>SPITALUL JUDETEAN DE 
URGENTA DR.TR. SEVERIN</t>
  </si>
  <si>
    <t>MH02</t>
  </si>
  <si>
    <t>SPITALUL MUNICIPAL ORSOVA</t>
  </si>
  <si>
    <t>MH05</t>
  </si>
  <si>
    <t>SPITALUL ORASENESC 
BAIA DE ARAMA</t>
  </si>
  <si>
    <t>T13</t>
  </si>
  <si>
    <t>SPITAL GENERAL CF 
DROBETA TURNU SEVERIN</t>
  </si>
  <si>
    <t>TOTAL MH</t>
  </si>
  <si>
    <t>MS 01</t>
  </si>
  <si>
    <t>SPITALUL CLINIC JUDETEAN DE URGENTA MURES</t>
  </si>
  <si>
    <t>MS 04</t>
  </si>
  <si>
    <t>SPITALUL MUNICIPAL SIGHISOARA</t>
  </si>
  <si>
    <t>MS 05</t>
  </si>
  <si>
    <t>SPITALUL ORASENESC,, DR. VALER RUSSU,, LUDUS</t>
  </si>
  <si>
    <t>MS 06</t>
  </si>
  <si>
    <t>SPIALUL MUNICIPAL ,,DR. EUGEN NICOARA,,REGHIN</t>
  </si>
  <si>
    <t>MS 07</t>
  </si>
  <si>
    <t>SPITALUL MUNICIPAL ,,DR. GH.MARINESCU,,TARNAVENI</t>
  </si>
  <si>
    <t>MS11</t>
  </si>
  <si>
    <t>SPITAL ORASENESC SANG DE PADURE(CDST SANG DE PADURE)</t>
  </si>
  <si>
    <t>MS 15</t>
  </si>
  <si>
    <t>SC Adria Med SRL Centrul Medical "Galenus"</t>
  </si>
  <si>
    <t>MS 16</t>
  </si>
  <si>
    <t>SC CENTRUL MEDICAL TOP MED SRL</t>
  </si>
  <si>
    <t>MS 02</t>
  </si>
  <si>
    <t>SPITALUL CLINIC JUDETEAN MURES</t>
  </si>
  <si>
    <t>MS18</t>
  </si>
  <si>
    <t>SC CARDIOMED SRL</t>
  </si>
  <si>
    <t>MS19</t>
  </si>
  <si>
    <t>SC NOVA VITA HOSPITAL SA</t>
  </si>
  <si>
    <t>MS20</t>
  </si>
  <si>
    <t>CENTRUL MEDICAL PULS 2009</t>
  </si>
  <si>
    <t>MS21</t>
  </si>
  <si>
    <t>SPITAL SOVATA-NIRAJ</t>
  </si>
  <si>
    <t>MS24</t>
  </si>
  <si>
    <t>Institutul de Urgenta pt Boli Cardiovasculare si Transplant</t>
  </si>
  <si>
    <t>MS25</t>
  </si>
  <si>
    <t>SC BEST MED SERV SRL</t>
  </si>
  <si>
    <t>MS23</t>
  </si>
  <si>
    <t>SC PSIHOSAN SERV SRL</t>
  </si>
  <si>
    <t>TOTAL MS</t>
  </si>
  <si>
    <t>NT01</t>
  </si>
  <si>
    <t>SPITALUL JUDEŢEAN DE URGENŢĂ PIATRA NEAMT</t>
  </si>
  <si>
    <t>NT02</t>
  </si>
  <si>
    <t>SPITALUL MUNICIPAL DE URGENŢĂ ROMAN</t>
  </si>
  <si>
    <t>NT04</t>
  </si>
  <si>
    <t>SPITALUL ORĂŞENESC TG. NEAMT</t>
  </si>
  <si>
    <t>NT07</t>
  </si>
  <si>
    <t>Sanatoriul TBC Bisericani</t>
  </si>
  <si>
    <t>NT03</t>
  </si>
  <si>
    <t>SPITALUL ORASANESC BICAZ</t>
  </si>
  <si>
    <t>NT08</t>
  </si>
  <si>
    <t>Spit. Psihiatrie "Sf Nicolae" Roman ( fost Spital de Bolnavi Psihici Cronici  Gadinti)</t>
  </si>
  <si>
    <t>TOTAL NT</t>
  </si>
  <si>
    <t>OT01</t>
  </si>
  <si>
    <t>SPITALUL JUDETEAN DE URGENŢĂ SLATINA</t>
  </si>
  <si>
    <t>OT02</t>
  </si>
  <si>
    <t>SPITALUL ORASENESC BALS</t>
  </si>
  <si>
    <t>OT03</t>
  </si>
  <si>
    <t>SPITALUL MUNICIPAL CARACAL</t>
  </si>
  <si>
    <t>OT04</t>
  </si>
  <si>
    <t>SPITALUL ORASENESC CORABIA</t>
  </si>
  <si>
    <t>OT06</t>
  </si>
  <si>
    <t>SPITALUL DE PNEUMOFTIZIOLOGIE SCORNICESTI</t>
  </si>
  <si>
    <t>OT08</t>
  </si>
  <si>
    <t>SPITALUL DE PSIHIATRIE CRONICI SCHITU GRECI</t>
  </si>
  <si>
    <t>TOTAL OT</t>
  </si>
  <si>
    <t>PH01</t>
  </si>
  <si>
    <t>Sp. Judetean de Urgenta Ploiesti</t>
  </si>
  <si>
    <t>PH98</t>
  </si>
  <si>
    <t>Sp. Municipal Ploiesti</t>
  </si>
  <si>
    <t>PH04</t>
  </si>
  <si>
    <t>Sp. de Obstetrica Ginecologie Ploiesti</t>
  </si>
  <si>
    <t>PH05</t>
  </si>
  <si>
    <t>Sp. de Ortopedie si Traumatologie Azuga</t>
  </si>
  <si>
    <t>PH06</t>
  </si>
  <si>
    <t>Sp. Orasenesc Baicoi</t>
  </si>
  <si>
    <t>PH07</t>
  </si>
  <si>
    <t>Sp. Municipal Campina</t>
  </si>
  <si>
    <t>PH08</t>
  </si>
  <si>
    <t>Sp. Orasenesc Sinaia</t>
  </si>
  <si>
    <t>PH09</t>
  </si>
  <si>
    <t>Sp. Orasenesc Mizil</t>
  </si>
  <si>
    <t>PH12</t>
  </si>
  <si>
    <t>Sp. Orasenesc Valenii de Munte</t>
  </si>
  <si>
    <t>PH20</t>
  </si>
  <si>
    <t>Sp. de Boli Infectioase Ploiesti</t>
  </si>
  <si>
    <t>PH99</t>
  </si>
  <si>
    <t>Sp. de Pediatrie Ploiesti</t>
  </si>
  <si>
    <t>PH13</t>
  </si>
  <si>
    <t>Sp. de Psihiatrie Voila</t>
  </si>
  <si>
    <t>PH14</t>
  </si>
  <si>
    <t>Sp. de Boli Pulmonare Breaza</t>
  </si>
  <si>
    <t>PH96</t>
  </si>
  <si>
    <t>Sp. de Pneumoftiziologie Floresti</t>
  </si>
  <si>
    <t>PH102</t>
  </si>
  <si>
    <t>Sp. de Pneumoftiziologie Drajna</t>
  </si>
  <si>
    <t>PH103</t>
  </si>
  <si>
    <t>SC Bestmed Serv SRL Boldesti Scaieni</t>
  </si>
  <si>
    <t>PH107</t>
  </si>
  <si>
    <t>SC Wia Kineto - Dent SRL</t>
  </si>
  <si>
    <t>PH108</t>
  </si>
  <si>
    <t>SC Darius Medical Center SRL</t>
  </si>
  <si>
    <t>PH105</t>
  </si>
  <si>
    <t>SC Dentirad Hospital SRL</t>
  </si>
  <si>
    <t>PH106</t>
  </si>
  <si>
    <t>SC Spital Lotus SRL</t>
  </si>
  <si>
    <t>PH101</t>
  </si>
  <si>
    <t>Spitalul orășenesc Urlați</t>
  </si>
  <si>
    <t>PH109</t>
  </si>
  <si>
    <t>SC CENTRUL MEDICAL MEDIURG SRL</t>
  </si>
  <si>
    <t>T11</t>
  </si>
  <si>
    <t>Sp. General CF Ploiesti</t>
  </si>
  <si>
    <t>TOTAL PH</t>
  </si>
  <si>
    <t>SM01</t>
  </si>
  <si>
    <t>Spitalul Judeţean Satu Mare</t>
  </si>
  <si>
    <t>SM04</t>
  </si>
  <si>
    <t>Spitalul Municipal Carei</t>
  </si>
  <si>
    <t>SM05</t>
  </si>
  <si>
    <t>Spitalul Orăşenesc Negreşti-Oaş</t>
  </si>
  <si>
    <t>SM03</t>
  </si>
  <si>
    <t>Spitalul TBC Stu Mare</t>
  </si>
  <si>
    <t>SM08</t>
  </si>
  <si>
    <t>SC MANITOU MED SRL</t>
  </si>
  <si>
    <t>T16</t>
  </si>
  <si>
    <t>SPITALUL CLINIC CF -sectia exterioara SATU MARE</t>
  </si>
  <si>
    <t>TOTAL SM</t>
  </si>
  <si>
    <t>SJ01</t>
  </si>
  <si>
    <t>Spital. Jud. Urg. Zalau</t>
  </si>
  <si>
    <t>SJ02</t>
  </si>
  <si>
    <t>Spital. Or. Simleu Silvaniei</t>
  </si>
  <si>
    <t>SJ03</t>
  </si>
  <si>
    <t>Spital Or. Jibou</t>
  </si>
  <si>
    <t>SJ05</t>
  </si>
  <si>
    <t>Spitalul de Boli Cr. Crasna</t>
  </si>
  <si>
    <t>SJ09</t>
  </si>
  <si>
    <t>CRTI - Fundatia Acasa Zalau</t>
  </si>
  <si>
    <t>SJ10</t>
  </si>
  <si>
    <t>Salvosan Ciobanca ISRL</t>
  </si>
  <si>
    <t>TOTAL SJ</t>
  </si>
  <si>
    <t>SB01</t>
  </si>
  <si>
    <t>Spitalul Clinic Judetean de Urgenta Sibiu</t>
  </si>
  <si>
    <t>SB02</t>
  </si>
  <si>
    <t>Spitalul de Psih."Dr. Gh.Preda " Sibiu</t>
  </si>
  <si>
    <t>SB03</t>
  </si>
  <si>
    <t>Spitalul de Pneumoftiziologie Sibiu</t>
  </si>
  <si>
    <t>SB04</t>
  </si>
  <si>
    <t>Spitalul Municipal Medias</t>
  </si>
  <si>
    <t>SB05</t>
  </si>
  <si>
    <t>Spitalul Orasenesc Agnita</t>
  </si>
  <si>
    <t>SB06</t>
  </si>
  <si>
    <t>Spitalul Orasenesc Cisnadie</t>
  </si>
  <si>
    <t>SB08</t>
  </si>
  <si>
    <t>Spitalul Clinic de Pediatrie Sibiu</t>
  </si>
  <si>
    <t>SB10</t>
  </si>
  <si>
    <t>SC. Centrul Medical Polisano SRL Sibiu</t>
  </si>
  <si>
    <t>T12</t>
  </si>
  <si>
    <t>Spitalul General CF Sibiu</t>
  </si>
  <si>
    <t>SB07</t>
  </si>
  <si>
    <t>Centrul de Recuperare si Ingrijiri Paleative Laslea</t>
  </si>
  <si>
    <t>SB09</t>
  </si>
  <si>
    <t>Centrul Medical de Ingrijiri Paleative -Hospice Sibiu</t>
  </si>
  <si>
    <t>SB11</t>
  </si>
  <si>
    <t>SC CLINICA POLISANO SRL SIBIU</t>
  </si>
  <si>
    <t>TOTAL SB</t>
  </si>
  <si>
    <t>SV01</t>
  </si>
  <si>
    <t>SP. JUD. "Sf.Ioan cel Nou"SUCEAVA</t>
  </si>
  <si>
    <t>SV02</t>
  </si>
  <si>
    <t>SP. MUN. CAMPULUG MOLD.</t>
  </si>
  <si>
    <t>SV03</t>
  </si>
  <si>
    <t>SP. MUN. FALTICENI</t>
  </si>
  <si>
    <t>SV04</t>
  </si>
  <si>
    <t>SP. ORAS. GURA-HUMORULUI</t>
  </si>
  <si>
    <t>SV05</t>
  </si>
  <si>
    <t>SP. MUN. RADAUTI</t>
  </si>
  <si>
    <t>SV06</t>
  </si>
  <si>
    <t>SP. ORAS.SIRET</t>
  </si>
  <si>
    <t>SV07</t>
  </si>
  <si>
    <t>SP. MUN. VATRA DORNEI</t>
  </si>
  <si>
    <t>SV08</t>
  </si>
  <si>
    <t>SP. PSIHIATRIE CRONICI SIRET</t>
  </si>
  <si>
    <t>SV12</t>
  </si>
  <si>
    <t>SP. PSIHIATRIE CAMPULUNG</t>
  </si>
  <si>
    <t>SV17</t>
  </si>
  <si>
    <t>S.C BETHESDA SRL</t>
  </si>
  <si>
    <t>TOTAL SV</t>
  </si>
  <si>
    <t>TR01</t>
  </si>
  <si>
    <t>SPITALUL JUDETEAN ALEXANDRIA</t>
  </si>
  <si>
    <t>TR02</t>
  </si>
  <si>
    <t>SPITALUL MUNICIPAL TURNU MAGURELE</t>
  </si>
  <si>
    <t>TR03</t>
  </si>
  <si>
    <t>SPITALUL MUNICIPAL "CARITAS"  ROSIORII DE VEDE</t>
  </si>
  <si>
    <t>TR04</t>
  </si>
  <si>
    <t>SPITALUL ORASENESC ZIMNICEA</t>
  </si>
  <si>
    <t>TR05</t>
  </si>
  <si>
    <t>Spitalul Orasenesc T.B.C. Rosiorii de Vede</t>
  </si>
  <si>
    <t>TR08</t>
  </si>
  <si>
    <t>Spitalul Comunal de Psihiatrie Poroschia</t>
  </si>
  <si>
    <t>TR10</t>
  </si>
  <si>
    <t>Spitalul Comunal de Psihiatrie Cronici Balaci</t>
  </si>
  <si>
    <t>TR12</t>
  </si>
  <si>
    <t>Spitalul Orăşenesc Videle</t>
  </si>
  <si>
    <t>TOTAL TR</t>
  </si>
  <si>
    <t>TM01</t>
  </si>
  <si>
    <t>SPIT CL JUDETEAN URG TIMISOARA</t>
  </si>
  <si>
    <t>TM02</t>
  </si>
  <si>
    <t>SPIT CL MUN. URG.TM</t>
  </si>
  <si>
    <t>TM03</t>
  </si>
  <si>
    <t>SPITL CL DE URG.PT COPII "Dr.LOUIS TURCANU"</t>
  </si>
  <si>
    <t>TM04</t>
  </si>
  <si>
    <t xml:space="preserve">SPIT CL BOLI INFECT ŞI PNEUMOFTIZ "DR.V.BABES" </t>
  </si>
  <si>
    <t>TM06</t>
  </si>
  <si>
    <t>INST.DE BOLI CARDIOVASCULARE TM</t>
  </si>
  <si>
    <t>TM07</t>
  </si>
  <si>
    <t>SPITALUL MUNICIPAL LUGOJ</t>
  </si>
  <si>
    <t>TM09</t>
  </si>
  <si>
    <t>SPITALUL ORASENESC DETA</t>
  </si>
  <si>
    <t>TM10</t>
  </si>
  <si>
    <t>SPITAL DR.KARL DIEL JIMBOLIA</t>
  </si>
  <si>
    <t>TM11</t>
  </si>
  <si>
    <t>SPITAL ORASENESC SANNICOLAUL MARE</t>
  </si>
  <si>
    <t>TM12</t>
  </si>
  <si>
    <t>SPITALUL ORASENESC FAGET</t>
  </si>
  <si>
    <t>TM 15</t>
  </si>
  <si>
    <t>SPITALUL DE PSIHIATRIE GATAIA</t>
  </si>
  <si>
    <t>TM 16</t>
  </si>
  <si>
    <t>SPITALUL DE PSIHIATRIE JEBEL</t>
  </si>
  <si>
    <t>TM 17</t>
  </si>
  <si>
    <t>Centrul Cl. Eval şi Recup Copii şi Adolescenţi " C.SERBAN" Buziaş</t>
  </si>
  <si>
    <t>TM 18</t>
  </si>
  <si>
    <t>FEDERATIA CARITAS</t>
  </si>
  <si>
    <t>TM21</t>
  </si>
  <si>
    <t>SC GYNATAL SRL TIMISOARA</t>
  </si>
  <si>
    <t>TM 22</t>
  </si>
  <si>
    <t>AS ONCOHELP TIMISOARA</t>
  </si>
  <si>
    <t>TM23</t>
  </si>
  <si>
    <t>SC ATHENA HOSPITAL SRL TIMISOARA</t>
  </si>
  <si>
    <t>TM24</t>
  </si>
  <si>
    <t>Medicorclinics SRL</t>
  </si>
  <si>
    <t>T07</t>
  </si>
  <si>
    <t>Spitalul CF Timisoara</t>
  </si>
  <si>
    <t>TM26</t>
  </si>
  <si>
    <t>CENTRUL SF. MARIA</t>
  </si>
  <si>
    <t>TM27</t>
  </si>
  <si>
    <t>SC MATERNA CARE</t>
  </si>
  <si>
    <t>TOTAL TM</t>
  </si>
  <si>
    <t>TL01</t>
  </si>
  <si>
    <t>SPITAL JUDETEAN DE URGENTA TULCEA</t>
  </si>
  <si>
    <t>TL03</t>
  </si>
  <si>
    <t>SPITAL ORASENESC MACIN</t>
  </si>
  <si>
    <t>TL06</t>
  </si>
  <si>
    <t>SC Medical Center SRL</t>
  </si>
  <si>
    <t>TL07</t>
  </si>
  <si>
    <t>SC Medical Center Spital SRL</t>
  </si>
  <si>
    <t>TOTAL TL</t>
  </si>
  <si>
    <t>VSO1</t>
  </si>
  <si>
    <t>Spitalul Judetean de Urgenta vaslui</t>
  </si>
  <si>
    <t>VS02</t>
  </si>
  <si>
    <t>Spitalul Municipal Urg. "Elena Beldiman" Barlad</t>
  </si>
  <si>
    <t>VS04</t>
  </si>
  <si>
    <t>Spitalul Municipal   Husi</t>
  </si>
  <si>
    <t>VS07</t>
  </si>
  <si>
    <t>Spitalul Psihiatrie Murgeni</t>
  </si>
  <si>
    <t>TOTAL VS</t>
  </si>
  <si>
    <t>VL01</t>
  </si>
  <si>
    <t>SPITALUL JUDETEAN  VALCEA</t>
  </si>
  <si>
    <t>VL03</t>
  </si>
  <si>
    <t>SPITALUL MUNICIPAL DRAGASANI</t>
  </si>
  <si>
    <t>VL04</t>
  </si>
  <si>
    <t>SPITALUL ORASENESC HOREZU</t>
  </si>
  <si>
    <t>VL05</t>
  </si>
  <si>
    <t>SPITALUL ORASENESC BREZOI</t>
  </si>
  <si>
    <t>VL06</t>
  </si>
  <si>
    <t>SPIT.DE PNEUMO.MIHAESTI</t>
  </si>
  <si>
    <t>VL09</t>
  </si>
  <si>
    <t>SPITALUL DE PSIHIATRIE DRAGOESTI</t>
  </si>
  <si>
    <t>VL11</t>
  </si>
  <si>
    <t>SC INCARMED SRL</t>
  </si>
  <si>
    <t xml:space="preserve">VL13 </t>
  </si>
  <si>
    <t>SCAmamed SRL</t>
  </si>
  <si>
    <t>VL16</t>
  </si>
  <si>
    <t>SC Balneomedcenter SA</t>
  </si>
  <si>
    <t>VL18</t>
  </si>
  <si>
    <t>Sc Clinica Medicala Doinamed Srl</t>
  </si>
  <si>
    <t>VL15</t>
  </si>
  <si>
    <t>SC Clinica Rapitest SRL</t>
  </si>
  <si>
    <t>TOTAL VL</t>
  </si>
  <si>
    <t>VN01</t>
  </si>
  <si>
    <t>SPITALUL JUDETEAN FOCSANI</t>
  </si>
  <si>
    <t>VN02</t>
  </si>
  <si>
    <t>SPITALUL MUNICIPAL ADJUD</t>
  </si>
  <si>
    <t>VN04</t>
  </si>
  <si>
    <t>SPITALUL ORASENESC PANCIU</t>
  </si>
  <si>
    <t>VN07</t>
  </si>
  <si>
    <t>SPITALUL COMUNAL VIDRA</t>
  </si>
  <si>
    <t>VN08</t>
  </si>
  <si>
    <t>SPITALUL DE PSIHIATRIE CRONICI DUMBRAVENI</t>
  </si>
  <si>
    <t>VN09</t>
  </si>
  <si>
    <t>S.C. MATERNA S.R.L.</t>
  </si>
  <si>
    <t>TOTAL VN</t>
  </si>
  <si>
    <t>B_01</t>
  </si>
  <si>
    <t>SPITALUL CLINIC "SF. MARIA" BUCURESTI</t>
  </si>
  <si>
    <t>B_02</t>
  </si>
  <si>
    <t>SPITALUL CLINIC DE URGENTA FLOREASCA</t>
  </si>
  <si>
    <t>B_03</t>
  </si>
  <si>
    <t>SPIT CL URG SI CHIRURGIE PLASTICA, REPARATORATORIE SI ARSURI</t>
  </si>
  <si>
    <t>B_04</t>
  </si>
  <si>
    <t>SPITALUL CLINIC DE NEFROLOGIE  "DR.CAROL DAVILA" BUCURESTI</t>
  </si>
  <si>
    <t>B_05</t>
  </si>
  <si>
    <t>SPITALUL CLINIC DE URGENTA PENTRU COPII "GRIGORE ALEXANDRESCU"</t>
  </si>
  <si>
    <t>B_06</t>
  </si>
  <si>
    <t>SPITALUL CLINIC FILANTROPIA</t>
  </si>
  <si>
    <t>B_08</t>
  </si>
  <si>
    <t>SPITALUL CLINIC DE URGENTE OFTALMOLOGICE</t>
  </si>
  <si>
    <t>B_09</t>
  </si>
  <si>
    <t>SPIT UNIV DE STOMATOLOGIE "DR.DAN THEODORESCU" BUCURESTI</t>
  </si>
  <si>
    <t>B_11</t>
  </si>
  <si>
    <t>INSTITUTUL ONCOLOGIC BUCURESTI "PR.DR.AL.TRESTIOREANU"</t>
  </si>
  <si>
    <t>B_12</t>
  </si>
  <si>
    <t>INSTITUTUL DE ENDOCRINOLOGIE "DR. C.I. PARHON" BUCURESTI</t>
  </si>
  <si>
    <t>B_13</t>
  </si>
  <si>
    <t>SPITALUL CLINIC "DR.I.CANTACUZINO" BUCURESTI</t>
  </si>
  <si>
    <t>B_14</t>
  </si>
  <si>
    <t>INSTITUTUL DE DIABET, NUTRITIE SI BOLI METABOLICE "DR. N. PAULESCU" BUCURESTI</t>
  </si>
  <si>
    <t>B_15</t>
  </si>
  <si>
    <t>SPITALUL CLINIC DE ORTOPEDIE-TRAUMATOLOGIE "FOISOR" BUCURESTI</t>
  </si>
  <si>
    <t>B_16</t>
  </si>
  <si>
    <t>SPITALUL CLINIC COLENTINA</t>
  </si>
  <si>
    <t>B_18</t>
  </si>
  <si>
    <t>INSTITUTUL CLINIC FUNDENI</t>
  </si>
  <si>
    <t>B_19</t>
  </si>
  <si>
    <t>INSTITUTUL DE CARDIOLOGIE "DR.C.C. ILIESCU" BUCURESTI</t>
  </si>
  <si>
    <t>B_20</t>
  </si>
  <si>
    <t>INSTITUTUL DE OCROTIRE A MAMEI SI COPILULUI "DR. ALFRED RUSESCU"</t>
  </si>
  <si>
    <t>B_21</t>
  </si>
  <si>
    <t>SPITALUL CLINIC DE URGENTA SF. PANTELIMON BUCURESTI</t>
  </si>
  <si>
    <t>B_22</t>
  </si>
  <si>
    <t>SPITALUL CLINIC DE COPII "DR.V.GOMOIU"</t>
  </si>
  <si>
    <t>B_23</t>
  </si>
  <si>
    <t>SPITALUL CLINIC COLTEA</t>
  </si>
  <si>
    <t>B_25</t>
  </si>
  <si>
    <t>SPITALUL CLINIC DE BOLI INFECTIOASE SI BOLI TROPICALE "DR.V.BABES" BUCURESTI</t>
  </si>
  <si>
    <t>B_28</t>
  </si>
  <si>
    <t>SPITALUL CLINIC DE URGENTA PENTRU COPII "M.S.CURIE"</t>
  </si>
  <si>
    <t>B_29</t>
  </si>
  <si>
    <t>SPITALUL CLINIC DE URGENTA  "SF.IOAN" BUCURESTI</t>
  </si>
  <si>
    <t>B_31</t>
  </si>
  <si>
    <t>SPITALUL CLINIC  "DR.THEODOR BURGHELE" BUCURESTI</t>
  </si>
  <si>
    <t>B_32</t>
  </si>
  <si>
    <t>INSTITUTUL DE FONOAUDIOLOGIE SI CHIRURGIE FUNCTIONALA ORL "DR. HOCIOTA"</t>
  </si>
  <si>
    <t>B_33</t>
  </si>
  <si>
    <t>SPITALUL DE URGENTA UNIVERSITAR BUCURESTI</t>
  </si>
  <si>
    <t>B_34</t>
  </si>
  <si>
    <t>SPITALUL CLINIC DE OBSTETRICA-GINECOLOGIE "DR.PANAIT SARBU" BUCURESTI</t>
  </si>
  <si>
    <t>B_35</t>
  </si>
  <si>
    <t>SPITALUL CLINIC DE URGENTA "DR.BAGDASAR-ARSENI"</t>
  </si>
  <si>
    <t>B_36</t>
  </si>
  <si>
    <t>INSTITUTUL DE BOLI CEREBROVASCULARE  "DR VLAD VOICULESCU BUCURESTI</t>
  </si>
  <si>
    <t>B_41</t>
  </si>
  <si>
    <t>CENTRUL METODOLOGIC DE REUMATOLOGIE "Dr. ION STOIA" BUCURESTI</t>
  </si>
  <si>
    <t>B_42</t>
  </si>
  <si>
    <t>SPITALUL CLINIC  "NICOLAE MALAXA" BUCURESTI</t>
  </si>
  <si>
    <t>B_48</t>
  </si>
  <si>
    <t>INSTITUTUL DE BOLI INFECTIOASE "Dr. MATEI BALS"</t>
  </si>
  <si>
    <t>B_80</t>
  </si>
  <si>
    <t>SPITALUL UNIVERSITAR DE URGENTA ELIAS</t>
  </si>
  <si>
    <t>B_10</t>
  </si>
  <si>
    <t xml:space="preserve">Instit. Geriatrie A. Aslan              </t>
  </si>
  <si>
    <t>B_27</t>
  </si>
  <si>
    <t>Sp. Cl.Alex.Obregia</t>
  </si>
  <si>
    <t>B_30</t>
  </si>
  <si>
    <t>Sp. Cl. Dermato-venerice "Dr. Scarlat Longhin" (a fost preluat de Sp. V. Babes)</t>
  </si>
  <si>
    <t>B_38</t>
  </si>
  <si>
    <t>Centrul de Evaluare şi Tratament a Toxicodependentelor ptr. Tineri "Sf. Stelian"</t>
  </si>
  <si>
    <t>B_40</t>
  </si>
  <si>
    <t xml:space="preserve">Sp. Pneumoftiziologie "Sf. Ştefan"          </t>
  </si>
  <si>
    <t>B_47</t>
  </si>
  <si>
    <t xml:space="preserve">Instit. Naţional Pneumoftiz. "M.Nasta "      </t>
  </si>
  <si>
    <t>B_50</t>
  </si>
  <si>
    <t>Sp. RATB</t>
  </si>
  <si>
    <t>B_60</t>
  </si>
  <si>
    <t xml:space="preserve">Sp. Cronici Sf. Luca       </t>
  </si>
  <si>
    <t>B_70</t>
  </si>
  <si>
    <t>IMF-BRM</t>
  </si>
  <si>
    <t>B_90</t>
  </si>
  <si>
    <t>Sp.Psihiatrie "Gorgos"</t>
  </si>
  <si>
    <t>B_91</t>
  </si>
  <si>
    <t>Munposan</t>
  </si>
  <si>
    <t>B_49</t>
  </si>
  <si>
    <t>C.M.R.N.C."DR.  NICOLAE ROBANESCU"</t>
  </si>
  <si>
    <t>B_95</t>
  </si>
  <si>
    <t>SC MEDYSISTEM SA</t>
  </si>
  <si>
    <t>B_96</t>
  </si>
  <si>
    <t>SC MEDLIFE SA</t>
  </si>
  <si>
    <t>B_97</t>
  </si>
  <si>
    <t>CLINICA SFANTA LUCIA</t>
  </si>
  <si>
    <t>B_100</t>
  </si>
  <si>
    <t>SC Binafarm</t>
  </si>
  <si>
    <t>B_101</t>
  </si>
  <si>
    <t>SC TINOS CLINIC</t>
  </si>
  <si>
    <t>B_103</t>
  </si>
  <si>
    <t>CENTRUL MEDICAL UNIREA</t>
  </si>
  <si>
    <t>Centrul medical policlinica di monza</t>
  </si>
  <si>
    <t>B_113</t>
  </si>
  <si>
    <t>SC Delta Health Care SRL</t>
  </si>
  <si>
    <t>B_116</t>
  </si>
  <si>
    <t>SC SANADOR SRL</t>
  </si>
  <si>
    <t>B_120</t>
  </si>
  <si>
    <t>SC EURO EYE SRL</t>
  </si>
  <si>
    <t>B_121</t>
  </si>
  <si>
    <t>CLINICA DE ANGIOGRAFIE SI TERAPIE ENDOVASCULARA HEMODINAMIC SRL</t>
  </si>
  <si>
    <t>Med Life Pediatrie</t>
  </si>
  <si>
    <t>Spitalul clinic CAI FERATE 1</t>
  </si>
  <si>
    <t>Spitalul clinic CAI FERATE 2</t>
  </si>
  <si>
    <t>B_99</t>
  </si>
  <si>
    <t>SC GRAL MEDICAL SRL</t>
  </si>
  <si>
    <t>Angiomed</t>
  </si>
  <si>
    <t>Promed Systems</t>
  </si>
  <si>
    <t>Fundatia Dr. Victor Babes</t>
  </si>
  <si>
    <t>Medas</t>
  </si>
  <si>
    <t>Medicover Hospital</t>
  </si>
  <si>
    <t>Centrul Medical Policlinico DI Monza</t>
  </si>
  <si>
    <t>Fundatia Bucuria Ajutorului</t>
  </si>
  <si>
    <t>B_124</t>
  </si>
  <si>
    <t>SC MEDLIFE SA BUCURESTI - SUCURSALA BUCURESTI</t>
  </si>
  <si>
    <t>TOTAL CASMB</t>
  </si>
  <si>
    <t>16 spitale</t>
  </si>
  <si>
    <t>6 spitale penitenciar</t>
  </si>
  <si>
    <t>TOTAL OPSNAJ</t>
  </si>
  <si>
    <t>TOTAL GENERAL</t>
  </si>
  <si>
    <t>Nota: CAS IS  şi CAS AOPSNAJ nu au trnsmis situatia</t>
  </si>
  <si>
    <t>Nr.cazuri externate validate</t>
  </si>
  <si>
    <t>Numărul  cazuri externate validate</t>
  </si>
  <si>
    <t>Număr zile de spitalizare validate***)</t>
  </si>
  <si>
    <t>Număr servicii medicale validate/cazuri rezolvate validate</t>
  </si>
  <si>
    <t>AB14</t>
  </si>
  <si>
    <t>CENTRUL MEDICAL DR. LAURA CATANA</t>
  </si>
  <si>
    <t>BC 24</t>
  </si>
  <si>
    <t>SC NEW CENTRAL MED SRL</t>
  </si>
  <si>
    <t>BV30</t>
  </si>
  <si>
    <t>SAM Servicii Medicale Avansate SRL</t>
  </si>
  <si>
    <t>BV31</t>
  </si>
  <si>
    <t>Clinica Sante Vie SRL</t>
  </si>
  <si>
    <t>CJ27</t>
  </si>
  <si>
    <t>RECHINUL IMPEX</t>
  </si>
  <si>
    <t>GR09</t>
  </si>
  <si>
    <t>SC QUALITY COMPAS</t>
  </si>
  <si>
    <t>HD16</t>
  </si>
  <si>
    <t>Sanatoriul de Pneumologie Brad</t>
  </si>
  <si>
    <t>HD24</t>
  </si>
  <si>
    <t>Clinica de recuperare Neuromotorie Sfantul Andrei SRL</t>
  </si>
  <si>
    <t>MM17</t>
  </si>
  <si>
    <t>Centrul Medical Catalina</t>
  </si>
  <si>
    <t>MS26</t>
  </si>
  <si>
    <t>Centru Medical Ralmed SRL</t>
  </si>
  <si>
    <t>NT 11</t>
  </si>
  <si>
    <t>SC PALIMED SRL</t>
  </si>
  <si>
    <t>TBC SATU MARE</t>
  </si>
  <si>
    <t>SM10</t>
  </si>
  <si>
    <t xml:space="preserve">Sara Clinic recovery </t>
  </si>
  <si>
    <t>SV20</t>
  </si>
  <si>
    <t>SC SERVICII PALIATIVE SRL-Ilisesti</t>
  </si>
  <si>
    <t>SV21</t>
  </si>
  <si>
    <t>SC TOP MEDICAL CRONIC SRL-Sucevita</t>
  </si>
  <si>
    <t>SC.Euroclinic Hospitals SA</t>
  </si>
  <si>
    <t>Promed</t>
  </si>
  <si>
    <t>Fundatia V. Babes</t>
  </si>
  <si>
    <t>Hospice Casa Sperantei</t>
  </si>
  <si>
    <t>Dynamic</t>
  </si>
  <si>
    <t>Medicable</t>
  </si>
  <si>
    <t>Nota:  CAS AOPSNAJ nu au trnsmis situatia</t>
  </si>
  <si>
    <t xml:space="preserve">8.1. bis. SITUAŢIA PE CATEGORII, A DISPOZITIVELOR MEDICALE,  APROBATE ŞI DECONTATE  </t>
  </si>
  <si>
    <t>IN ANUL  2015</t>
  </si>
  <si>
    <t>Categorii de dispozitive medicale</t>
  </si>
  <si>
    <t>Nr. asiguraţi care au primit decizii de aprobare ptr. disp. med.</t>
  </si>
  <si>
    <t xml:space="preserve">Numarul total al dispozitivelor medicale decontate </t>
  </si>
  <si>
    <t>Suma decontată             (mii lei )</t>
  </si>
  <si>
    <t>Dispozitive de protezare O.R.L.</t>
  </si>
  <si>
    <t>Proteze fonatorii şi traheale</t>
  </si>
  <si>
    <t>Dispozitive de protezare stomii</t>
  </si>
  <si>
    <t>Dispozitive pentru incontinenta urinara</t>
  </si>
  <si>
    <t>Proteze pentru membrul inferior</t>
  </si>
  <si>
    <t>Proteze pentru membrul superior</t>
  </si>
  <si>
    <t>Dispozitive si mijloace de mers</t>
  </si>
  <si>
    <t>Orteze coloană vertebrală</t>
  </si>
  <si>
    <t>Orteze pentru membrul superior</t>
  </si>
  <si>
    <t>Orteze pentru membrul inferior</t>
  </si>
  <si>
    <t>Incaltaminte ortopedica</t>
  </si>
  <si>
    <t>Dispozitive pentru deficiente vizuale</t>
  </si>
  <si>
    <t>Aparate pentru administrarea continuă cu oxigen</t>
  </si>
  <si>
    <t>Dispozitive ptr.terapia cu aerosoli salini</t>
  </si>
  <si>
    <t>Proteză externă de sân şi accesorii (sutien) - din anul 2015</t>
  </si>
  <si>
    <t>TOTAL</t>
  </si>
  <si>
    <t>IN TRM I 2016</t>
  </si>
  <si>
    <t>Sume (mii lei)</t>
  </si>
  <si>
    <t>Nr.        crt.</t>
  </si>
  <si>
    <t>Specialitatea/competenţa/atestat de studii complementare*</t>
  </si>
  <si>
    <t>Numar medici aflati in contract cu CAS**</t>
  </si>
  <si>
    <t>Nr.medici care îşi desfăşoară activitatea în cabinete medicale pentru care plata se face din fondul alocat asistenţei medicale ambulatorii de specialitate pentru specialităţile clinice</t>
  </si>
  <si>
    <t>Spec.</t>
  </si>
  <si>
    <t>Primari</t>
  </si>
  <si>
    <t>C0</t>
  </si>
  <si>
    <t>C4=C2+C3</t>
  </si>
  <si>
    <t>Alergologie si imunologie clinica</t>
  </si>
  <si>
    <t>Boli infecţioase</t>
  </si>
  <si>
    <t>Cardiologie</t>
  </si>
  <si>
    <t>Chirurgie cardiovasculară</t>
  </si>
  <si>
    <t>Chirurgie generală</t>
  </si>
  <si>
    <t>Chirurgie pediatrica</t>
  </si>
  <si>
    <t>Chirurgie plastica, estetică şi microchir. reconstructivă</t>
  </si>
  <si>
    <t>Chirurgie toracică</t>
  </si>
  <si>
    <t>Dermatovenerologie</t>
  </si>
  <si>
    <t>Diabet zaharat, nutriţie şi boli metabolice</t>
  </si>
  <si>
    <t>Endocrinologie</t>
  </si>
  <si>
    <t>Gastroenterologie</t>
  </si>
  <si>
    <t>Genetică medicala</t>
  </si>
  <si>
    <t>Geriatrie si gerontologie</t>
  </si>
  <si>
    <t>Hematologie</t>
  </si>
  <si>
    <t>Medicina internă</t>
  </si>
  <si>
    <t>Nefrologie</t>
  </si>
  <si>
    <t>Neonatologie</t>
  </si>
  <si>
    <t>Neurochirurgie</t>
  </si>
  <si>
    <t>Neurologie</t>
  </si>
  <si>
    <t>Neurologie pediatrică</t>
  </si>
  <si>
    <t>Oncologie medicală</t>
  </si>
  <si>
    <t>Obstetrică-ginecologie</t>
  </si>
  <si>
    <t>Oftalmologie</t>
  </si>
  <si>
    <t>Otorinolaringologie</t>
  </si>
  <si>
    <t>Ortopedie şi traumatologie</t>
  </si>
  <si>
    <t>Ortopedie pediatrică</t>
  </si>
  <si>
    <t xml:space="preserve">Pediatrie </t>
  </si>
  <si>
    <t>Pneumologie</t>
  </si>
  <si>
    <t>Psihiatrie</t>
  </si>
  <si>
    <t>Psihiatrie pediatrică</t>
  </si>
  <si>
    <t>Reumatologie</t>
  </si>
  <si>
    <t>Urologie</t>
  </si>
  <si>
    <t>Chirurgie vasculară</t>
  </si>
  <si>
    <t>Radioterapie</t>
  </si>
  <si>
    <t>Chirurgie orală şi maxilo-facială</t>
  </si>
  <si>
    <t>Anestezie şi terapie intensivă</t>
  </si>
  <si>
    <t xml:space="preserve">TOTAL </t>
  </si>
  <si>
    <t xml:space="preserve">*) sunt cele prevăzute la  lit. B pct. 2  din Anexa 7 la Ordinul ministrului sănătăţii şi al preşedintelui Casei Naţionale de Asigurări de Sănătate nr. 388/186/2015, cu modificările şi completările ulterioare  </t>
  </si>
  <si>
    <t>**) În col.C2, C3, C4 sunt număraţi medicii în contract cu CAS, ca persoane fizice</t>
  </si>
  <si>
    <t>Corelaţii</t>
  </si>
  <si>
    <t>Total col. C4 = col. C2 din tab. 2.2</t>
  </si>
  <si>
    <t>INTOCMIT,</t>
  </si>
  <si>
    <t>(numele în clar)</t>
  </si>
  <si>
    <t>(telefon şi interior/adresa de e-mail)</t>
  </si>
  <si>
    <t>SITUAŢIA PE SPECIALITĂŢI/COMPETENŢE/ATESTATE DE STUDII COMPLEMENTARE ŞI GRAD PROFESIONAL A MEDICILOR DIN SPECIALITĂŢILE CLINICE AFLAŢI ÎN RELAŢIE CONTRACTUALĂ CU CAS ÎN ASISTENŢA MEDICALĂ AMBULATORIE DE SPECIALITATE, ÎN TRIM 1 2016</t>
  </si>
  <si>
    <t>SITUAŢIA PE SPECIALITĂŢI/COMPETENŢE/ATESTATE DE STUDII COMPLEMENTARE ŞI GRAD PROFESIONAL A MEDICILOR DIN SPECIALITĂŢILE CLINICE AFLAŢI ÎN RELAŢIE CONTRACTUALĂ CU CAS ÎN ASISTENŢA MEDICALĂ AMBULATORIE DE SPECIALITATE, la 31.12.2015</t>
  </si>
  <si>
    <t>Cap. 9: ASISTENTA MEDICALA DE RECUPERARE - REABILITARE A SANATATII</t>
  </si>
  <si>
    <t>9.2 SITUAŢIA PE GRAD PROFESIONAL A MEDICILOR DIN SPECIALITATEA DE REABILITARE MEDICALĂ AFLATI IN RELATIE CONTRACTUALA CU CAS, A NUMĂRULUI DE SERVICII MEDICALE DE REABILITARE MEDICALĂ CONTRACTATE ŞI DECONTATE, A SUMELOR CONTRACTATE SI DECONTATE DE CAS DIN FONDUL ALOCAT ASISTENŢEI MEDICALE AMBULATORIE DE SPECIALITATE DE REABILITARE MEDICALĂ, IN anul 2015</t>
  </si>
  <si>
    <t>Nr. crt.</t>
  </si>
  <si>
    <t>C.A.S.</t>
  </si>
  <si>
    <t>Cabinete medicale de reabilitare medicală org.cf.OG124/1998, republicata, cu modificările şi completarile ulterioare</t>
  </si>
  <si>
    <t xml:space="preserve">Unitati ambulatorii de reabilitare medicală din structura unor unitati sanitare </t>
  </si>
  <si>
    <t>Societati de turism balnear şi de reabilitare medicală, constituite conform Legii societăţilor nr. 31/1990, republicată, cu modificările şi completările ulterioare</t>
  </si>
  <si>
    <t>Total nr. medici la ………..2015*</t>
  </si>
  <si>
    <t>Total nr. servicii medicale - consultatii medicale de specialitate contractate</t>
  </si>
  <si>
    <t xml:space="preserve"> Total nr. servicii medicale - zile de tratament contractate</t>
  </si>
  <si>
    <t>Total suma contractata            (mii lei)</t>
  </si>
  <si>
    <t>Total nr.servicii medicale - consultatii medicale de specialitate decontate</t>
  </si>
  <si>
    <t>Total nr. servicii medicale - zile de tratament decontate</t>
  </si>
  <si>
    <t>Total suma decontata (mii lei)</t>
  </si>
  <si>
    <t>Total persoane beneficiare de servicii de reabilitare medicală</t>
  </si>
  <si>
    <t>Nr. Medici la ……..2015*</t>
  </si>
  <si>
    <t>Nr. servicii medicale - consultatii medicale de specialitate contractate</t>
  </si>
  <si>
    <t>Nr. servicii medicale - zile de tratament contractate</t>
  </si>
  <si>
    <t xml:space="preserve">Nr. servicii medicale - zi de tratament kinetoterapie si masaj contractate
</t>
  </si>
  <si>
    <t>Suma contractata            (mii lei)</t>
  </si>
  <si>
    <t>Nr. servicii medicale - consultatii medicale de specialitate decontate</t>
  </si>
  <si>
    <t>Nr. servicii medicale - zile de tratament decontate</t>
  </si>
  <si>
    <t>Nr. servicii medicale - zi de tratament kinetoterapie si masaj decontate</t>
  </si>
  <si>
    <t>Suma decontata (mii lei)</t>
  </si>
  <si>
    <t>Numarul persoanelor beneficiare de servicii de reabilitare medicală</t>
  </si>
  <si>
    <t>Nr. Medici la ………..2015*</t>
  </si>
  <si>
    <r>
      <rPr>
        <b/>
        <sz val="8"/>
        <rFont val="Arial"/>
        <family val="2"/>
        <charset val="238"/>
      </rPr>
      <t>Nr. servicii medicale - zi de tratament kinetoterapie si masaj contractate</t>
    </r>
    <r>
      <rPr>
        <b/>
        <sz val="10"/>
        <rFont val="Arial"/>
        <family val="2"/>
        <charset val="238"/>
      </rPr>
      <t xml:space="preserve">
</t>
    </r>
  </si>
  <si>
    <t>Nr. Medici la………..2015*</t>
  </si>
  <si>
    <t>MS</t>
  </si>
  <si>
    <t>MP</t>
  </si>
  <si>
    <t>Total</t>
  </si>
  <si>
    <t>Consultaţii care nu includ proceduri diagnostice/ terapeutice / tratamente</t>
  </si>
  <si>
    <t>Consultaţii care includ proceduri diagnostice/ terapeutice/ tratamente</t>
  </si>
  <si>
    <t>C16+C14+C15</t>
  </si>
  <si>
    <t>C25</t>
  </si>
  <si>
    <t>C26</t>
  </si>
  <si>
    <t>C27</t>
  </si>
  <si>
    <t>C28=C26+C27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</si>
  <si>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</si>
  <si>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</si>
  <si>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</si>
  <si>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</si>
  <si>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</si>
  <si>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</si>
  <si>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</si>
  <si>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</si>
  <si>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</si>
  <si>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</si>
  <si>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</si>
  <si>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C40=C38+C39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</si>
  <si>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</si>
  <si>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</si>
  <si>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</si>
  <si>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</si>
  <si>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</si>
  <si>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</si>
  <si>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</si>
  <si>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</si>
  <si>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</si>
  <si>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ALBA</t>
  </si>
  <si>
    <t>ARAD</t>
  </si>
  <si>
    <t>ARGES</t>
  </si>
  <si>
    <t>BACAU</t>
  </si>
  <si>
    <t>BIHOR</t>
  </si>
  <si>
    <t>BISTRITA</t>
  </si>
  <si>
    <t>BOTOSANI</t>
  </si>
  <si>
    <t>BRASOV</t>
  </si>
  <si>
    <t>BRAILA</t>
  </si>
  <si>
    <t>BUZAU</t>
  </si>
  <si>
    <t>CARAS</t>
  </si>
  <si>
    <t>CALARASI</t>
  </si>
  <si>
    <t>CLUJ</t>
  </si>
  <si>
    <t>CONSTANTA</t>
  </si>
  <si>
    <t>COVASNA</t>
  </si>
  <si>
    <t>DAMBOVITA</t>
  </si>
  <si>
    <t>DOLJ</t>
  </si>
  <si>
    <t>GALATI</t>
  </si>
  <si>
    <t>GIURGIU</t>
  </si>
  <si>
    <t>GORJ</t>
  </si>
  <si>
    <t>HARGHITA</t>
  </si>
  <si>
    <t>HUNEDOARA</t>
  </si>
  <si>
    <t>IALOMITA</t>
  </si>
  <si>
    <t>IASI</t>
  </si>
  <si>
    <t>ILFOV</t>
  </si>
  <si>
    <t>MARAMURES</t>
  </si>
  <si>
    <t>MEHEDINTI</t>
  </si>
  <si>
    <t>MURES</t>
  </si>
  <si>
    <t>NEAMT</t>
  </si>
  <si>
    <t>OLT</t>
  </si>
  <si>
    <t>PRAHOVA</t>
  </si>
  <si>
    <t>SATU MARE</t>
  </si>
  <si>
    <t>SALAJ</t>
  </si>
  <si>
    <t>SIBIU</t>
  </si>
  <si>
    <t>SUCEAVA</t>
  </si>
  <si>
    <t>TELEORMAN</t>
  </si>
  <si>
    <t>TIMIS</t>
  </si>
  <si>
    <t>TULCEA</t>
  </si>
  <si>
    <t>VASLUI</t>
  </si>
  <si>
    <t>VALCEA</t>
  </si>
  <si>
    <t>VRANCEA</t>
  </si>
  <si>
    <t>BUCURESTI</t>
  </si>
  <si>
    <t>OPSNAJ</t>
  </si>
  <si>
    <t>Notă:</t>
  </si>
  <si>
    <t>Nr medici specialisti</t>
  </si>
  <si>
    <t>Nr medici primari</t>
  </si>
  <si>
    <t>Total medici</t>
  </si>
  <si>
    <r>
      <t>Suma decontata aferenta deciziilor de acordare de servicii de</t>
    </r>
    <r>
      <rPr>
        <b/>
        <sz val="8"/>
        <rFont val="Arial"/>
        <family val="2"/>
        <charset val="238"/>
      </rPr>
      <t xml:space="preserve"> ingrijiri medicale la domiciliu</t>
    </r>
    <r>
      <rPr>
        <sz val="8"/>
        <rFont val="Arial"/>
        <family val="2"/>
        <charset val="238"/>
      </rPr>
      <t>, decontate (mii lei)</t>
    </r>
  </si>
  <si>
    <r>
      <t xml:space="preserve">Suma decontata aferenta deciziilor de acordare de servicii de </t>
    </r>
    <r>
      <rPr>
        <b/>
        <sz val="8"/>
        <rFont val="Arial"/>
        <family val="2"/>
        <charset val="238"/>
      </rPr>
      <t>ingrijiri paliative la domiciliu</t>
    </r>
    <r>
      <rPr>
        <sz val="8"/>
        <rFont val="Arial"/>
        <family val="2"/>
        <charset val="238"/>
      </rPr>
      <t>, decontate (mii lei)</t>
    </r>
  </si>
  <si>
    <t>2.4 SITUAŢIA PE SPECIALITĂŢI/COMPETENŢE/ATESTATE DE STUDII COMPLEMENTARE ŞI GRAD PROFESIONAL A MEDICILOR DIN SPECIALITĂŢILE CLINICE AFLAŢI ÎN RELAŢIE CONTRACTUALĂ CU CAS ÎN ASISTENŢA MEDICALĂ AMBULATORIE DE SPECIALITATE, ÎN TRIM II 2016</t>
  </si>
  <si>
    <t>9.2 SITUAŢIA PE GRAD PROFESIONAL A MEDICILOR DIN SPECIALITATEA DE REABILITARE MEDICALĂ AFLATI IN RELATIE CONTRACTUALA CU CAS, A NUMĂRULUI DE SERVICII MEDICALE DE REABILITARE MEDICALĂ CONTRACTATE ŞI DECONTATE, A SUMELOR CONTRACTATE SI DECONTATE DE CAS DIN FONDUL ALOCAT ASISTENŢEI MEDICALE AMBULATORIE DE SPECIALITATE DE REABILITARE MEDICALĂ, IN TRIMESTRUL I 2016</t>
  </si>
  <si>
    <t>Total nr. medici la ………..2016*</t>
  </si>
  <si>
    <t>Nr. Medici la ……..2016*</t>
  </si>
  <si>
    <t>Nr. Medici la ………..2016*</t>
  </si>
  <si>
    <t>Nr. Medici la………..2016*</t>
  </si>
  <si>
    <t>C18=C16+C17</t>
  </si>
  <si>
    <t>C28</t>
  </si>
  <si>
    <t>C40</t>
  </si>
  <si>
    <t>C46=C44+C45</t>
  </si>
  <si>
    <t>C50</t>
  </si>
  <si>
    <t>C51</t>
  </si>
  <si>
    <t>C52</t>
  </si>
  <si>
    <t>C53</t>
  </si>
  <si>
    <t>C54</t>
  </si>
  <si>
    <t>C55</t>
  </si>
  <si>
    <t>C56</t>
  </si>
  <si>
    <t>C57</t>
  </si>
  <si>
    <t>9.2 SITUAŢIA PE GRAD PROFESIONAL A MEDICILOR DIN SPECIALITATEA DE REABILITARE MEDICALĂ AFLATI IN RELATIE CONTRACTUALA CU CAS, A NUMĂRULUI DE SERVICII MEDICALE DE REABILITARE MEDICALĂ CONTRACTATE ŞI DECONTATE, A SUMELOR CONTRACTATE SI DECONTATE DE CAS DIN FONDUL ALOCAT ASISTENŢEI MEDICALE AMBULATORIE DE SPECIALITATE DE REABILITARE MEDICALĂ, IN TRIMESTRUL II 2016</t>
  </si>
  <si>
    <t>2702,25</t>
  </si>
  <si>
    <t>serv.med.contractate si decontate</t>
  </si>
  <si>
    <t>Sume în mii lei</t>
  </si>
  <si>
    <t>PREVEDEREI BUGETARE  AN 2015 SI 2016 SERVICII MEDICALE</t>
  </si>
  <si>
    <t>MII LEI</t>
  </si>
  <si>
    <t>Denumire indicator</t>
  </si>
  <si>
    <t>Prevedere bugetara an 2015</t>
  </si>
  <si>
    <t>Prevedere bugetara trimestrul I 2016</t>
  </si>
  <si>
    <t>Prevedere bugetara trimestrul II 2016</t>
  </si>
  <si>
    <t>Prevedere bugetara trimestrul III 2016</t>
  </si>
  <si>
    <t>Materiale si prestari de servicii cu caracter medical</t>
  </si>
  <si>
    <t>Medicamente cu si fara contributie personala</t>
  </si>
  <si>
    <t>Medicamente pentru boli cronice cu risc crescut utilizate in programele nationale cu scop curativ</t>
  </si>
  <si>
    <t>Materiale sanitare specifice utilizate in programele nationale cu scop curativ</t>
  </si>
  <si>
    <t>Servicii medicale de hemodializa si dializa peritoneala</t>
  </si>
  <si>
    <t>Dispozitive si echipamente medicale</t>
  </si>
  <si>
    <t xml:space="preserve">Asistenta medicala primara </t>
  </si>
  <si>
    <t>Asistenta medicala  pentru specialitati clinice</t>
  </si>
  <si>
    <t xml:space="preserve">Asistenta medicala stomatologica </t>
  </si>
  <si>
    <t xml:space="preserve">Asistenta medicala pentru specialitati paraclinice </t>
  </si>
  <si>
    <t xml:space="preserve">Asistenta medicala in centrele medicale multifunctionale </t>
  </si>
  <si>
    <t>Servicii de urgenta prespitalicesti si transport sanitar</t>
  </si>
  <si>
    <r>
      <t>Spitale generale</t>
    </r>
    <r>
      <rPr>
        <b/>
        <sz val="11"/>
        <color indexed="9"/>
        <rFont val="Arial"/>
        <family val="2"/>
      </rPr>
      <t>, din care:</t>
    </r>
  </si>
  <si>
    <t>Unitati de recuperare-reabilitare a sanatatii</t>
  </si>
  <si>
    <t>Ingrijiri medicale la domiciliu</t>
  </si>
  <si>
    <t>Prestatii medicale acordate in baza documentelor internationale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</si>
</sst>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l_e_i_-;\-* #,##0.00\ _l_e_i_-;_-* &quot;-&quot;??\ _l_e_i_-;_-@_-"/>
    <numFmt numFmtId="164" formatCode="_(* #,##0.00_);_(* \(#,##0.00\);_(* &quot;-&quot;??_);_(@_)"/>
    <numFmt numFmtId="165" formatCode="_-* #,##0\ _l_e_i_-;\-* #,##0\ _l_e_i_-;_-* &quot;-&quot;??\ _l_e_i_-;_-@_-"/>
    <numFmt numFmtId="166" formatCode="#,##0.0"/>
    <numFmt numFmtId="167" formatCode="#,##0_ ;\-#,##0\ "/>
    <numFmt numFmtId="168" formatCode="#,##0.00_ ;[Red]\-#,##0.00\ "/>
    <numFmt numFmtId="169" formatCode="#,##0_ ;[Red]\-#,##0\ "/>
  </numFmts>
  <fonts count="99">
    <font>
      <sz val="10"/>
      <name val="Arial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8"/>
      <color indexed="12"/>
      <name val="Arial"/>
      <family val="2"/>
    </font>
    <font>
      <sz val="8"/>
      <color indexed="10"/>
      <name val="Arial"/>
      <family val="2"/>
      <charset val="238"/>
    </font>
    <font>
      <sz val="9"/>
      <color indexed="10"/>
      <name val="Arial"/>
      <family val="2"/>
    </font>
    <font>
      <sz val="8"/>
      <name val="Palatino Linotype"/>
      <family val="1"/>
    </font>
    <font>
      <sz val="8"/>
      <color indexed="10"/>
      <name val="Palatino Linotype"/>
      <family val="1"/>
    </font>
    <font>
      <sz val="8"/>
      <color indexed="8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9"/>
      <name val="Arial"/>
      <family val="2"/>
      <charset val="238"/>
    </font>
    <font>
      <b/>
      <sz val="10"/>
      <color indexed="10"/>
      <name val="Arial"/>
      <family val="2"/>
    </font>
    <font>
      <sz val="11"/>
      <color indexed="10"/>
      <name val="Arial"/>
      <family val="2"/>
    </font>
    <font>
      <sz val="8"/>
      <name val="ArialUp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indexed="62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9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indexed="63"/>
      <name val="Calibri"/>
      <family val="2"/>
      <charset val="238"/>
    </font>
    <font>
      <b/>
      <sz val="18"/>
      <color indexed="62"/>
      <name val="Cambria"/>
      <family val="2"/>
      <charset val="238"/>
    </font>
    <font>
      <b/>
      <sz val="18"/>
      <color indexed="62"/>
      <name val="Cambria"/>
      <family val="1"/>
      <charset val="238"/>
    </font>
    <font>
      <b/>
      <sz val="11"/>
      <color indexed="8"/>
      <name val="Calibri"/>
      <family val="2"/>
      <charset val="238"/>
    </font>
    <font>
      <sz val="9"/>
      <color indexed="10"/>
      <name val="Arial"/>
      <family val="2"/>
      <charset val="238"/>
    </font>
    <font>
      <sz val="10"/>
      <name val="Arial"/>
      <family val="2"/>
      <charset val="238"/>
    </font>
    <font>
      <sz val="8"/>
      <color indexed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2"/>
      <name val="Arial"/>
      <family val="2"/>
    </font>
    <font>
      <u/>
      <sz val="10"/>
      <color indexed="36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</font>
    <font>
      <b/>
      <i/>
      <sz val="10"/>
      <name val="Arial"/>
      <family val="2"/>
    </font>
    <font>
      <sz val="12"/>
      <name val="Arial"/>
      <family val="2"/>
      <charset val="238"/>
    </font>
    <font>
      <sz val="12"/>
      <name val="Arial"/>
      <family val="2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i/>
      <sz val="6"/>
      <name val="Arial"/>
      <family val="2"/>
      <charset val="238"/>
    </font>
    <font>
      <i/>
      <sz val="6"/>
      <name val="Arial"/>
      <family val="2"/>
      <charset val="238"/>
    </font>
    <font>
      <b/>
      <sz val="9"/>
      <color indexed="8"/>
      <name val="Arial"/>
      <family val="2"/>
    </font>
    <font>
      <i/>
      <sz val="10"/>
      <name val="Arial"/>
      <family val="2"/>
      <charset val="238"/>
    </font>
    <font>
      <i/>
      <sz val="9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10"/>
      <name val="Arial"/>
      <family val="2"/>
      <charset val="238"/>
    </font>
    <font>
      <sz val="10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color theme="1"/>
      <name val="Arial"/>
      <family val="2"/>
      <charset val="238"/>
    </font>
    <font>
      <i/>
      <sz val="11"/>
      <name val="Arial"/>
      <family val="2"/>
    </font>
    <font>
      <sz val="11"/>
      <name val="Arial"/>
      <family val="2"/>
      <charset val="238"/>
    </font>
    <font>
      <sz val="11"/>
      <name val="Times New Roman"/>
      <family val="1"/>
    </font>
    <font>
      <i/>
      <sz val="11"/>
      <name val="Arial"/>
      <family val="2"/>
      <charset val="238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i/>
      <sz val="11"/>
      <color indexed="8"/>
      <name val="Arial"/>
      <family val="2"/>
      <charset val="238"/>
    </font>
    <font>
      <b/>
      <i/>
      <sz val="11"/>
      <name val="Arial"/>
      <family val="2"/>
    </font>
    <font>
      <b/>
      <sz val="11"/>
      <color indexed="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42"/>
      </patternFill>
    </fill>
    <fill>
      <patternFill patternType="solid">
        <fgColor indexed="44"/>
        <bgColor indexed="27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27"/>
      </patternFill>
    </fill>
    <fill>
      <patternFill patternType="solid">
        <fgColor indexed="31"/>
        <bgColor indexed="42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44"/>
      </patternFill>
    </fill>
    <fill>
      <patternFill patternType="solid">
        <fgColor indexed="27"/>
        <bgColor indexed="4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45"/>
        <bgColor indexed="64"/>
      </patternFill>
    </fill>
    <fill>
      <patternFill patternType="solid">
        <fgColor indexed="25"/>
        <bgColor indexed="23"/>
      </patternFill>
    </fill>
    <fill>
      <patternFill patternType="solid">
        <fgColor indexed="25"/>
        <bgColor indexed="60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6"/>
        <bgColor indexed="64"/>
      </patternFill>
    </fill>
    <fill>
      <patternFill patternType="solid">
        <fgColor indexed="54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49"/>
        <bgColor indexed="40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16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6"/>
      </patternFill>
    </fill>
  </fills>
  <borders count="10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40">
    <xf numFmtId="0" fontId="0" fillId="0" borderId="0"/>
    <xf numFmtId="43" fontId="2" fillId="0" borderId="0" applyFont="0" applyFill="0" applyBorder="0" applyAlignment="0" applyProtection="0"/>
    <xf numFmtId="0" fontId="13" fillId="0" borderId="0"/>
    <xf numFmtId="0" fontId="8" fillId="0" borderId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24" borderId="0" applyNumberFormat="0" applyBorder="0" applyAlignment="0" applyProtection="0"/>
    <xf numFmtId="0" fontId="33" fillId="8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9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9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6" fillId="41" borderId="81" applyNumberFormat="0" applyAlignment="0" applyProtection="0"/>
    <xf numFmtId="0" fontId="36" fillId="41" borderId="81" applyNumberFormat="0" applyAlignment="0" applyProtection="0"/>
    <xf numFmtId="0" fontId="37" fillId="42" borderId="82" applyNumberFormat="0" applyAlignment="0" applyProtection="0"/>
    <xf numFmtId="0" fontId="37" fillId="42" borderId="82" applyNumberFormat="0" applyAlignment="0" applyProtection="0"/>
    <xf numFmtId="3" fontId="1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22" borderId="0" applyNumberFormat="0" applyBorder="0" applyAlignment="0" applyProtection="0"/>
    <xf numFmtId="0" fontId="39" fillId="21" borderId="0" applyNumberFormat="0" applyBorder="0" applyAlignment="0" applyProtection="0"/>
    <xf numFmtId="0" fontId="15" fillId="4" borderId="0" applyNumberFormat="0" applyBorder="0" applyAlignment="0" applyProtection="0"/>
    <xf numFmtId="0" fontId="40" fillId="0" borderId="83" applyNumberFormat="0" applyFill="0" applyAlignment="0" applyProtection="0"/>
    <xf numFmtId="0" fontId="40" fillId="0" borderId="83" applyNumberFormat="0" applyFill="0" applyAlignment="0" applyProtection="0"/>
    <xf numFmtId="0" fontId="41" fillId="0" borderId="84" applyNumberFormat="0" applyFill="0" applyAlignment="0" applyProtection="0"/>
    <xf numFmtId="0" fontId="41" fillId="0" borderId="85" applyNumberFormat="0" applyFill="0" applyAlignment="0" applyProtection="0"/>
    <xf numFmtId="0" fontId="42" fillId="0" borderId="86" applyNumberFormat="0" applyFill="0" applyAlignment="0" applyProtection="0"/>
    <xf numFmtId="0" fontId="42" fillId="0" borderId="8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24" borderId="81" applyNumberFormat="0" applyAlignment="0" applyProtection="0"/>
    <xf numFmtId="0" fontId="45" fillId="24" borderId="81" applyNumberFormat="0" applyAlignment="0" applyProtection="0"/>
    <xf numFmtId="0" fontId="46" fillId="0" borderId="88" applyNumberFormat="0" applyFill="0" applyAlignment="0" applyProtection="0"/>
    <xf numFmtId="0" fontId="46" fillId="0" borderId="88" applyNumberFormat="0" applyFill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4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48" fillId="0" borderId="0"/>
    <xf numFmtId="0" fontId="14" fillId="0" borderId="0"/>
    <xf numFmtId="0" fontId="8" fillId="0" borderId="0"/>
    <xf numFmtId="0" fontId="48" fillId="0" borderId="0"/>
    <xf numFmtId="0" fontId="8" fillId="0" borderId="0"/>
    <xf numFmtId="0" fontId="8" fillId="0" borderId="0"/>
    <xf numFmtId="0" fontId="8" fillId="16" borderId="89" applyNumberFormat="0" applyAlignment="0" applyProtection="0"/>
    <xf numFmtId="0" fontId="8" fillId="16" borderId="89" applyNumberFormat="0" applyAlignment="0" applyProtection="0"/>
    <xf numFmtId="0" fontId="49" fillId="41" borderId="90" applyNumberFormat="0" applyAlignment="0" applyProtection="0"/>
    <xf numFmtId="0" fontId="49" fillId="41" borderId="90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91" applyNumberFormat="0" applyFill="0" applyAlignment="0" applyProtection="0"/>
    <xf numFmtId="0" fontId="52" fillId="0" borderId="9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4" fillId="0" borderId="0"/>
    <xf numFmtId="0" fontId="8" fillId="0" borderId="0"/>
    <xf numFmtId="0" fontId="61" fillId="0" borderId="0" applyNumberFormat="0" applyFill="0" applyBorder="0" applyAlignment="0" applyProtection="0">
      <alignment vertical="top"/>
      <protection locked="0"/>
    </xf>
    <xf numFmtId="3" fontId="54" fillId="0" borderId="0"/>
    <xf numFmtId="3" fontId="54" fillId="0" borderId="0"/>
    <xf numFmtId="0" fontId="54" fillId="0" borderId="0"/>
    <xf numFmtId="0" fontId="84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43" fontId="8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</cellStyleXfs>
  <cellXfs count="3113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Protection="1">
      <protection locked="0"/>
    </xf>
    <xf numFmtId="0" fontId="0" fillId="0" borderId="0" xfId="0" applyBorder="1"/>
    <xf numFmtId="0" fontId="0" fillId="0" borderId="5" xfId="0" applyBorder="1"/>
    <xf numFmtId="0" fontId="8" fillId="0" borderId="6" xfId="0" applyFont="1" applyBorder="1" applyAlignment="1">
      <alignment horizontal="left" vertical="top" wrapText="1"/>
    </xf>
    <xf numFmtId="0" fontId="2" fillId="0" borderId="0" xfId="0" applyFont="1"/>
    <xf numFmtId="0" fontId="9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/>
    </xf>
    <xf numFmtId="0" fontId="10" fillId="2" borderId="0" xfId="0" applyFont="1" applyFill="1" applyAlignment="1"/>
    <xf numFmtId="0" fontId="12" fillId="0" borderId="0" xfId="0" applyFont="1" applyFill="1" applyAlignment="1">
      <alignment horizontal="left" vertical="center"/>
    </xf>
    <xf numFmtId="0" fontId="6" fillId="2" borderId="11" xfId="0" applyFont="1" applyFill="1" applyBorder="1" applyAlignment="1">
      <alignment horizontal="center" vertical="center" wrapText="1"/>
    </xf>
    <xf numFmtId="0" fontId="0" fillId="0" borderId="15" xfId="0" applyBorder="1" applyAlignment="1"/>
    <xf numFmtId="0" fontId="8" fillId="0" borderId="16" xfId="0" applyFont="1" applyBorder="1" applyAlignment="1">
      <alignment horizontal="left" vertical="top" wrapText="1"/>
    </xf>
    <xf numFmtId="0" fontId="0" fillId="0" borderId="15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top" wrapText="1"/>
    </xf>
    <xf numFmtId="0" fontId="6" fillId="2" borderId="27" xfId="0" applyFont="1" applyFill="1" applyBorder="1" applyAlignment="1">
      <alignment horizontal="center" vertical="center" wrapText="1"/>
    </xf>
    <xf numFmtId="3" fontId="5" fillId="2" borderId="6" xfId="0" applyNumberFormat="1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left" vertical="top" wrapText="1"/>
    </xf>
    <xf numFmtId="0" fontId="5" fillId="2" borderId="3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5" fillId="2" borderId="2" xfId="0" applyFont="1" applyFill="1" applyBorder="1" applyAlignment="1">
      <alignment vertical="center" wrapText="1"/>
    </xf>
    <xf numFmtId="0" fontId="8" fillId="0" borderId="37" xfId="0" applyFont="1" applyBorder="1" applyAlignment="1">
      <alignment horizontal="left" vertical="top" wrapText="1"/>
    </xf>
    <xf numFmtId="0" fontId="8" fillId="0" borderId="26" xfId="0" applyFont="1" applyBorder="1" applyAlignment="1">
      <alignment horizontal="left" vertical="top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0" fillId="0" borderId="41" xfId="0" applyBorder="1"/>
    <xf numFmtId="0" fontId="9" fillId="2" borderId="43" xfId="0" applyFont="1" applyFill="1" applyBorder="1" applyAlignment="1">
      <alignment horizontal="center" vertical="center" wrapText="1"/>
    </xf>
    <xf numFmtId="0" fontId="9" fillId="3" borderId="43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0" fillId="0" borderId="48" xfId="0" applyBorder="1"/>
    <xf numFmtId="0" fontId="8" fillId="0" borderId="49" xfId="0" applyFont="1" applyBorder="1" applyAlignment="1">
      <alignment horizontal="left" vertical="top" wrapText="1"/>
    </xf>
    <xf numFmtId="0" fontId="5" fillId="2" borderId="28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0" fillId="0" borderId="22" xfId="0" applyBorder="1"/>
    <xf numFmtId="0" fontId="8" fillId="0" borderId="50" xfId="0" applyFont="1" applyBorder="1" applyAlignment="1">
      <alignment horizontal="left" vertical="top" wrapText="1"/>
    </xf>
    <xf numFmtId="0" fontId="5" fillId="2" borderId="51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 vertical="top" wrapText="1"/>
    </xf>
    <xf numFmtId="3" fontId="5" fillId="2" borderId="5" xfId="0" applyNumberFormat="1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3" fontId="5" fillId="2" borderId="40" xfId="0" applyNumberFormat="1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left" vertical="top" wrapText="1"/>
    </xf>
    <xf numFmtId="0" fontId="8" fillId="0" borderId="52" xfId="0" applyFont="1" applyBorder="1" applyAlignment="1">
      <alignment horizontal="left" vertical="top" wrapText="1"/>
    </xf>
    <xf numFmtId="0" fontId="0" fillId="0" borderId="0" xfId="0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8" fillId="0" borderId="47" xfId="0" applyFont="1" applyBorder="1" applyAlignment="1">
      <alignment horizontal="left" vertical="top" wrapText="1"/>
    </xf>
    <xf numFmtId="0" fontId="5" fillId="2" borderId="48" xfId="0" applyFont="1" applyFill="1" applyBorder="1" applyAlignment="1">
      <alignment horizontal="center" vertical="center" wrapText="1"/>
    </xf>
    <xf numFmtId="0" fontId="8" fillId="0" borderId="21" xfId="0" applyFont="1" applyBorder="1" applyAlignment="1">
      <alignment horizontal="left" vertical="top" wrapText="1"/>
    </xf>
    <xf numFmtId="0" fontId="0" fillId="0" borderId="51" xfId="0" applyBorder="1" applyAlignment="1">
      <alignment horizontal="center" vertical="center"/>
    </xf>
    <xf numFmtId="0" fontId="8" fillId="0" borderId="35" xfId="0" applyFont="1" applyBorder="1" applyAlignment="1">
      <alignment horizontal="left" vertical="top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top" wrapText="1"/>
    </xf>
    <xf numFmtId="0" fontId="3" fillId="0" borderId="35" xfId="0" applyFont="1" applyBorder="1" applyAlignment="1">
      <alignment horizontal="center" vertical="top" wrapText="1"/>
    </xf>
    <xf numFmtId="0" fontId="3" fillId="0" borderId="55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57" xfId="0" applyFont="1" applyBorder="1" applyAlignment="1">
      <alignment horizontal="left" vertical="top" wrapText="1"/>
    </xf>
    <xf numFmtId="0" fontId="0" fillId="0" borderId="51" xfId="0" applyBorder="1" applyAlignment="1">
      <alignment horizontal="center"/>
    </xf>
    <xf numFmtId="0" fontId="8" fillId="0" borderId="59" xfId="0" applyFont="1" applyBorder="1" applyAlignment="1">
      <alignment horizontal="left" vertical="top" wrapText="1"/>
    </xf>
    <xf numFmtId="0" fontId="8" fillId="0" borderId="60" xfId="0" applyFont="1" applyBorder="1" applyAlignment="1">
      <alignment horizontal="left" vertical="top" wrapText="1"/>
    </xf>
    <xf numFmtId="165" fontId="2" fillId="0" borderId="0" xfId="1" applyNumberFormat="1" applyFill="1" applyBorder="1" applyAlignment="1" applyProtection="1">
      <alignment wrapText="1"/>
      <protection locked="0"/>
    </xf>
    <xf numFmtId="165" fontId="8" fillId="0" borderId="0" xfId="1" applyNumberFormat="1" applyFont="1" applyFill="1" applyBorder="1" applyAlignment="1" applyProtection="1">
      <alignment horizontal="center" wrapText="1"/>
      <protection locked="0"/>
    </xf>
    <xf numFmtId="0" fontId="0" fillId="0" borderId="45" xfId="0" applyBorder="1" applyAlignment="1">
      <alignment horizontal="center"/>
    </xf>
    <xf numFmtId="165" fontId="2" fillId="0" borderId="47" xfId="1" applyNumberFormat="1" applyFill="1" applyBorder="1" applyAlignment="1" applyProtection="1">
      <alignment wrapText="1"/>
      <protection locked="0"/>
    </xf>
    <xf numFmtId="0" fontId="8" fillId="0" borderId="62" xfId="0" applyFont="1" applyBorder="1" applyAlignment="1">
      <alignment horizontal="left" vertical="top" wrapText="1"/>
    </xf>
    <xf numFmtId="0" fontId="5" fillId="2" borderId="44" xfId="0" applyFont="1" applyFill="1" applyBorder="1" applyAlignment="1">
      <alignment horizontal="center" vertical="center" wrapText="1"/>
    </xf>
    <xf numFmtId="165" fontId="2" fillId="0" borderId="14" xfId="1" applyNumberFormat="1" applyFill="1" applyBorder="1" applyAlignment="1" applyProtection="1">
      <alignment wrapText="1"/>
      <protection locked="0"/>
    </xf>
    <xf numFmtId="165" fontId="8" fillId="0" borderId="53" xfId="1" applyNumberFormat="1" applyFont="1" applyFill="1" applyBorder="1" applyAlignment="1" applyProtection="1">
      <alignment horizontal="center" wrapText="1"/>
      <protection locked="0"/>
    </xf>
    <xf numFmtId="4" fontId="5" fillId="2" borderId="5" xfId="0" applyNumberFormat="1" applyFont="1" applyFill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top" wrapText="1"/>
    </xf>
    <xf numFmtId="4" fontId="5" fillId="2" borderId="41" xfId="0" applyNumberFormat="1" applyFont="1" applyFill="1" applyBorder="1" applyAlignment="1">
      <alignment horizontal="center" vertical="center" wrapText="1"/>
    </xf>
    <xf numFmtId="3" fontId="5" fillId="2" borderId="41" xfId="0" applyNumberFormat="1" applyFont="1" applyFill="1" applyBorder="1" applyAlignment="1">
      <alignment horizontal="center" vertical="center" wrapText="1"/>
    </xf>
    <xf numFmtId="3" fontId="5" fillId="2" borderId="21" xfId="0" applyNumberFormat="1" applyFont="1" applyFill="1" applyBorder="1" applyAlignment="1">
      <alignment horizontal="center" vertical="center" wrapText="1"/>
    </xf>
    <xf numFmtId="4" fontId="5" fillId="2" borderId="21" xfId="0" applyNumberFormat="1" applyFont="1" applyFill="1" applyBorder="1" applyAlignment="1">
      <alignment horizontal="center" vertical="center" wrapText="1"/>
    </xf>
    <xf numFmtId="3" fontId="5" fillId="2" borderId="23" xfId="0" applyNumberFormat="1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/>
    </xf>
    <xf numFmtId="0" fontId="8" fillId="0" borderId="64" xfId="0" applyFont="1" applyBorder="1" applyAlignment="1">
      <alignment horizontal="left" vertical="top" wrapText="1"/>
    </xf>
    <xf numFmtId="0" fontId="8" fillId="0" borderId="65" xfId="0" applyFont="1" applyBorder="1" applyAlignment="1">
      <alignment horizontal="left" vertical="top" wrapText="1"/>
    </xf>
    <xf numFmtId="0" fontId="16" fillId="0" borderId="0" xfId="3" applyFont="1" applyAlignment="1">
      <alignment horizontal="center" vertical="center" wrapText="1"/>
    </xf>
    <xf numFmtId="0" fontId="14" fillId="0" borderId="0" xfId="3" applyFont="1" applyAlignment="1">
      <alignment vertical="center" wrapText="1"/>
    </xf>
    <xf numFmtId="0" fontId="8" fillId="0" borderId="0" xfId="3"/>
    <xf numFmtId="0" fontId="17" fillId="0" borderId="0" xfId="3" applyFont="1"/>
    <xf numFmtId="0" fontId="14" fillId="0" borderId="0" xfId="3" applyFont="1"/>
    <xf numFmtId="0" fontId="16" fillId="0" borderId="0" xfId="3" applyFont="1"/>
    <xf numFmtId="0" fontId="16" fillId="0" borderId="0" xfId="3" applyFont="1" applyAlignment="1">
      <alignment horizontal="center"/>
    </xf>
    <xf numFmtId="3" fontId="14" fillId="0" borderId="0" xfId="3" applyNumberFormat="1" applyFont="1"/>
    <xf numFmtId="3" fontId="8" fillId="0" borderId="0" xfId="3" applyNumberFormat="1"/>
    <xf numFmtId="0" fontId="17" fillId="2" borderId="0" xfId="3" applyFont="1" applyFill="1" applyBorder="1" applyAlignment="1">
      <alignment vertical="center"/>
    </xf>
    <xf numFmtId="0" fontId="18" fillId="2" borderId="0" xfId="3" applyFont="1" applyFill="1" applyBorder="1" applyAlignment="1">
      <alignment vertical="center"/>
    </xf>
    <xf numFmtId="0" fontId="12" fillId="0" borderId="51" xfId="3" applyFont="1" applyBorder="1" applyAlignment="1">
      <alignment horizontal="center" vertical="center" wrapText="1"/>
    </xf>
    <xf numFmtId="0" fontId="12" fillId="0" borderId="42" xfId="3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2" fillId="0" borderId="36" xfId="3" applyFont="1" applyBorder="1" applyAlignment="1">
      <alignment horizontal="center" vertical="center" wrapText="1"/>
    </xf>
    <xf numFmtId="0" fontId="12" fillId="7" borderId="52" xfId="3" applyFont="1" applyFill="1" applyBorder="1" applyAlignment="1">
      <alignment horizontal="center" vertical="center" wrapText="1"/>
    </xf>
    <xf numFmtId="0" fontId="12" fillId="0" borderId="66" xfId="3" applyFont="1" applyBorder="1" applyAlignment="1">
      <alignment horizontal="center" vertical="center" wrapText="1"/>
    </xf>
    <xf numFmtId="0" fontId="12" fillId="0" borderId="67" xfId="3" applyFont="1" applyBorder="1" applyAlignment="1">
      <alignment horizontal="center" vertical="center" wrapText="1"/>
    </xf>
    <xf numFmtId="0" fontId="6" fillId="0" borderId="27" xfId="3" applyFont="1" applyBorder="1" applyAlignment="1">
      <alignment horizontal="center"/>
    </xf>
    <xf numFmtId="0" fontId="19" fillId="0" borderId="27" xfId="3" applyFont="1" applyBorder="1" applyAlignment="1">
      <alignment horizontal="center" wrapText="1"/>
    </xf>
    <xf numFmtId="3" fontId="12" fillId="0" borderId="32" xfId="3" applyNumberFormat="1" applyFont="1" applyFill="1" applyBorder="1" applyAlignment="1" applyProtection="1">
      <alignment horizontal="center" wrapText="1"/>
    </xf>
    <xf numFmtId="3" fontId="12" fillId="0" borderId="50" xfId="3" applyNumberFormat="1" applyFont="1" applyFill="1" applyBorder="1" applyAlignment="1" applyProtection="1">
      <alignment horizontal="left" vertical="center" wrapText="1"/>
    </xf>
    <xf numFmtId="3" fontId="12" fillId="0" borderId="50" xfId="3" applyNumberFormat="1" applyFont="1" applyFill="1" applyBorder="1" applyAlignment="1" applyProtection="1">
      <alignment horizontal="center" vertical="center" wrapText="1"/>
    </xf>
    <xf numFmtId="3" fontId="12" fillId="0" borderId="45" xfId="3" applyNumberFormat="1" applyFont="1" applyBorder="1" applyAlignment="1">
      <alignment horizontal="center"/>
    </xf>
    <xf numFmtId="4" fontId="12" fillId="0" borderId="38" xfId="3" applyNumberFormat="1" applyFont="1" applyBorder="1" applyAlignment="1">
      <alignment horizontal="center"/>
    </xf>
    <xf numFmtId="3" fontId="12" fillId="0" borderId="38" xfId="3" applyNumberFormat="1" applyFont="1" applyBorder="1" applyAlignment="1">
      <alignment horizontal="center"/>
    </xf>
    <xf numFmtId="4" fontId="12" fillId="0" borderId="39" xfId="3" applyNumberFormat="1" applyFont="1" applyBorder="1" applyAlignment="1">
      <alignment horizontal="center"/>
    </xf>
    <xf numFmtId="3" fontId="12" fillId="0" borderId="59" xfId="3" applyNumberFormat="1" applyFont="1" applyBorder="1" applyAlignment="1">
      <alignment horizontal="center"/>
    </xf>
    <xf numFmtId="4" fontId="12" fillId="0" borderId="63" xfId="3" applyNumberFormat="1" applyFont="1" applyBorder="1" applyAlignment="1">
      <alignment horizontal="center"/>
    </xf>
    <xf numFmtId="4" fontId="12" fillId="0" borderId="59" xfId="3" applyNumberFormat="1" applyFont="1" applyBorder="1"/>
    <xf numFmtId="4" fontId="12" fillId="0" borderId="39" xfId="3" applyNumberFormat="1" applyFont="1" applyBorder="1"/>
    <xf numFmtId="3" fontId="12" fillId="0" borderId="33" xfId="3" applyNumberFormat="1" applyFont="1" applyFill="1" applyBorder="1" applyAlignment="1" applyProtection="1">
      <alignment horizontal="center" wrapText="1"/>
    </xf>
    <xf numFmtId="3" fontId="12" fillId="0" borderId="57" xfId="3" applyNumberFormat="1" applyFont="1" applyFill="1" applyBorder="1" applyAlignment="1" applyProtection="1">
      <alignment horizontal="left" vertical="center" wrapText="1"/>
    </xf>
    <xf numFmtId="3" fontId="12" fillId="0" borderId="57" xfId="3" applyNumberFormat="1" applyFont="1" applyFill="1" applyBorder="1" applyAlignment="1" applyProtection="1">
      <alignment horizontal="center" vertical="center" wrapText="1"/>
    </xf>
    <xf numFmtId="3" fontId="12" fillId="0" borderId="40" xfId="3" applyNumberFormat="1" applyFont="1" applyBorder="1" applyAlignment="1">
      <alignment horizontal="center"/>
    </xf>
    <xf numFmtId="4" fontId="12" fillId="0" borderId="5" xfId="3" applyNumberFormat="1" applyFont="1" applyBorder="1" applyAlignment="1">
      <alignment horizontal="center"/>
    </xf>
    <xf numFmtId="3" fontId="12" fillId="0" borderId="5" xfId="3" applyNumberFormat="1" applyFont="1" applyBorder="1" applyAlignment="1">
      <alignment horizontal="center"/>
    </xf>
    <xf numFmtId="4" fontId="12" fillId="0" borderId="41" xfId="3" applyNumberFormat="1" applyFont="1" applyBorder="1" applyAlignment="1">
      <alignment horizontal="center"/>
    </xf>
    <xf numFmtId="3" fontId="12" fillId="0" borderId="16" xfId="3" applyNumberFormat="1" applyFont="1" applyBorder="1" applyAlignment="1">
      <alignment horizontal="center"/>
    </xf>
    <xf numFmtId="4" fontId="12" fillId="0" borderId="20" xfId="3" applyNumberFormat="1" applyFont="1" applyBorder="1" applyAlignment="1">
      <alignment horizontal="center"/>
    </xf>
    <xf numFmtId="0" fontId="12" fillId="0" borderId="33" xfId="3" applyFont="1" applyFill="1" applyBorder="1" applyAlignment="1">
      <alignment horizontal="center"/>
    </xf>
    <xf numFmtId="3" fontId="12" fillId="0" borderId="7" xfId="3" applyNumberFormat="1" applyFont="1" applyFill="1" applyBorder="1" applyAlignment="1" applyProtection="1">
      <alignment horizontal="left" vertical="center" wrapText="1"/>
    </xf>
    <xf numFmtId="0" fontId="12" fillId="0" borderId="57" xfId="3" applyFont="1" applyFill="1" applyBorder="1" applyAlignment="1">
      <alignment horizontal="center" vertical="center" wrapText="1"/>
    </xf>
    <xf numFmtId="3" fontId="12" fillId="0" borderId="40" xfId="3" applyNumberFormat="1" applyFont="1" applyFill="1" applyBorder="1" applyAlignment="1">
      <alignment horizontal="center"/>
    </xf>
    <xf numFmtId="4" fontId="12" fillId="0" borderId="5" xfId="3" applyNumberFormat="1" applyFont="1" applyFill="1" applyBorder="1" applyAlignment="1">
      <alignment horizontal="center"/>
    </xf>
    <xf numFmtId="3" fontId="12" fillId="0" borderId="5" xfId="3" applyNumberFormat="1" applyFont="1" applyFill="1" applyBorder="1" applyAlignment="1">
      <alignment horizontal="center"/>
    </xf>
    <xf numFmtId="4" fontId="12" fillId="0" borderId="41" xfId="3" applyNumberFormat="1" applyFont="1" applyFill="1" applyBorder="1" applyAlignment="1">
      <alignment horizontal="center"/>
    </xf>
    <xf numFmtId="3" fontId="12" fillId="0" borderId="16" xfId="3" applyNumberFormat="1" applyFont="1" applyFill="1" applyBorder="1" applyAlignment="1">
      <alignment horizontal="center"/>
    </xf>
    <xf numFmtId="4" fontId="12" fillId="0" borderId="20" xfId="3" applyNumberFormat="1" applyFont="1" applyFill="1" applyBorder="1" applyAlignment="1">
      <alignment horizontal="center"/>
    </xf>
    <xf numFmtId="0" fontId="17" fillId="0" borderId="0" xfId="3" applyFont="1" applyFill="1"/>
    <xf numFmtId="0" fontId="8" fillId="0" borderId="0" xfId="3" applyFill="1"/>
    <xf numFmtId="0" fontId="12" fillId="0" borderId="33" xfId="3" applyFont="1" applyFill="1" applyBorder="1" applyAlignment="1">
      <alignment horizontal="left"/>
    </xf>
    <xf numFmtId="3" fontId="12" fillId="0" borderId="28" xfId="3" applyNumberFormat="1" applyFont="1" applyFill="1" applyBorder="1" applyAlignment="1">
      <alignment horizontal="center"/>
    </xf>
    <xf numFmtId="4" fontId="12" fillId="0" borderId="13" xfId="3" applyNumberFormat="1" applyFont="1" applyFill="1" applyBorder="1" applyAlignment="1">
      <alignment horizontal="center"/>
    </xf>
    <xf numFmtId="3" fontId="12" fillId="0" borderId="13" xfId="3" applyNumberFormat="1" applyFont="1" applyFill="1" applyBorder="1" applyAlignment="1">
      <alignment horizontal="center"/>
    </xf>
    <xf numFmtId="4" fontId="12" fillId="0" borderId="22" xfId="3" applyNumberFormat="1" applyFont="1" applyFill="1" applyBorder="1" applyAlignment="1">
      <alignment horizontal="center"/>
    </xf>
    <xf numFmtId="3" fontId="12" fillId="0" borderId="68" xfId="3" applyNumberFormat="1" applyFont="1" applyFill="1" applyBorder="1" applyAlignment="1">
      <alignment horizontal="center"/>
    </xf>
    <xf numFmtId="3" fontId="12" fillId="0" borderId="49" xfId="3" applyNumberFormat="1" applyFont="1" applyFill="1" applyBorder="1" applyAlignment="1">
      <alignment horizontal="center"/>
    </xf>
    <xf numFmtId="3" fontId="12" fillId="0" borderId="46" xfId="3" applyNumberFormat="1" applyFont="1" applyFill="1" applyBorder="1" applyAlignment="1">
      <alignment horizontal="center"/>
    </xf>
    <xf numFmtId="4" fontId="12" fillId="0" borderId="47" xfId="3" applyNumberFormat="1" applyFont="1" applyFill="1" applyBorder="1" applyAlignment="1">
      <alignment horizontal="center"/>
    </xf>
    <xf numFmtId="3" fontId="12" fillId="0" borderId="47" xfId="3" applyNumberFormat="1" applyFont="1" applyFill="1" applyBorder="1" applyAlignment="1">
      <alignment horizontal="center"/>
    </xf>
    <xf numFmtId="4" fontId="12" fillId="0" borderId="48" xfId="3" applyNumberFormat="1" applyFont="1" applyFill="1" applyBorder="1" applyAlignment="1">
      <alignment horizontal="center"/>
    </xf>
    <xf numFmtId="3" fontId="11" fillId="2" borderId="27" xfId="3" applyNumberFormat="1" applyFont="1" applyFill="1" applyBorder="1" applyAlignment="1">
      <alignment horizontal="center"/>
    </xf>
    <xf numFmtId="4" fontId="11" fillId="2" borderId="27" xfId="3" applyNumberFormat="1" applyFont="1" applyFill="1" applyBorder="1" applyAlignment="1">
      <alignment horizontal="center"/>
    </xf>
    <xf numFmtId="3" fontId="11" fillId="2" borderId="4" xfId="3" applyNumberFormat="1" applyFont="1" applyFill="1" applyBorder="1" applyAlignment="1">
      <alignment horizontal="center"/>
    </xf>
    <xf numFmtId="4" fontId="11" fillId="2" borderId="4" xfId="3" applyNumberFormat="1" applyFont="1" applyFill="1" applyBorder="1" applyAlignment="1">
      <alignment horizontal="center"/>
    </xf>
    <xf numFmtId="4" fontId="17" fillId="0" borderId="0" xfId="3" applyNumberFormat="1" applyFont="1"/>
    <xf numFmtId="4" fontId="8" fillId="0" borderId="0" xfId="3" applyNumberFormat="1"/>
    <xf numFmtId="3" fontId="12" fillId="0" borderId="59" xfId="3" applyNumberFormat="1" applyFont="1" applyBorder="1"/>
    <xf numFmtId="3" fontId="12" fillId="0" borderId="38" xfId="3" applyNumberFormat="1" applyFont="1" applyBorder="1"/>
    <xf numFmtId="4" fontId="12" fillId="0" borderId="38" xfId="3" applyNumberFormat="1" applyFont="1" applyBorder="1"/>
    <xf numFmtId="4" fontId="12" fillId="0" borderId="16" xfId="3" applyNumberFormat="1" applyFont="1" applyBorder="1"/>
    <xf numFmtId="4" fontId="12" fillId="0" borderId="41" xfId="3" applyNumberFormat="1" applyFont="1" applyBorder="1"/>
    <xf numFmtId="3" fontId="12" fillId="0" borderId="65" xfId="3" applyNumberFormat="1" applyFont="1" applyFill="1" applyBorder="1" applyAlignment="1" applyProtection="1">
      <alignment horizontal="center" vertical="center" wrapText="1"/>
    </xf>
    <xf numFmtId="3" fontId="12" fillId="0" borderId="16" xfId="3" applyNumberFormat="1" applyFont="1" applyBorder="1"/>
    <xf numFmtId="3" fontId="12" fillId="0" borderId="5" xfId="3" applyNumberFormat="1" applyFont="1" applyBorder="1"/>
    <xf numFmtId="4" fontId="12" fillId="0" borderId="5" xfId="3" applyNumberFormat="1" applyFont="1" applyBorder="1"/>
    <xf numFmtId="3" fontId="12" fillId="0" borderId="37" xfId="3" applyNumberFormat="1" applyFont="1" applyFill="1" applyBorder="1" applyAlignment="1" applyProtection="1">
      <alignment horizontal="left" vertical="center" wrapText="1"/>
    </xf>
    <xf numFmtId="3" fontId="20" fillId="0" borderId="33" xfId="3" applyNumberFormat="1" applyFont="1" applyFill="1" applyBorder="1" applyAlignment="1" applyProtection="1">
      <alignment horizontal="center" wrapText="1"/>
    </xf>
    <xf numFmtId="3" fontId="20" fillId="0" borderId="37" xfId="3" applyNumberFormat="1" applyFont="1" applyFill="1" applyBorder="1" applyAlignment="1" applyProtection="1">
      <alignment horizontal="left" vertical="center" wrapText="1"/>
    </xf>
    <xf numFmtId="3" fontId="20" fillId="0" borderId="57" xfId="3" applyNumberFormat="1" applyFont="1" applyFill="1" applyBorder="1" applyAlignment="1" applyProtection="1">
      <alignment horizontal="center" vertical="center" wrapText="1"/>
    </xf>
    <xf numFmtId="3" fontId="20" fillId="0" borderId="41" xfId="3" applyNumberFormat="1" applyFont="1" applyFill="1" applyBorder="1" applyAlignment="1" applyProtection="1">
      <alignment horizontal="left" vertical="center" wrapText="1"/>
    </xf>
    <xf numFmtId="3" fontId="20" fillId="0" borderId="34" xfId="3" applyNumberFormat="1" applyFont="1" applyFill="1" applyBorder="1" applyAlignment="1" applyProtection="1">
      <alignment horizontal="center" wrapText="1"/>
    </xf>
    <xf numFmtId="0" fontId="20" fillId="0" borderId="68" xfId="3" applyFont="1" applyBorder="1"/>
    <xf numFmtId="0" fontId="20" fillId="0" borderId="64" xfId="3" applyFont="1" applyBorder="1" applyAlignment="1">
      <alignment horizontal="center" vertical="center" wrapText="1"/>
    </xf>
    <xf numFmtId="3" fontId="12" fillId="0" borderId="46" xfId="3" applyNumberFormat="1" applyFont="1" applyBorder="1" applyAlignment="1">
      <alignment horizontal="center"/>
    </xf>
    <xf numFmtId="4" fontId="12" fillId="0" borderId="47" xfId="3" applyNumberFormat="1" applyFont="1" applyBorder="1" applyAlignment="1">
      <alignment horizontal="center"/>
    </xf>
    <xf numFmtId="3" fontId="12" fillId="0" borderId="47" xfId="3" applyNumberFormat="1" applyFont="1" applyBorder="1" applyAlignment="1">
      <alignment horizontal="center"/>
    </xf>
    <xf numFmtId="4" fontId="12" fillId="0" borderId="48" xfId="3" applyNumberFormat="1" applyFont="1" applyBorder="1" applyAlignment="1">
      <alignment horizontal="center"/>
    </xf>
    <xf numFmtId="3" fontId="12" fillId="0" borderId="60" xfId="3" applyNumberFormat="1" applyFont="1" applyBorder="1"/>
    <xf numFmtId="4" fontId="12" fillId="0" borderId="47" xfId="3" applyNumberFormat="1" applyFont="1" applyBorder="1"/>
    <xf numFmtId="3" fontId="12" fillId="0" borderId="47" xfId="3" applyNumberFormat="1" applyFont="1" applyBorder="1"/>
    <xf numFmtId="4" fontId="12" fillId="0" borderId="48" xfId="3" applyNumberFormat="1" applyFont="1" applyBorder="1"/>
    <xf numFmtId="3" fontId="11" fillId="2" borderId="15" xfId="3" applyNumberFormat="1" applyFont="1" applyFill="1" applyBorder="1" applyAlignment="1">
      <alignment horizontal="center"/>
    </xf>
    <xf numFmtId="4" fontId="11" fillId="2" borderId="15" xfId="3" applyNumberFormat="1" applyFont="1" applyFill="1" applyBorder="1" applyAlignment="1">
      <alignment horizontal="center"/>
    </xf>
    <xf numFmtId="3" fontId="11" fillId="2" borderId="69" xfId="3" applyNumberFormat="1" applyFont="1" applyFill="1" applyBorder="1" applyAlignment="1">
      <alignment horizontal="center"/>
    </xf>
    <xf numFmtId="4" fontId="11" fillId="2" borderId="12" xfId="3" applyNumberFormat="1" applyFont="1" applyFill="1" applyBorder="1" applyAlignment="1">
      <alignment horizontal="center"/>
    </xf>
    <xf numFmtId="3" fontId="12" fillId="0" borderId="26" xfId="3" applyNumberFormat="1" applyFont="1" applyFill="1" applyBorder="1" applyAlignment="1" applyProtection="1">
      <alignment horizontal="left" vertical="center" wrapText="1"/>
    </xf>
    <xf numFmtId="4" fontId="12" fillId="0" borderId="63" xfId="3" applyNumberFormat="1" applyFont="1" applyBorder="1"/>
    <xf numFmtId="3" fontId="12" fillId="0" borderId="45" xfId="3" applyNumberFormat="1" applyFont="1" applyBorder="1"/>
    <xf numFmtId="4" fontId="12" fillId="0" borderId="17" xfId="3" applyNumberFormat="1" applyFont="1" applyBorder="1"/>
    <xf numFmtId="4" fontId="12" fillId="0" borderId="23" xfId="3" applyNumberFormat="1" applyFont="1" applyBorder="1"/>
    <xf numFmtId="3" fontId="12" fillId="0" borderId="16" xfId="3" applyNumberFormat="1" applyFont="1" applyFill="1" applyBorder="1"/>
    <xf numFmtId="3" fontId="12" fillId="0" borderId="5" xfId="3" applyNumberFormat="1" applyFont="1" applyFill="1" applyBorder="1"/>
    <xf numFmtId="4" fontId="12" fillId="0" borderId="20" xfId="3" applyNumberFormat="1" applyFont="1" applyBorder="1"/>
    <xf numFmtId="3" fontId="12" fillId="0" borderId="40" xfId="3" applyNumberFormat="1" applyFont="1" applyBorder="1"/>
    <xf numFmtId="4" fontId="12" fillId="0" borderId="40" xfId="3" applyNumberFormat="1" applyFont="1" applyBorder="1"/>
    <xf numFmtId="3" fontId="20" fillId="0" borderId="57" xfId="3" applyNumberFormat="1" applyFont="1" applyFill="1" applyBorder="1" applyAlignment="1" applyProtection="1">
      <alignment horizontal="left" vertical="center" wrapText="1"/>
    </xf>
    <xf numFmtId="4" fontId="12" fillId="0" borderId="5" xfId="3" applyNumberFormat="1" applyFont="1" applyFill="1" applyBorder="1"/>
    <xf numFmtId="4" fontId="12" fillId="0" borderId="41" xfId="3" applyNumberFormat="1" applyFont="1" applyFill="1" applyBorder="1"/>
    <xf numFmtId="4" fontId="12" fillId="0" borderId="20" xfId="3" applyNumberFormat="1" applyFont="1" applyFill="1" applyBorder="1"/>
    <xf numFmtId="3" fontId="12" fillId="0" borderId="40" xfId="3" applyNumberFormat="1" applyFont="1" applyFill="1" applyBorder="1"/>
    <xf numFmtId="3" fontId="20" fillId="0" borderId="34" xfId="3" applyNumberFormat="1" applyFont="1" applyFill="1" applyBorder="1" applyAlignment="1" applyProtection="1">
      <alignment horizontal="center" vertical="center" wrapText="1"/>
      <protection locked="0"/>
    </xf>
    <xf numFmtId="0" fontId="20" fillId="0" borderId="61" xfId="3" applyFont="1" applyBorder="1" applyAlignment="1">
      <alignment vertical="center" wrapText="1"/>
    </xf>
    <xf numFmtId="3" fontId="20" fillId="0" borderId="58" xfId="3" applyNumberFormat="1" applyFont="1" applyFill="1" applyBorder="1" applyAlignment="1" applyProtection="1">
      <alignment horizontal="center" vertical="center" wrapText="1"/>
    </xf>
    <xf numFmtId="3" fontId="12" fillId="0" borderId="68" xfId="3" applyNumberFormat="1" applyFont="1" applyFill="1" applyBorder="1"/>
    <xf numFmtId="4" fontId="12" fillId="0" borderId="13" xfId="3" applyNumberFormat="1" applyFont="1" applyFill="1" applyBorder="1"/>
    <xf numFmtId="4" fontId="12" fillId="0" borderId="22" xfId="3" applyNumberFormat="1" applyFont="1" applyFill="1" applyBorder="1"/>
    <xf numFmtId="3" fontId="12" fillId="0" borderId="8" xfId="3" applyNumberFormat="1" applyFont="1" applyFill="1" applyBorder="1" applyAlignment="1" applyProtection="1">
      <alignment horizontal="center" vertical="center" wrapText="1"/>
      <protection locked="0"/>
    </xf>
    <xf numFmtId="3" fontId="12" fillId="0" borderId="49" xfId="3" applyNumberFormat="1" applyFont="1" applyFill="1" applyBorder="1" applyAlignment="1" applyProtection="1">
      <alignment horizontal="left" vertical="center" wrapText="1"/>
      <protection locked="0"/>
    </xf>
    <xf numFmtId="3" fontId="20" fillId="0" borderId="5" xfId="3" applyNumberFormat="1" applyFont="1" applyFill="1" applyBorder="1" applyAlignment="1" applyProtection="1">
      <alignment horizontal="center" vertical="center" wrapText="1"/>
    </xf>
    <xf numFmtId="3" fontId="12" fillId="0" borderId="34" xfId="3" applyNumberFormat="1" applyFont="1" applyFill="1" applyBorder="1" applyAlignment="1" applyProtection="1">
      <alignment horizontal="center" vertical="center" wrapText="1"/>
      <protection locked="0"/>
    </xf>
    <xf numFmtId="3" fontId="12" fillId="0" borderId="62" xfId="3" applyNumberFormat="1" applyFont="1" applyFill="1" applyBorder="1" applyAlignment="1" applyProtection="1">
      <alignment horizontal="left" vertical="center" wrapText="1"/>
      <protection locked="0"/>
    </xf>
    <xf numFmtId="3" fontId="11" fillId="2" borderId="51" xfId="3" applyNumberFormat="1" applyFont="1" applyFill="1" applyBorder="1" applyAlignment="1">
      <alignment horizontal="center"/>
    </xf>
    <xf numFmtId="3" fontId="11" fillId="2" borderId="36" xfId="3" applyNumberFormat="1" applyFont="1" applyFill="1" applyBorder="1" applyAlignment="1">
      <alignment horizontal="center"/>
    </xf>
    <xf numFmtId="3" fontId="12" fillId="0" borderId="65" xfId="3" applyNumberFormat="1" applyFont="1" applyFill="1" applyBorder="1" applyAlignment="1" applyProtection="1">
      <alignment horizontal="left" vertical="center" wrapText="1"/>
    </xf>
    <xf numFmtId="3" fontId="12" fillId="0" borderId="45" xfId="3" applyNumberFormat="1" applyFont="1" applyFill="1" applyBorder="1" applyAlignment="1">
      <alignment horizontal="center"/>
    </xf>
    <xf numFmtId="4" fontId="12" fillId="0" borderId="38" xfId="3" applyNumberFormat="1" applyFont="1" applyFill="1" applyBorder="1" applyAlignment="1">
      <alignment horizontal="center"/>
    </xf>
    <xf numFmtId="3" fontId="12" fillId="0" borderId="38" xfId="3" applyNumberFormat="1" applyFont="1" applyFill="1" applyBorder="1" applyAlignment="1">
      <alignment horizontal="center"/>
    </xf>
    <xf numFmtId="4" fontId="12" fillId="0" borderId="39" xfId="3" applyNumberFormat="1" applyFont="1" applyFill="1" applyBorder="1" applyAlignment="1">
      <alignment horizontal="center"/>
    </xf>
    <xf numFmtId="3" fontId="12" fillId="0" borderId="45" xfId="3" applyNumberFormat="1" applyFont="1" applyFill="1" applyBorder="1" applyAlignment="1">
      <alignment horizontal="right"/>
    </xf>
    <xf numFmtId="3" fontId="12" fillId="0" borderId="38" xfId="3" applyNumberFormat="1" applyFont="1" applyFill="1" applyBorder="1" applyAlignment="1">
      <alignment horizontal="right"/>
    </xf>
    <xf numFmtId="3" fontId="12" fillId="0" borderId="59" xfId="3" applyNumberFormat="1" applyFont="1" applyFill="1" applyBorder="1" applyAlignment="1"/>
    <xf numFmtId="4" fontId="12" fillId="0" borderId="38" xfId="3" applyNumberFormat="1" applyFont="1" applyFill="1" applyBorder="1" applyAlignment="1"/>
    <xf numFmtId="3" fontId="12" fillId="0" borderId="38" xfId="3" applyNumberFormat="1" applyFont="1" applyFill="1" applyBorder="1" applyAlignment="1"/>
    <xf numFmtId="4" fontId="12" fillId="0" borderId="39" xfId="3" applyNumberFormat="1" applyFont="1" applyFill="1" applyBorder="1" applyAlignment="1"/>
    <xf numFmtId="3" fontId="12" fillId="0" borderId="40" xfId="3" applyNumberFormat="1" applyFont="1" applyFill="1" applyBorder="1" applyAlignment="1">
      <alignment horizontal="right"/>
    </xf>
    <xf numFmtId="3" fontId="12" fillId="0" borderId="5" xfId="3" applyNumberFormat="1" applyFont="1" applyFill="1" applyBorder="1" applyAlignment="1">
      <alignment horizontal="right"/>
    </xf>
    <xf numFmtId="3" fontId="12" fillId="0" borderId="16" xfId="3" applyNumberFormat="1" applyFont="1" applyFill="1" applyBorder="1" applyAlignment="1"/>
    <xf numFmtId="4" fontId="12" fillId="0" borderId="5" xfId="3" applyNumberFormat="1" applyFont="1" applyFill="1" applyBorder="1" applyAlignment="1"/>
    <xf numFmtId="3" fontId="12" fillId="0" borderId="5" xfId="3" applyNumberFormat="1" applyFont="1" applyFill="1" applyBorder="1" applyAlignment="1"/>
    <xf numFmtId="4" fontId="12" fillId="0" borderId="41" xfId="3" applyNumberFormat="1" applyFont="1" applyFill="1" applyBorder="1" applyAlignment="1"/>
    <xf numFmtId="3" fontId="21" fillId="0" borderId="57" xfId="3" applyNumberFormat="1" applyFont="1" applyFill="1" applyBorder="1" applyAlignment="1" applyProtection="1">
      <alignment horizontal="center" vertical="center" wrapText="1"/>
    </xf>
    <xf numFmtId="3" fontId="12" fillId="0" borderId="16" xfId="3" applyNumberFormat="1" applyFont="1" applyFill="1" applyBorder="1" applyAlignment="1">
      <alignment horizontal="right"/>
    </xf>
    <xf numFmtId="4" fontId="12" fillId="0" borderId="5" xfId="3" applyNumberFormat="1" applyFont="1" applyFill="1" applyBorder="1" applyAlignment="1">
      <alignment horizontal="right"/>
    </xf>
    <xf numFmtId="4" fontId="12" fillId="0" borderId="41" xfId="3" applyNumberFormat="1" applyFont="1" applyFill="1" applyBorder="1" applyAlignment="1">
      <alignment horizontal="right"/>
    </xf>
    <xf numFmtId="3" fontId="12" fillId="0" borderId="16" xfId="3" applyNumberFormat="1" applyFont="1" applyBorder="1" applyAlignment="1"/>
    <xf numFmtId="4" fontId="12" fillId="0" borderId="5" xfId="3" applyNumberFormat="1" applyFont="1" applyBorder="1" applyAlignment="1"/>
    <xf numFmtId="3" fontId="12" fillId="0" borderId="5" xfId="3" applyNumberFormat="1" applyFont="1" applyBorder="1" applyAlignment="1"/>
    <xf numFmtId="3" fontId="12" fillId="0" borderId="46" xfId="3" applyNumberFormat="1" applyFont="1" applyFill="1" applyBorder="1" applyAlignment="1">
      <alignment horizontal="right"/>
    </xf>
    <xf numFmtId="4" fontId="12" fillId="0" borderId="47" xfId="3" applyNumberFormat="1" applyFont="1" applyFill="1" applyBorder="1" applyAlignment="1">
      <alignment horizontal="right"/>
    </xf>
    <xf numFmtId="3" fontId="12" fillId="0" borderId="47" xfId="3" applyNumberFormat="1" applyFont="1" applyFill="1" applyBorder="1" applyAlignment="1">
      <alignment horizontal="right"/>
    </xf>
    <xf numFmtId="4" fontId="12" fillId="0" borderId="48" xfId="3" applyNumberFormat="1" applyFont="1" applyFill="1" applyBorder="1" applyAlignment="1">
      <alignment horizontal="right"/>
    </xf>
    <xf numFmtId="3" fontId="12" fillId="0" borderId="60" xfId="3" applyNumberFormat="1" applyFont="1" applyFill="1" applyBorder="1" applyAlignment="1"/>
    <xf numFmtId="4" fontId="12" fillId="0" borderId="47" xfId="3" applyNumberFormat="1" applyFont="1" applyFill="1" applyBorder="1" applyAlignment="1"/>
    <xf numFmtId="3" fontId="12" fillId="0" borderId="47" xfId="3" applyNumberFormat="1" applyFont="1" applyFill="1" applyBorder="1" applyAlignment="1"/>
    <xf numFmtId="4" fontId="12" fillId="0" borderId="48" xfId="3" applyNumberFormat="1" applyFont="1" applyFill="1" applyBorder="1" applyAlignment="1"/>
    <xf numFmtId="3" fontId="12" fillId="0" borderId="32" xfId="3" applyNumberFormat="1" applyFont="1" applyFill="1" applyBorder="1" applyAlignment="1" applyProtection="1">
      <alignment horizontal="center" vertical="center" wrapText="1"/>
    </xf>
    <xf numFmtId="3" fontId="12" fillId="0" borderId="59" xfId="3" applyNumberFormat="1" applyFont="1" applyFill="1" applyBorder="1"/>
    <xf numFmtId="3" fontId="12" fillId="0" borderId="38" xfId="3" applyNumberFormat="1" applyFont="1" applyFill="1" applyBorder="1"/>
    <xf numFmtId="4" fontId="12" fillId="0" borderId="38" xfId="3" applyNumberFormat="1" applyFont="1" applyFill="1" applyBorder="1"/>
    <xf numFmtId="4" fontId="12" fillId="0" borderId="39" xfId="3" applyNumberFormat="1" applyFont="1" applyFill="1" applyBorder="1"/>
    <xf numFmtId="3" fontId="12" fillId="0" borderId="10" xfId="3" applyNumberFormat="1" applyFont="1" applyFill="1" applyBorder="1" applyAlignment="1" applyProtection="1">
      <alignment horizontal="center" vertical="center" wrapText="1"/>
    </xf>
    <xf numFmtId="3" fontId="12" fillId="0" borderId="33" xfId="3" applyNumberFormat="1" applyFont="1" applyFill="1" applyBorder="1" applyAlignment="1" applyProtection="1">
      <alignment horizontal="center" vertical="center" wrapText="1"/>
    </xf>
    <xf numFmtId="3" fontId="20" fillId="0" borderId="34" xfId="3" applyNumberFormat="1" applyFont="1" applyFill="1" applyBorder="1" applyAlignment="1" applyProtection="1">
      <alignment horizontal="center" vertical="center" wrapText="1"/>
    </xf>
    <xf numFmtId="3" fontId="12" fillId="0" borderId="60" xfId="3" applyNumberFormat="1" applyFont="1" applyFill="1" applyBorder="1"/>
    <xf numFmtId="4" fontId="12" fillId="0" borderId="47" xfId="3" applyNumberFormat="1" applyFont="1" applyFill="1" applyBorder="1"/>
    <xf numFmtId="3" fontId="12" fillId="0" borderId="47" xfId="3" applyNumberFormat="1" applyFont="1" applyFill="1" applyBorder="1"/>
    <xf numFmtId="4" fontId="12" fillId="0" borderId="48" xfId="3" applyNumberFormat="1" applyFont="1" applyFill="1" applyBorder="1"/>
    <xf numFmtId="3" fontId="20" fillId="0" borderId="33" xfId="3" applyNumberFormat="1" applyFont="1" applyFill="1" applyBorder="1" applyAlignment="1" applyProtection="1">
      <alignment horizontal="left" wrapText="1"/>
    </xf>
    <xf numFmtId="3" fontId="20" fillId="0" borderId="33" xfId="3" applyNumberFormat="1" applyFont="1" applyFill="1" applyBorder="1" applyAlignment="1" applyProtection="1">
      <alignment horizontal="center" vertical="center" wrapText="1"/>
    </xf>
    <xf numFmtId="0" fontId="12" fillId="0" borderId="13" xfId="3" applyFont="1" applyBorder="1" applyAlignment="1">
      <alignment horizontal="center"/>
    </xf>
    <xf numFmtId="0" fontId="12" fillId="0" borderId="13" xfId="3" applyFont="1" applyBorder="1" applyAlignment="1">
      <alignment horizontal="left" vertical="center" wrapText="1"/>
    </xf>
    <xf numFmtId="3" fontId="20" fillId="0" borderId="70" xfId="3" applyNumberFormat="1" applyFont="1" applyFill="1" applyBorder="1" applyAlignment="1" applyProtection="1">
      <alignment horizontal="center" vertical="center" wrapText="1"/>
    </xf>
    <xf numFmtId="3" fontId="12" fillId="0" borderId="32" xfId="3" applyNumberFormat="1" applyFont="1" applyFill="1" applyBorder="1" applyAlignment="1" applyProtection="1">
      <alignment horizontal="left" vertical="center" wrapText="1"/>
    </xf>
    <xf numFmtId="3" fontId="12" fillId="0" borderId="59" xfId="3" applyNumberFormat="1" applyFont="1" applyFill="1" applyBorder="1" applyAlignment="1">
      <alignment horizontal="right"/>
    </xf>
    <xf numFmtId="4" fontId="12" fillId="0" borderId="38" xfId="3" applyNumberFormat="1" applyFont="1" applyFill="1" applyBorder="1" applyAlignment="1">
      <alignment horizontal="right"/>
    </xf>
    <xf numFmtId="4" fontId="12" fillId="0" borderId="39" xfId="3" applyNumberFormat="1" applyFont="1" applyFill="1" applyBorder="1" applyAlignment="1">
      <alignment horizontal="right"/>
    </xf>
    <xf numFmtId="4" fontId="17" fillId="0" borderId="0" xfId="3" applyNumberFormat="1" applyFont="1" applyFill="1"/>
    <xf numFmtId="3" fontId="12" fillId="0" borderId="33" xfId="3" applyNumberFormat="1" applyFont="1" applyFill="1" applyBorder="1" applyAlignment="1" applyProtection="1">
      <alignment horizontal="left" vertical="center" wrapText="1"/>
    </xf>
    <xf numFmtId="3" fontId="20" fillId="0" borderId="34" xfId="3" applyNumberFormat="1" applyFont="1" applyFill="1" applyBorder="1" applyAlignment="1" applyProtection="1">
      <alignment horizontal="left" vertical="center" wrapText="1"/>
    </xf>
    <xf numFmtId="3" fontId="12" fillId="0" borderId="60" xfId="3" applyNumberFormat="1" applyFont="1" applyFill="1" applyBorder="1" applyAlignment="1">
      <alignment horizontal="right"/>
    </xf>
    <xf numFmtId="3" fontId="12" fillId="0" borderId="65" xfId="3" applyNumberFormat="1" applyFont="1" applyFill="1" applyBorder="1" applyAlignment="1" applyProtection="1">
      <alignment horizontal="center" vertical="center" wrapText="1"/>
      <protection locked="0"/>
    </xf>
    <xf numFmtId="4" fontId="12" fillId="0" borderId="17" xfId="3" applyNumberFormat="1" applyFont="1" applyFill="1" applyBorder="1"/>
    <xf numFmtId="4" fontId="12" fillId="0" borderId="23" xfId="3" applyNumberFormat="1" applyFont="1" applyFill="1" applyBorder="1"/>
    <xf numFmtId="3" fontId="12" fillId="0" borderId="13" xfId="3" applyNumberFormat="1" applyFont="1" applyFill="1" applyBorder="1"/>
    <xf numFmtId="4" fontId="11" fillId="2" borderId="31" xfId="3" applyNumberFormat="1" applyFont="1" applyFill="1" applyBorder="1" applyAlignment="1">
      <alignment horizontal="center"/>
    </xf>
    <xf numFmtId="3" fontId="11" fillId="2" borderId="31" xfId="3" applyNumberFormat="1" applyFont="1" applyFill="1" applyBorder="1" applyAlignment="1">
      <alignment horizontal="center"/>
    </xf>
    <xf numFmtId="4" fontId="11" fillId="2" borderId="52" xfId="3" applyNumberFormat="1" applyFont="1" applyFill="1" applyBorder="1" applyAlignment="1">
      <alignment horizontal="center"/>
    </xf>
    <xf numFmtId="3" fontId="12" fillId="0" borderId="25" xfId="3" applyNumberFormat="1" applyFont="1" applyFill="1" applyBorder="1" applyAlignment="1">
      <alignment horizontal="left" vertical="center" wrapText="1"/>
    </xf>
    <xf numFmtId="3" fontId="12" fillId="0" borderId="65" xfId="3" applyNumberFormat="1" applyFont="1" applyFill="1" applyBorder="1" applyAlignment="1">
      <alignment horizontal="center" wrapText="1"/>
    </xf>
    <xf numFmtId="3" fontId="12" fillId="0" borderId="10" xfId="3" applyNumberFormat="1" applyFont="1" applyFill="1" applyBorder="1" applyAlignment="1" applyProtection="1">
      <alignment horizontal="center" wrapText="1"/>
    </xf>
    <xf numFmtId="3" fontId="12" fillId="0" borderId="65" xfId="3" applyNumberFormat="1" applyFont="1" applyFill="1" applyBorder="1" applyAlignment="1">
      <alignment horizontal="center" vertical="center" wrapText="1"/>
    </xf>
    <xf numFmtId="3" fontId="12" fillId="0" borderId="7" xfId="3" applyNumberFormat="1" applyFont="1" applyFill="1" applyBorder="1" applyAlignment="1">
      <alignment horizontal="left" vertical="center" wrapText="1"/>
    </xf>
    <xf numFmtId="3" fontId="12" fillId="0" borderId="57" xfId="3" applyNumberFormat="1" applyFont="1" applyFill="1" applyBorder="1" applyAlignment="1">
      <alignment horizontal="center" vertical="center" wrapText="1"/>
    </xf>
    <xf numFmtId="3" fontId="21" fillId="0" borderId="57" xfId="3" applyNumberFormat="1" applyFont="1" applyFill="1" applyBorder="1" applyAlignment="1">
      <alignment horizontal="center" vertical="center" wrapText="1"/>
    </xf>
    <xf numFmtId="3" fontId="20" fillId="0" borderId="7" xfId="3" applyNumberFormat="1" applyFont="1" applyBorder="1" applyAlignment="1">
      <alignment horizontal="left" vertical="center" wrapText="1"/>
    </xf>
    <xf numFmtId="3" fontId="20" fillId="0" borderId="57" xfId="3" applyNumberFormat="1" applyFont="1" applyBorder="1" applyAlignment="1">
      <alignment horizontal="center" vertical="center" wrapText="1"/>
    </xf>
    <xf numFmtId="3" fontId="12" fillId="0" borderId="40" xfId="3" applyNumberFormat="1" applyFont="1" applyBorder="1" applyAlignment="1">
      <alignment horizontal="right"/>
    </xf>
    <xf numFmtId="4" fontId="12" fillId="2" borderId="5" xfId="3" applyNumberFormat="1" applyFont="1" applyFill="1" applyBorder="1" applyAlignment="1">
      <alignment horizontal="right"/>
    </xf>
    <xf numFmtId="3" fontId="12" fillId="2" borderId="5" xfId="3" applyNumberFormat="1" applyFont="1" applyFill="1" applyBorder="1" applyAlignment="1">
      <alignment horizontal="right"/>
    </xf>
    <xf numFmtId="4" fontId="12" fillId="2" borderId="41" xfId="3" applyNumberFormat="1" applyFont="1" applyFill="1" applyBorder="1" applyAlignment="1">
      <alignment horizontal="right"/>
    </xf>
    <xf numFmtId="3" fontId="12" fillId="2" borderId="16" xfId="3" applyNumberFormat="1" applyFont="1" applyFill="1" applyBorder="1" applyAlignment="1">
      <alignment horizontal="right"/>
    </xf>
    <xf numFmtId="3" fontId="12" fillId="0" borderId="16" xfId="3" applyNumberFormat="1" applyFont="1" applyBorder="1" applyAlignment="1">
      <alignment horizontal="right"/>
    </xf>
    <xf numFmtId="4" fontId="12" fillId="0" borderId="5" xfId="3" applyNumberFormat="1" applyFont="1" applyBorder="1" applyAlignment="1">
      <alignment horizontal="right"/>
    </xf>
    <xf numFmtId="3" fontId="12" fillId="0" borderId="5" xfId="3" applyNumberFormat="1" applyFont="1" applyBorder="1" applyAlignment="1">
      <alignment horizontal="right"/>
    </xf>
    <xf numFmtId="4" fontId="12" fillId="0" borderId="41" xfId="3" applyNumberFormat="1" applyFont="1" applyBorder="1" applyAlignment="1">
      <alignment horizontal="right"/>
    </xf>
    <xf numFmtId="3" fontId="20" fillId="3" borderId="33" xfId="3" applyNumberFormat="1" applyFont="1" applyFill="1" applyBorder="1" applyAlignment="1" applyProtection="1">
      <alignment horizontal="center" wrapText="1"/>
    </xf>
    <xf numFmtId="3" fontId="20" fillId="3" borderId="57" xfId="3" applyNumberFormat="1" applyFont="1" applyFill="1" applyBorder="1" applyAlignment="1">
      <alignment horizontal="center" vertical="center" wrapText="1"/>
    </xf>
    <xf numFmtId="4" fontId="12" fillId="3" borderId="5" xfId="3" applyNumberFormat="1" applyFont="1" applyFill="1" applyBorder="1" applyAlignment="1">
      <alignment horizontal="right"/>
    </xf>
    <xf numFmtId="4" fontId="12" fillId="3" borderId="41" xfId="3" applyNumberFormat="1" applyFont="1" applyFill="1" applyBorder="1" applyAlignment="1">
      <alignment horizontal="right"/>
    </xf>
    <xf numFmtId="0" fontId="17" fillId="3" borderId="0" xfId="3" applyFont="1" applyFill="1"/>
    <xf numFmtId="0" fontId="8" fillId="3" borderId="0" xfId="3" applyFill="1"/>
    <xf numFmtId="3" fontId="12" fillId="3" borderId="33" xfId="3" applyNumberFormat="1" applyFont="1" applyFill="1" applyBorder="1" applyAlignment="1" applyProtection="1">
      <alignment horizontal="center" wrapText="1"/>
    </xf>
    <xf numFmtId="4" fontId="17" fillId="0" borderId="57" xfId="3" applyNumberFormat="1" applyFont="1" applyBorder="1" applyAlignment="1">
      <alignment vertical="center" wrapText="1"/>
    </xf>
    <xf numFmtId="3" fontId="20" fillId="3" borderId="8" xfId="3" applyNumberFormat="1" applyFont="1" applyFill="1" applyBorder="1" applyAlignment="1" applyProtection="1">
      <alignment horizontal="center" wrapText="1"/>
    </xf>
    <xf numFmtId="3" fontId="20" fillId="0" borderId="9" xfId="3" applyNumberFormat="1" applyFont="1" applyBorder="1" applyAlignment="1">
      <alignment horizontal="left" vertical="center" wrapText="1"/>
    </xf>
    <xf numFmtId="3" fontId="12" fillId="0" borderId="28" xfId="3" applyNumberFormat="1" applyFont="1" applyBorder="1" applyAlignment="1">
      <alignment horizontal="right"/>
    </xf>
    <xf numFmtId="0" fontId="20" fillId="3" borderId="2" xfId="3" applyFont="1" applyFill="1" applyBorder="1" applyAlignment="1">
      <alignment vertical="center"/>
    </xf>
    <xf numFmtId="3" fontId="20" fillId="3" borderId="0" xfId="3" applyNumberFormat="1" applyFont="1" applyFill="1" applyBorder="1" applyAlignment="1">
      <alignment horizontal="center" vertical="center" wrapText="1"/>
    </xf>
    <xf numFmtId="3" fontId="12" fillId="2" borderId="68" xfId="3" applyNumberFormat="1" applyFont="1" applyFill="1" applyBorder="1" applyAlignment="1">
      <alignment horizontal="right"/>
    </xf>
    <xf numFmtId="4" fontId="12" fillId="3" borderId="13" xfId="3" applyNumberFormat="1" applyFont="1" applyFill="1" applyBorder="1" applyAlignment="1">
      <alignment horizontal="right"/>
    </xf>
    <xf numFmtId="3" fontId="12" fillId="2" borderId="13" xfId="3" applyNumberFormat="1" applyFont="1" applyFill="1" applyBorder="1" applyAlignment="1">
      <alignment horizontal="right"/>
    </xf>
    <xf numFmtId="4" fontId="12" fillId="3" borderId="71" xfId="3" applyNumberFormat="1" applyFont="1" applyFill="1" applyBorder="1" applyAlignment="1">
      <alignment horizontal="right"/>
    </xf>
    <xf numFmtId="166" fontId="22" fillId="0" borderId="57" xfId="3" applyNumberFormat="1" applyFont="1" applyFill="1" applyBorder="1" applyAlignment="1" applyProtection="1">
      <alignment horizontal="left" vertical="center" wrapText="1"/>
      <protection locked="0"/>
    </xf>
    <xf numFmtId="3" fontId="20" fillId="3" borderId="5" xfId="3" applyNumberFormat="1" applyFont="1" applyFill="1" applyBorder="1" applyAlignment="1">
      <alignment horizontal="center" vertical="center" wrapText="1"/>
    </xf>
    <xf numFmtId="0" fontId="22" fillId="0" borderId="12" xfId="3" applyFont="1" applyBorder="1" applyAlignment="1">
      <alignment wrapText="1"/>
    </xf>
    <xf numFmtId="3" fontId="20" fillId="3" borderId="13" xfId="3" applyNumberFormat="1" applyFont="1" applyFill="1" applyBorder="1" applyAlignment="1">
      <alignment horizontal="center" vertical="center" wrapText="1"/>
    </xf>
    <xf numFmtId="3" fontId="12" fillId="0" borderId="13" xfId="3" applyNumberFormat="1" applyFont="1" applyBorder="1" applyAlignment="1">
      <alignment horizontal="right"/>
    </xf>
    <xf numFmtId="4" fontId="12" fillId="0" borderId="13" xfId="3" applyNumberFormat="1" applyFont="1" applyBorder="1" applyAlignment="1">
      <alignment horizontal="right"/>
    </xf>
    <xf numFmtId="3" fontId="20" fillId="0" borderId="13" xfId="3" applyNumberFormat="1" applyFont="1" applyBorder="1" applyAlignment="1">
      <alignment vertical="center" wrapText="1"/>
    </xf>
    <xf numFmtId="3" fontId="12" fillId="0" borderId="17" xfId="3" applyNumberFormat="1" applyFont="1" applyFill="1" applyBorder="1" applyAlignment="1">
      <alignment horizontal="right"/>
    </xf>
    <xf numFmtId="4" fontId="12" fillId="0" borderId="21" xfId="3" applyNumberFormat="1" applyFont="1" applyFill="1" applyBorder="1" applyAlignment="1">
      <alignment horizontal="center"/>
    </xf>
    <xf numFmtId="3" fontId="12" fillId="0" borderId="21" xfId="3" applyNumberFormat="1" applyFont="1" applyFill="1" applyBorder="1" applyAlignment="1">
      <alignment horizontal="right"/>
    </xf>
    <xf numFmtId="4" fontId="12" fillId="0" borderId="23" xfId="3" applyNumberFormat="1" applyFont="1" applyFill="1" applyBorder="1" applyAlignment="1">
      <alignment horizontal="center"/>
    </xf>
    <xf numFmtId="4" fontId="12" fillId="0" borderId="59" xfId="3" applyNumberFormat="1" applyFont="1" applyFill="1" applyBorder="1" applyAlignment="1">
      <alignment horizontal="right"/>
    </xf>
    <xf numFmtId="4" fontId="12" fillId="0" borderId="6" xfId="3" applyNumberFormat="1" applyFont="1" applyFill="1" applyBorder="1" applyAlignment="1">
      <alignment horizontal="right"/>
    </xf>
    <xf numFmtId="4" fontId="12" fillId="0" borderId="17" xfId="3" applyNumberFormat="1" applyFont="1" applyFill="1" applyBorder="1" applyAlignment="1">
      <alignment horizontal="right"/>
    </xf>
    <xf numFmtId="4" fontId="12" fillId="0" borderId="26" xfId="3" applyNumberFormat="1" applyFont="1" applyFill="1" applyBorder="1" applyAlignment="1">
      <alignment horizontal="right"/>
    </xf>
    <xf numFmtId="4" fontId="12" fillId="0" borderId="54" xfId="3" applyNumberFormat="1" applyFont="1" applyBorder="1"/>
    <xf numFmtId="3" fontId="12" fillId="0" borderId="54" xfId="3" applyNumberFormat="1" applyFont="1" applyFill="1" applyBorder="1" applyAlignment="1">
      <alignment horizontal="right"/>
    </xf>
    <xf numFmtId="4" fontId="12" fillId="0" borderId="25" xfId="3" applyNumberFormat="1" applyFont="1" applyFill="1" applyBorder="1" applyAlignment="1">
      <alignment horizontal="right"/>
    </xf>
    <xf numFmtId="3" fontId="12" fillId="0" borderId="34" xfId="3" applyNumberFormat="1" applyFont="1" applyFill="1" applyBorder="1" applyAlignment="1" applyProtection="1">
      <alignment horizontal="center" wrapText="1"/>
    </xf>
    <xf numFmtId="3" fontId="12" fillId="0" borderId="34" xfId="3" applyNumberFormat="1" applyFont="1" applyFill="1" applyBorder="1" applyAlignment="1" applyProtection="1">
      <alignment horizontal="left" vertical="center" wrapText="1"/>
    </xf>
    <xf numFmtId="3" fontId="12" fillId="0" borderId="64" xfId="3" applyNumberFormat="1" applyFont="1" applyFill="1" applyBorder="1" applyAlignment="1" applyProtection="1">
      <alignment horizontal="center" vertical="center" wrapText="1"/>
    </xf>
    <xf numFmtId="3" fontId="12" fillId="0" borderId="30" xfId="3" applyNumberFormat="1" applyFont="1" applyFill="1" applyBorder="1" applyAlignment="1">
      <alignment horizontal="right"/>
    </xf>
    <xf numFmtId="4" fontId="12" fillId="0" borderId="67" xfId="3" applyNumberFormat="1" applyFont="1" applyFill="1" applyBorder="1" applyAlignment="1">
      <alignment horizontal="right"/>
    </xf>
    <xf numFmtId="3" fontId="12" fillId="0" borderId="67" xfId="3" applyNumberFormat="1" applyFont="1" applyFill="1" applyBorder="1" applyAlignment="1">
      <alignment horizontal="right"/>
    </xf>
    <xf numFmtId="4" fontId="12" fillId="0" borderId="70" xfId="3" applyNumberFormat="1" applyFont="1" applyFill="1" applyBorder="1" applyAlignment="1">
      <alignment horizontal="right"/>
    </xf>
    <xf numFmtId="3" fontId="12" fillId="0" borderId="3" xfId="3" applyNumberFormat="1" applyFont="1" applyFill="1" applyBorder="1" applyAlignment="1" applyProtection="1">
      <alignment horizontal="center" wrapText="1"/>
    </xf>
    <xf numFmtId="0" fontId="23" fillId="0" borderId="27" xfId="3" applyFont="1" applyBorder="1" applyAlignment="1">
      <alignment vertical="center" wrapText="1"/>
    </xf>
    <xf numFmtId="3" fontId="12" fillId="0" borderId="66" xfId="3" applyNumberFormat="1" applyFont="1" applyFill="1" applyBorder="1" applyAlignment="1" applyProtection="1">
      <alignment horizontal="center" vertical="center" wrapText="1"/>
    </xf>
    <xf numFmtId="3" fontId="12" fillId="0" borderId="0" xfId="3" applyNumberFormat="1" applyFont="1" applyFill="1" applyBorder="1" applyAlignment="1">
      <alignment horizontal="center"/>
    </xf>
    <xf numFmtId="3" fontId="11" fillId="2" borderId="24" xfId="3" applyNumberFormat="1" applyFont="1" applyFill="1" applyBorder="1" applyAlignment="1">
      <alignment horizontal="center"/>
    </xf>
    <xf numFmtId="4" fontId="12" fillId="0" borderId="21" xfId="3" applyNumberFormat="1" applyFont="1" applyFill="1" applyBorder="1" applyAlignment="1">
      <alignment horizontal="right"/>
    </xf>
    <xf numFmtId="4" fontId="12" fillId="0" borderId="56" xfId="3" applyNumberFormat="1" applyFont="1" applyFill="1" applyBorder="1" applyAlignment="1">
      <alignment horizontal="right"/>
    </xf>
    <xf numFmtId="4" fontId="12" fillId="0" borderId="63" xfId="3" applyNumberFormat="1" applyFont="1" applyFill="1" applyBorder="1" applyAlignment="1">
      <alignment horizontal="right"/>
    </xf>
    <xf numFmtId="4" fontId="12" fillId="0" borderId="23" xfId="3" applyNumberFormat="1" applyFont="1" applyFill="1" applyBorder="1" applyAlignment="1">
      <alignment horizontal="right"/>
    </xf>
    <xf numFmtId="4" fontId="12" fillId="0" borderId="20" xfId="3" applyNumberFormat="1" applyFont="1" applyFill="1" applyBorder="1" applyAlignment="1">
      <alignment horizontal="right"/>
    </xf>
    <xf numFmtId="0" fontId="20" fillId="0" borderId="33" xfId="3" applyFont="1" applyBorder="1" applyAlignment="1">
      <alignment horizontal="center"/>
    </xf>
    <xf numFmtId="3" fontId="20" fillId="0" borderId="8" xfId="3" applyNumberFormat="1" applyFont="1" applyFill="1" applyBorder="1" applyAlignment="1" applyProtection="1">
      <alignment horizontal="left" vertical="center" wrapText="1"/>
    </xf>
    <xf numFmtId="0" fontId="20" fillId="0" borderId="34" xfId="3" applyFont="1" applyBorder="1" applyAlignment="1">
      <alignment horizontal="center"/>
    </xf>
    <xf numFmtId="0" fontId="20" fillId="0" borderId="34" xfId="3" applyFont="1" applyFill="1" applyBorder="1" applyAlignment="1">
      <alignment horizontal="left" vertical="center" wrapText="1"/>
    </xf>
    <xf numFmtId="0" fontId="20" fillId="0" borderId="58" xfId="3" applyFont="1" applyFill="1" applyBorder="1" applyAlignment="1">
      <alignment horizontal="center" vertical="center" wrapText="1"/>
    </xf>
    <xf numFmtId="3" fontId="12" fillId="0" borderId="28" xfId="3" applyNumberFormat="1" applyFont="1" applyFill="1" applyBorder="1" applyAlignment="1">
      <alignment horizontal="right"/>
    </xf>
    <xf numFmtId="4" fontId="12" fillId="0" borderId="13" xfId="3" applyNumberFormat="1" applyFont="1" applyFill="1" applyBorder="1" applyAlignment="1">
      <alignment horizontal="right"/>
    </xf>
    <xf numFmtId="3" fontId="12" fillId="0" borderId="13" xfId="3" applyNumberFormat="1" applyFont="1" applyFill="1" applyBorder="1" applyAlignment="1">
      <alignment horizontal="right"/>
    </xf>
    <xf numFmtId="4" fontId="12" fillId="0" borderId="22" xfId="3" applyNumberFormat="1" applyFont="1" applyFill="1" applyBorder="1" applyAlignment="1">
      <alignment horizontal="right"/>
    </xf>
    <xf numFmtId="3" fontId="12" fillId="0" borderId="68" xfId="3" applyNumberFormat="1" applyFont="1" applyFill="1" applyBorder="1" applyAlignment="1">
      <alignment horizontal="right"/>
    </xf>
    <xf numFmtId="4" fontId="12" fillId="0" borderId="71" xfId="3" applyNumberFormat="1" applyFont="1" applyFill="1" applyBorder="1" applyAlignment="1">
      <alignment horizontal="right"/>
    </xf>
    <xf numFmtId="0" fontId="12" fillId="0" borderId="2" xfId="3" applyFont="1" applyBorder="1" applyAlignment="1">
      <alignment vertical="center"/>
    </xf>
    <xf numFmtId="0" fontId="12" fillId="0" borderId="0" xfId="3" applyFont="1" applyAlignment="1">
      <alignment vertical="center" wrapText="1"/>
    </xf>
    <xf numFmtId="0" fontId="12" fillId="0" borderId="13" xfId="3" applyFont="1" applyFill="1" applyBorder="1" applyAlignment="1">
      <alignment horizontal="center" vertical="center" wrapText="1"/>
    </xf>
    <xf numFmtId="3" fontId="12" fillId="0" borderId="19" xfId="3" applyNumberFormat="1" applyFont="1" applyFill="1" applyBorder="1" applyAlignment="1" applyProtection="1">
      <alignment horizontal="center" vertical="center" wrapText="1"/>
    </xf>
    <xf numFmtId="3" fontId="12" fillId="0" borderId="37" xfId="3" applyNumberFormat="1" applyFont="1" applyFill="1" applyBorder="1" applyAlignment="1" applyProtection="1">
      <alignment horizontal="center" vertical="center" wrapText="1"/>
    </xf>
    <xf numFmtId="3" fontId="20" fillId="0" borderId="62" xfId="3" applyNumberFormat="1" applyFont="1" applyFill="1" applyBorder="1" applyAlignment="1" applyProtection="1">
      <alignment horizontal="center" vertical="center" wrapText="1"/>
    </xf>
    <xf numFmtId="3" fontId="12" fillId="0" borderId="46" xfId="3" applyNumberFormat="1" applyFont="1" applyBorder="1" applyAlignment="1">
      <alignment horizontal="right"/>
    </xf>
    <xf numFmtId="4" fontId="12" fillId="0" borderId="47" xfId="3" applyNumberFormat="1" applyFont="1" applyBorder="1" applyAlignment="1">
      <alignment horizontal="right"/>
    </xf>
    <xf numFmtId="3" fontId="12" fillId="0" borderId="47" xfId="3" applyNumberFormat="1" applyFont="1" applyBorder="1" applyAlignment="1">
      <alignment horizontal="right"/>
    </xf>
    <xf numFmtId="4" fontId="12" fillId="0" borderId="48" xfId="3" applyNumberFormat="1" applyFont="1" applyBorder="1" applyAlignment="1">
      <alignment horizontal="right"/>
    </xf>
    <xf numFmtId="3" fontId="12" fillId="0" borderId="60" xfId="3" applyNumberFormat="1" applyFont="1" applyBorder="1" applyAlignment="1">
      <alignment horizontal="right"/>
    </xf>
    <xf numFmtId="3" fontId="12" fillId="0" borderId="48" xfId="3" applyNumberFormat="1" applyFont="1" applyBorder="1" applyAlignment="1">
      <alignment horizontal="right"/>
    </xf>
    <xf numFmtId="3" fontId="11" fillId="2" borderId="15" xfId="3" applyNumberFormat="1" applyFont="1" applyFill="1" applyBorder="1" applyAlignment="1">
      <alignment horizontal="right"/>
    </xf>
    <xf numFmtId="4" fontId="11" fillId="2" borderId="69" xfId="3" applyNumberFormat="1" applyFont="1" applyFill="1" applyBorder="1" applyAlignment="1">
      <alignment horizontal="right"/>
    </xf>
    <xf numFmtId="3" fontId="11" fillId="2" borderId="69" xfId="3" applyNumberFormat="1" applyFont="1" applyFill="1" applyBorder="1" applyAlignment="1">
      <alignment horizontal="right"/>
    </xf>
    <xf numFmtId="3" fontId="11" fillId="2" borderId="70" xfId="3" applyNumberFormat="1" applyFont="1" applyFill="1" applyBorder="1" applyAlignment="1">
      <alignment horizontal="right"/>
    </xf>
    <xf numFmtId="4" fontId="11" fillId="2" borderId="70" xfId="3" applyNumberFormat="1" applyFont="1" applyFill="1" applyBorder="1" applyAlignment="1">
      <alignment horizontal="right"/>
    </xf>
    <xf numFmtId="4" fontId="11" fillId="2" borderId="66" xfId="3" applyNumberFormat="1" applyFont="1" applyFill="1" applyBorder="1" applyAlignment="1">
      <alignment horizontal="right"/>
    </xf>
    <xf numFmtId="3" fontId="11" fillId="2" borderId="4" xfId="3" applyNumberFormat="1" applyFont="1" applyFill="1" applyBorder="1" applyAlignment="1">
      <alignment horizontal="right"/>
    </xf>
    <xf numFmtId="4" fontId="11" fillId="2" borderId="27" xfId="3" applyNumberFormat="1" applyFont="1" applyFill="1" applyBorder="1" applyAlignment="1">
      <alignment horizontal="right"/>
    </xf>
    <xf numFmtId="4" fontId="11" fillId="2" borderId="31" xfId="3" applyNumberFormat="1" applyFont="1" applyFill="1" applyBorder="1" applyAlignment="1">
      <alignment horizontal="right"/>
    </xf>
    <xf numFmtId="3" fontId="12" fillId="0" borderId="17" xfId="3" applyNumberFormat="1" applyFont="1" applyBorder="1"/>
    <xf numFmtId="4" fontId="12" fillId="0" borderId="17" xfId="3" applyNumberFormat="1" applyFont="1" applyBorder="1" applyAlignment="1">
      <alignment horizontal="center"/>
    </xf>
    <xf numFmtId="3" fontId="12" fillId="0" borderId="21" xfId="3" applyNumberFormat="1" applyFont="1" applyBorder="1"/>
    <xf numFmtId="4" fontId="12" fillId="0" borderId="25" xfId="3" applyNumberFormat="1" applyFont="1" applyBorder="1" applyAlignment="1">
      <alignment horizontal="center"/>
    </xf>
    <xf numFmtId="4" fontId="12" fillId="0" borderId="26" xfId="3" applyNumberFormat="1" applyFont="1" applyBorder="1"/>
    <xf numFmtId="4" fontId="12" fillId="0" borderId="6" xfId="3" applyNumberFormat="1" applyFont="1" applyBorder="1"/>
    <xf numFmtId="3" fontId="12" fillId="0" borderId="54" xfId="3" applyNumberFormat="1" applyFont="1" applyBorder="1"/>
    <xf numFmtId="4" fontId="12" fillId="0" borderId="25" xfId="3" applyNumberFormat="1" applyFont="1" applyBorder="1"/>
    <xf numFmtId="3" fontId="12" fillId="0" borderId="58" xfId="3" applyNumberFormat="1" applyFont="1" applyFill="1" applyBorder="1" applyAlignment="1" applyProtection="1">
      <alignment horizontal="center" vertical="center" wrapText="1"/>
    </xf>
    <xf numFmtId="3" fontId="12" fillId="0" borderId="68" xfId="3" applyNumberFormat="1" applyFont="1" applyBorder="1"/>
    <xf numFmtId="4" fontId="12" fillId="0" borderId="13" xfId="3" applyNumberFormat="1" applyFont="1" applyBorder="1"/>
    <xf numFmtId="3" fontId="12" fillId="0" borderId="13" xfId="3" applyNumberFormat="1" applyFont="1" applyBorder="1"/>
    <xf numFmtId="4" fontId="12" fillId="0" borderId="22" xfId="3" applyNumberFormat="1" applyFont="1" applyBorder="1"/>
    <xf numFmtId="3" fontId="12" fillId="0" borderId="30" xfId="3" applyNumberFormat="1" applyFont="1" applyBorder="1"/>
    <xf numFmtId="4" fontId="12" fillId="0" borderId="67" xfId="3" applyNumberFormat="1" applyFont="1" applyBorder="1"/>
    <xf numFmtId="3" fontId="12" fillId="0" borderId="67" xfId="3" applyNumberFormat="1" applyFont="1" applyBorder="1"/>
    <xf numFmtId="4" fontId="12" fillId="0" borderId="70" xfId="3" applyNumberFormat="1" applyFont="1" applyBorder="1"/>
    <xf numFmtId="4" fontId="11" fillId="2" borderId="2" xfId="3" applyNumberFormat="1" applyFont="1" applyFill="1" applyBorder="1" applyAlignment="1">
      <alignment horizontal="center"/>
    </xf>
    <xf numFmtId="3" fontId="11" fillId="2" borderId="2" xfId="3" applyNumberFormat="1" applyFont="1" applyFill="1" applyBorder="1" applyAlignment="1">
      <alignment horizontal="center"/>
    </xf>
    <xf numFmtId="4" fontId="11" fillId="2" borderId="1" xfId="3" applyNumberFormat="1" applyFont="1" applyFill="1" applyBorder="1" applyAlignment="1">
      <alignment horizontal="center"/>
    </xf>
    <xf numFmtId="3" fontId="12" fillId="0" borderId="26" xfId="3" applyNumberFormat="1" applyFont="1" applyFill="1" applyBorder="1" applyAlignment="1" applyProtection="1">
      <alignment horizontal="center" vertical="center" wrapText="1"/>
    </xf>
    <xf numFmtId="3" fontId="12" fillId="2" borderId="59" xfId="3" applyNumberFormat="1" applyFont="1" applyFill="1" applyBorder="1" applyAlignment="1">
      <alignment horizontal="right"/>
    </xf>
    <xf numFmtId="4" fontId="12" fillId="2" borderId="38" xfId="3" applyNumberFormat="1" applyFont="1" applyFill="1" applyBorder="1" applyAlignment="1">
      <alignment horizontal="right"/>
    </xf>
    <xf numFmtId="3" fontId="12" fillId="2" borderId="38" xfId="3" applyNumberFormat="1" applyFont="1" applyFill="1" applyBorder="1" applyAlignment="1">
      <alignment horizontal="right"/>
    </xf>
    <xf numFmtId="4" fontId="12" fillId="2" borderId="39" xfId="3" applyNumberFormat="1" applyFont="1" applyFill="1" applyBorder="1" applyAlignment="1">
      <alignment horizontal="right"/>
    </xf>
    <xf numFmtId="3" fontId="12" fillId="0" borderId="10" xfId="3" applyNumberFormat="1" applyFont="1" applyFill="1" applyBorder="1" applyAlignment="1" applyProtection="1">
      <alignment horizontal="left" vertical="center" wrapText="1"/>
    </xf>
    <xf numFmtId="0" fontId="14" fillId="0" borderId="33" xfId="3" applyFont="1" applyBorder="1" applyAlignment="1">
      <alignment vertical="center" wrapText="1"/>
    </xf>
    <xf numFmtId="0" fontId="12" fillId="0" borderId="16" xfId="3" applyFont="1" applyBorder="1"/>
    <xf numFmtId="0" fontId="12" fillId="0" borderId="5" xfId="3" applyFont="1" applyBorder="1"/>
    <xf numFmtId="3" fontId="24" fillId="0" borderId="20" xfId="3" applyNumberFormat="1" applyFont="1" applyFill="1" applyBorder="1" applyAlignment="1" applyProtection="1">
      <alignment horizontal="center" vertical="top"/>
      <protection locked="0"/>
    </xf>
    <xf numFmtId="166" fontId="24" fillId="0" borderId="33" xfId="3" applyNumberFormat="1" applyFont="1" applyFill="1" applyBorder="1" applyAlignment="1" applyProtection="1">
      <alignment horizontal="left" vertical="center" wrapText="1"/>
      <protection locked="0"/>
    </xf>
    <xf numFmtId="3" fontId="12" fillId="0" borderId="49" xfId="3" applyNumberFormat="1" applyFont="1" applyFill="1" applyBorder="1" applyAlignment="1" applyProtection="1">
      <alignment horizontal="center" vertical="center" wrapText="1"/>
    </xf>
    <xf numFmtId="3" fontId="12" fillId="0" borderId="28" xfId="3" applyNumberFormat="1" applyFont="1" applyBorder="1" applyAlignment="1">
      <alignment horizontal="center"/>
    </xf>
    <xf numFmtId="3" fontId="12" fillId="0" borderId="68" xfId="3" applyNumberFormat="1" applyFont="1" applyBorder="1" applyAlignment="1">
      <alignment horizontal="right"/>
    </xf>
    <xf numFmtId="4" fontId="12" fillId="0" borderId="22" xfId="3" applyNumberFormat="1" applyFont="1" applyBorder="1" applyAlignment="1">
      <alignment horizontal="right"/>
    </xf>
    <xf numFmtId="3" fontId="20" fillId="0" borderId="34" xfId="3" applyNumberFormat="1" applyFont="1" applyFill="1" applyBorder="1" applyAlignment="1" applyProtection="1">
      <alignment horizontal="left" vertical="center" wrapText="1"/>
      <protection locked="0"/>
    </xf>
    <xf numFmtId="4" fontId="25" fillId="0" borderId="71" xfId="3" applyNumberFormat="1" applyFont="1" applyFill="1" applyBorder="1" applyAlignment="1" applyProtection="1">
      <alignment horizontal="center" vertical="center"/>
      <protection locked="0"/>
    </xf>
    <xf numFmtId="166" fontId="25" fillId="0" borderId="8" xfId="3" applyNumberFormat="1" applyFont="1" applyFill="1" applyBorder="1" applyAlignment="1" applyProtection="1">
      <alignment horizontal="left" vertical="center" wrapText="1"/>
      <protection locked="0"/>
    </xf>
    <xf numFmtId="3" fontId="20" fillId="0" borderId="0" xfId="3" applyNumberFormat="1" applyFont="1" applyFill="1" applyBorder="1" applyAlignment="1" applyProtection="1">
      <alignment horizontal="center" vertical="center" wrapText="1"/>
    </xf>
    <xf numFmtId="3" fontId="12" fillId="0" borderId="12" xfId="3" applyNumberFormat="1" applyFont="1" applyBorder="1" applyAlignment="1">
      <alignment horizontal="center"/>
    </xf>
    <xf numFmtId="4" fontId="12" fillId="0" borderId="0" xfId="3" applyNumberFormat="1" applyFont="1" applyBorder="1" applyAlignment="1">
      <alignment horizontal="right"/>
    </xf>
    <xf numFmtId="3" fontId="12" fillId="0" borderId="0" xfId="3" applyNumberFormat="1" applyFont="1" applyBorder="1" applyAlignment="1">
      <alignment horizontal="right"/>
    </xf>
    <xf numFmtId="4" fontId="12" fillId="0" borderId="69" xfId="3" applyNumberFormat="1" applyFont="1" applyBorder="1" applyAlignment="1">
      <alignment horizontal="right"/>
    </xf>
    <xf numFmtId="3" fontId="12" fillId="0" borderId="21" xfId="3" applyNumberFormat="1" applyFont="1" applyFill="1" applyBorder="1" applyAlignment="1" applyProtection="1">
      <alignment horizontal="center" vertical="center" wrapText="1"/>
    </xf>
    <xf numFmtId="3" fontId="12" fillId="0" borderId="21" xfId="3" applyNumberFormat="1" applyFont="1" applyFill="1" applyBorder="1" applyAlignment="1">
      <alignment horizontal="center"/>
    </xf>
    <xf numFmtId="3" fontId="12" fillId="0" borderId="21" xfId="3" applyNumberFormat="1" applyFont="1" applyFill="1" applyBorder="1"/>
    <xf numFmtId="4" fontId="12" fillId="0" borderId="21" xfId="3" applyNumberFormat="1" applyFont="1" applyFill="1" applyBorder="1"/>
    <xf numFmtId="3" fontId="12" fillId="0" borderId="5" xfId="3" applyNumberFormat="1" applyFont="1" applyFill="1" applyBorder="1" applyAlignment="1" applyProtection="1">
      <alignment horizontal="center" vertical="center" wrapText="1"/>
    </xf>
    <xf numFmtId="0" fontId="14" fillId="0" borderId="0" xfId="3" applyFont="1" applyFill="1"/>
    <xf numFmtId="0" fontId="12" fillId="0" borderId="10" xfId="3" applyFont="1" applyBorder="1" applyAlignment="1">
      <alignment horizontal="center"/>
    </xf>
    <xf numFmtId="0" fontId="12" fillId="0" borderId="65" xfId="3" applyFont="1" applyBorder="1" applyAlignment="1">
      <alignment horizontal="left" wrapText="1"/>
    </xf>
    <xf numFmtId="0" fontId="14" fillId="0" borderId="65" xfId="3" applyFont="1" applyBorder="1" applyAlignment="1">
      <alignment horizontal="center" vertical="center" wrapText="1"/>
    </xf>
    <xf numFmtId="0" fontId="14" fillId="0" borderId="65" xfId="3" applyFont="1" applyBorder="1" applyAlignment="1">
      <alignment horizontal="left" vertical="center" wrapText="1"/>
    </xf>
    <xf numFmtId="0" fontId="20" fillId="0" borderId="33" xfId="3" applyFont="1" applyBorder="1"/>
    <xf numFmtId="0" fontId="20" fillId="0" borderId="57" xfId="3" applyFont="1" applyBorder="1" applyAlignment="1">
      <alignment wrapText="1"/>
    </xf>
    <xf numFmtId="3" fontId="12" fillId="8" borderId="5" xfId="3" applyNumberFormat="1" applyFont="1" applyFill="1" applyBorder="1"/>
    <xf numFmtId="0" fontId="12" fillId="0" borderId="8" xfId="3" applyFont="1" applyBorder="1" applyAlignment="1">
      <alignment horizontal="center" vertical="center" wrapText="1"/>
    </xf>
    <xf numFmtId="0" fontId="12" fillId="0" borderId="58" xfId="3" applyFont="1" applyBorder="1" applyAlignment="1">
      <alignment vertical="center" wrapText="1"/>
    </xf>
    <xf numFmtId="3" fontId="26" fillId="0" borderId="5" xfId="3" applyNumberFormat="1" applyFont="1" applyFill="1" applyBorder="1" applyAlignment="1" applyProtection="1">
      <alignment horizontal="center" vertical="center" wrapText="1"/>
    </xf>
    <xf numFmtId="0" fontId="23" fillId="0" borderId="8" xfId="3" applyFont="1" applyBorder="1" applyAlignment="1">
      <alignment vertical="center" wrapText="1"/>
    </xf>
    <xf numFmtId="0" fontId="23" fillId="0" borderId="58" xfId="3" applyFont="1" applyBorder="1" applyAlignment="1">
      <alignment vertical="center" wrapText="1"/>
    </xf>
    <xf numFmtId="3" fontId="26" fillId="0" borderId="13" xfId="3" applyNumberFormat="1" applyFont="1" applyFill="1" applyBorder="1" applyAlignment="1" applyProtection="1">
      <alignment horizontal="center" vertical="center" wrapText="1"/>
    </xf>
    <xf numFmtId="3" fontId="11" fillId="0" borderId="27" xfId="3" applyNumberFormat="1" applyFont="1" applyFill="1" applyBorder="1" applyAlignment="1">
      <alignment horizontal="center"/>
    </xf>
    <xf numFmtId="4" fontId="11" fillId="0" borderId="27" xfId="3" applyNumberFormat="1" applyFont="1" applyFill="1" applyBorder="1" applyAlignment="1">
      <alignment horizontal="center"/>
    </xf>
    <xf numFmtId="3" fontId="12" fillId="6" borderId="17" xfId="3" applyNumberFormat="1" applyFont="1" applyFill="1" applyBorder="1" applyAlignment="1">
      <alignment horizontal="right"/>
    </xf>
    <xf numFmtId="4" fontId="12" fillId="0" borderId="21" xfId="3" applyNumberFormat="1" applyFont="1" applyBorder="1" applyAlignment="1">
      <alignment horizontal="center"/>
    </xf>
    <xf numFmtId="3" fontId="12" fillId="6" borderId="21" xfId="3" applyNumberFormat="1" applyFont="1" applyFill="1" applyBorder="1" applyAlignment="1">
      <alignment horizontal="right"/>
    </xf>
    <xf numFmtId="4" fontId="12" fillId="0" borderId="56" xfId="3" applyNumberFormat="1" applyFont="1" applyBorder="1" applyAlignment="1">
      <alignment horizontal="center"/>
    </xf>
    <xf numFmtId="3" fontId="12" fillId="6" borderId="45" xfId="3" applyNumberFormat="1" applyFont="1" applyFill="1" applyBorder="1" applyAlignment="1">
      <alignment horizontal="right"/>
    </xf>
    <xf numFmtId="4" fontId="12" fillId="6" borderId="38" xfId="3" applyNumberFormat="1" applyFont="1" applyFill="1" applyBorder="1" applyAlignment="1">
      <alignment horizontal="right"/>
    </xf>
    <xf numFmtId="3" fontId="12" fillId="6" borderId="38" xfId="3" applyNumberFormat="1" applyFont="1" applyFill="1" applyBorder="1" applyAlignment="1">
      <alignment horizontal="right"/>
    </xf>
    <xf numFmtId="4" fontId="12" fillId="6" borderId="39" xfId="3" applyNumberFormat="1" applyFont="1" applyFill="1" applyBorder="1" applyAlignment="1">
      <alignment horizontal="right"/>
    </xf>
    <xf numFmtId="3" fontId="12" fillId="6" borderId="59" xfId="3" applyNumberFormat="1" applyFont="1" applyFill="1" applyBorder="1" applyAlignment="1">
      <alignment horizontal="right"/>
    </xf>
    <xf numFmtId="3" fontId="12" fillId="6" borderId="40" xfId="3" applyNumberFormat="1" applyFont="1" applyFill="1" applyBorder="1" applyAlignment="1">
      <alignment horizontal="right"/>
    </xf>
    <xf numFmtId="4" fontId="12" fillId="6" borderId="5" xfId="3" applyNumberFormat="1" applyFont="1" applyFill="1" applyBorder="1" applyAlignment="1">
      <alignment horizontal="right"/>
    </xf>
    <xf numFmtId="3" fontId="12" fillId="6" borderId="5" xfId="3" applyNumberFormat="1" applyFont="1" applyFill="1" applyBorder="1" applyAlignment="1">
      <alignment horizontal="right"/>
    </xf>
    <xf numFmtId="4" fontId="12" fillId="6" borderId="41" xfId="3" applyNumberFormat="1" applyFont="1" applyFill="1" applyBorder="1" applyAlignment="1">
      <alignment horizontal="right"/>
    </xf>
    <xf numFmtId="3" fontId="12" fillId="6" borderId="16" xfId="3" applyNumberFormat="1" applyFont="1" applyFill="1" applyBorder="1" applyAlignment="1">
      <alignment horizontal="right"/>
    </xf>
    <xf numFmtId="4" fontId="12" fillId="2" borderId="16" xfId="3" applyNumberFormat="1" applyFont="1" applyFill="1" applyBorder="1" applyAlignment="1">
      <alignment horizontal="right"/>
    </xf>
    <xf numFmtId="4" fontId="12" fillId="0" borderId="72" xfId="3" applyNumberFormat="1" applyFont="1" applyBorder="1"/>
    <xf numFmtId="3" fontId="12" fillId="6" borderId="46" xfId="3" applyNumberFormat="1" applyFont="1" applyFill="1" applyBorder="1" applyAlignment="1">
      <alignment horizontal="right"/>
    </xf>
    <xf numFmtId="4" fontId="12" fillId="6" borderId="47" xfId="3" applyNumberFormat="1" applyFont="1" applyFill="1" applyBorder="1" applyAlignment="1">
      <alignment horizontal="right"/>
    </xf>
    <xf numFmtId="3" fontId="12" fillId="6" borderId="47" xfId="3" applyNumberFormat="1" applyFont="1" applyFill="1" applyBorder="1" applyAlignment="1">
      <alignment horizontal="right"/>
    </xf>
    <xf numFmtId="4" fontId="12" fillId="6" borderId="48" xfId="3" applyNumberFormat="1" applyFont="1" applyFill="1" applyBorder="1" applyAlignment="1">
      <alignment horizontal="right"/>
    </xf>
    <xf numFmtId="3" fontId="12" fillId="6" borderId="60" xfId="3" applyNumberFormat="1" applyFont="1" applyFill="1" applyBorder="1" applyAlignment="1">
      <alignment horizontal="right"/>
    </xf>
    <xf numFmtId="3" fontId="12" fillId="0" borderId="17" xfId="3" applyNumberFormat="1" applyFont="1" applyFill="1" applyBorder="1"/>
    <xf numFmtId="4" fontId="12" fillId="0" borderId="56" xfId="3" applyNumberFormat="1" applyFont="1" applyFill="1" applyBorder="1" applyAlignment="1">
      <alignment horizontal="center"/>
    </xf>
    <xf numFmtId="3" fontId="12" fillId="0" borderId="45" xfId="3" applyNumberFormat="1" applyFont="1" applyFill="1" applyBorder="1"/>
    <xf numFmtId="4" fontId="12" fillId="0" borderId="59" xfId="3" applyNumberFormat="1" applyFont="1" applyFill="1" applyBorder="1"/>
    <xf numFmtId="4" fontId="12" fillId="0" borderId="6" xfId="3" applyNumberFormat="1" applyFont="1" applyFill="1" applyBorder="1"/>
    <xf numFmtId="3" fontId="12" fillId="0" borderId="54" xfId="3" applyNumberFormat="1" applyFont="1" applyFill="1" applyBorder="1"/>
    <xf numFmtId="4" fontId="12" fillId="0" borderId="25" xfId="3" applyNumberFormat="1" applyFont="1" applyFill="1" applyBorder="1"/>
    <xf numFmtId="4" fontId="12" fillId="0" borderId="71" xfId="3" applyNumberFormat="1" applyFont="1" applyFill="1" applyBorder="1" applyAlignment="1">
      <alignment horizontal="center"/>
    </xf>
    <xf numFmtId="3" fontId="12" fillId="0" borderId="28" xfId="3" applyNumberFormat="1" applyFont="1" applyFill="1" applyBorder="1"/>
    <xf numFmtId="3" fontId="12" fillId="0" borderId="29" xfId="3" applyNumberFormat="1" applyFont="1" applyFill="1" applyBorder="1"/>
    <xf numFmtId="4" fontId="12" fillId="0" borderId="73" xfId="3" applyNumberFormat="1" applyFont="1" applyFill="1" applyBorder="1"/>
    <xf numFmtId="3" fontId="12" fillId="0" borderId="73" xfId="3" applyNumberFormat="1" applyFont="1" applyFill="1" applyBorder="1"/>
    <xf numFmtId="4" fontId="12" fillId="0" borderId="69" xfId="3" applyNumberFormat="1" applyFont="1" applyFill="1" applyBorder="1"/>
    <xf numFmtId="4" fontId="11" fillId="2" borderId="24" xfId="3" applyNumberFormat="1" applyFont="1" applyFill="1" applyBorder="1" applyAlignment="1">
      <alignment horizontal="center"/>
    </xf>
    <xf numFmtId="4" fontId="11" fillId="2" borderId="11" xfId="3" applyNumberFormat="1" applyFont="1" applyFill="1" applyBorder="1" applyAlignment="1">
      <alignment horizontal="center"/>
    </xf>
    <xf numFmtId="0" fontId="12" fillId="0" borderId="10" xfId="3" applyFont="1" applyBorder="1" applyAlignment="1">
      <alignment vertical="center" wrapText="1"/>
    </xf>
    <xf numFmtId="0" fontId="20" fillId="0" borderId="8" xfId="3" applyFont="1" applyBorder="1" applyAlignment="1">
      <alignment horizontal="center" vertical="center" wrapText="1"/>
    </xf>
    <xf numFmtId="0" fontId="20" fillId="0" borderId="61" xfId="3" applyFont="1" applyBorder="1" applyAlignment="1">
      <alignment horizontal="left" vertical="center" wrapText="1"/>
    </xf>
    <xf numFmtId="0" fontId="20" fillId="0" borderId="13" xfId="3" applyFont="1" applyBorder="1" applyAlignment="1">
      <alignment horizontal="center" vertical="center" wrapText="1"/>
    </xf>
    <xf numFmtId="0" fontId="22" fillId="0" borderId="0" xfId="3" applyFont="1" applyBorder="1" applyAlignment="1">
      <alignment horizontal="left" vertical="center" wrapText="1"/>
    </xf>
    <xf numFmtId="3" fontId="12" fillId="0" borderId="0" xfId="3" applyNumberFormat="1" applyFont="1" applyFill="1" applyBorder="1" applyAlignment="1" applyProtection="1">
      <alignment horizontal="center" vertical="center" wrapText="1"/>
    </xf>
    <xf numFmtId="0" fontId="27" fillId="0" borderId="1" xfId="3" applyFont="1" applyBorder="1" applyAlignment="1">
      <alignment horizontal="center" vertical="center" wrapText="1"/>
    </xf>
    <xf numFmtId="0" fontId="27" fillId="0" borderId="2" xfId="3" applyFont="1" applyBorder="1" applyAlignment="1">
      <alignment horizontal="left" vertical="center" wrapText="1"/>
    </xf>
    <xf numFmtId="0" fontId="26" fillId="0" borderId="13" xfId="3" applyFont="1" applyBorder="1" applyAlignment="1">
      <alignment horizontal="center" vertical="center" wrapText="1"/>
    </xf>
    <xf numFmtId="0" fontId="12" fillId="0" borderId="13" xfId="3" applyFont="1" applyBorder="1"/>
    <xf numFmtId="4" fontId="12" fillId="0" borderId="13" xfId="3" applyNumberFormat="1" applyFont="1" applyBorder="1" applyAlignment="1">
      <alignment horizontal="center"/>
    </xf>
    <xf numFmtId="3" fontId="12" fillId="0" borderId="13" xfId="3" applyNumberFormat="1" applyFont="1" applyBorder="1" applyAlignment="1">
      <alignment horizontal="center"/>
    </xf>
    <xf numFmtId="4" fontId="12" fillId="0" borderId="22" xfId="3" applyNumberFormat="1" applyFont="1" applyBorder="1" applyAlignment="1">
      <alignment horizontal="center"/>
    </xf>
    <xf numFmtId="4" fontId="12" fillId="0" borderId="71" xfId="3" applyNumberFormat="1" applyFont="1" applyBorder="1"/>
    <xf numFmtId="3" fontId="12" fillId="0" borderId="28" xfId="3" applyNumberFormat="1" applyFont="1" applyBorder="1"/>
    <xf numFmtId="3" fontId="12" fillId="0" borderId="12" xfId="3" applyNumberFormat="1" applyFont="1" applyFill="1" applyBorder="1" applyAlignment="1" applyProtection="1">
      <alignment horizontal="center" wrapText="1"/>
    </xf>
    <xf numFmtId="3" fontId="12" fillId="0" borderId="0" xfId="3" applyNumberFormat="1" applyFont="1" applyFill="1" applyBorder="1" applyAlignment="1" applyProtection="1">
      <alignment horizontal="left" vertical="center" wrapText="1"/>
    </xf>
    <xf numFmtId="4" fontId="12" fillId="0" borderId="16" xfId="3" applyNumberFormat="1" applyFont="1" applyBorder="1" applyAlignment="1">
      <alignment horizontal="center"/>
    </xf>
    <xf numFmtId="4" fontId="12" fillId="0" borderId="7" xfId="3" applyNumberFormat="1" applyFont="1" applyBorder="1" applyAlignment="1">
      <alignment horizontal="center"/>
    </xf>
    <xf numFmtId="4" fontId="12" fillId="0" borderId="7" xfId="3" applyNumberFormat="1" applyFont="1" applyBorder="1"/>
    <xf numFmtId="4" fontId="11" fillId="2" borderId="18" xfId="3" applyNumberFormat="1" applyFont="1" applyFill="1" applyBorder="1" applyAlignment="1">
      <alignment horizontal="center"/>
    </xf>
    <xf numFmtId="4" fontId="12" fillId="0" borderId="23" xfId="3" applyNumberFormat="1" applyFont="1" applyBorder="1" applyAlignment="1">
      <alignment horizontal="center"/>
    </xf>
    <xf numFmtId="3" fontId="12" fillId="0" borderId="29" xfId="3" applyNumberFormat="1" applyFont="1" applyBorder="1"/>
    <xf numFmtId="4" fontId="12" fillId="0" borderId="73" xfId="3" applyNumberFormat="1" applyFont="1" applyBorder="1"/>
    <xf numFmtId="3" fontId="12" fillId="0" borderId="73" xfId="3" applyNumberFormat="1" applyFont="1" applyBorder="1"/>
    <xf numFmtId="4" fontId="12" fillId="0" borderId="69" xfId="3" applyNumberFormat="1" applyFont="1" applyBorder="1"/>
    <xf numFmtId="0" fontId="12" fillId="0" borderId="8" xfId="3" applyFont="1" applyBorder="1" applyAlignment="1">
      <alignment horizontal="center"/>
    </xf>
    <xf numFmtId="0" fontId="12" fillId="0" borderId="58" xfId="3" applyFont="1" applyBorder="1" applyAlignment="1">
      <alignment horizontal="left"/>
    </xf>
    <xf numFmtId="3" fontId="12" fillId="0" borderId="13" xfId="3" applyNumberFormat="1" applyFont="1" applyFill="1" applyBorder="1" applyAlignment="1" applyProtection="1">
      <alignment horizontal="center" vertical="center" wrapText="1"/>
    </xf>
    <xf numFmtId="4" fontId="12" fillId="0" borderId="36" xfId="3" applyNumberFormat="1" applyFont="1" applyBorder="1" applyAlignment="1">
      <alignment horizontal="center"/>
    </xf>
    <xf numFmtId="4" fontId="11" fillId="2" borderId="51" xfId="3" applyNumberFormat="1" applyFont="1" applyFill="1" applyBorder="1" applyAlignment="1">
      <alignment horizontal="center"/>
    </xf>
    <xf numFmtId="3" fontId="12" fillId="3" borderId="34" xfId="3" applyNumberFormat="1" applyFont="1" applyFill="1" applyBorder="1" applyAlignment="1" applyProtection="1">
      <alignment horizontal="center" wrapText="1"/>
    </xf>
    <xf numFmtId="3" fontId="12" fillId="3" borderId="34" xfId="3" applyNumberFormat="1" applyFont="1" applyFill="1" applyBorder="1" applyAlignment="1" applyProtection="1">
      <alignment horizontal="left" vertical="center" wrapText="1"/>
    </xf>
    <xf numFmtId="3" fontId="12" fillId="3" borderId="58" xfId="3" applyNumberFormat="1" applyFont="1" applyFill="1" applyBorder="1" applyAlignment="1" applyProtection="1">
      <alignment horizontal="center" vertical="center" wrapText="1"/>
    </xf>
    <xf numFmtId="3" fontId="12" fillId="3" borderId="60" xfId="3" applyNumberFormat="1" applyFont="1" applyFill="1" applyBorder="1"/>
    <xf numFmtId="4" fontId="12" fillId="3" borderId="47" xfId="3" applyNumberFormat="1" applyFont="1" applyFill="1" applyBorder="1"/>
    <xf numFmtId="3" fontId="12" fillId="3" borderId="47" xfId="3" applyNumberFormat="1" applyFont="1" applyFill="1" applyBorder="1"/>
    <xf numFmtId="4" fontId="12" fillId="3" borderId="48" xfId="3" applyNumberFormat="1" applyFont="1" applyFill="1" applyBorder="1"/>
    <xf numFmtId="3" fontId="12" fillId="0" borderId="30" xfId="3" applyNumberFormat="1" applyFont="1" applyFill="1" applyBorder="1"/>
    <xf numFmtId="4" fontId="12" fillId="0" borderId="67" xfId="3" applyNumberFormat="1" applyFont="1" applyFill="1" applyBorder="1"/>
    <xf numFmtId="3" fontId="12" fillId="0" borderId="67" xfId="3" applyNumberFormat="1" applyFont="1" applyFill="1" applyBorder="1"/>
    <xf numFmtId="4" fontId="12" fillId="0" borderId="70" xfId="3" applyNumberFormat="1" applyFont="1" applyFill="1" applyBorder="1"/>
    <xf numFmtId="4" fontId="11" fillId="2" borderId="69" xfId="3" applyNumberFormat="1" applyFont="1" applyFill="1" applyBorder="1" applyAlignment="1">
      <alignment horizontal="center"/>
    </xf>
    <xf numFmtId="0" fontId="9" fillId="0" borderId="4" xfId="3" applyFont="1" applyBorder="1" applyAlignment="1">
      <alignment horizontal="center"/>
    </xf>
    <xf numFmtId="0" fontId="9" fillId="0" borderId="0" xfId="3" applyFont="1" applyBorder="1" applyAlignment="1">
      <alignment wrapText="1"/>
    </xf>
    <xf numFmtId="4" fontId="12" fillId="0" borderId="43" xfId="3" applyNumberFormat="1" applyFont="1" applyBorder="1"/>
    <xf numFmtId="4" fontId="12" fillId="0" borderId="44" xfId="3" applyNumberFormat="1" applyFont="1" applyBorder="1"/>
    <xf numFmtId="3" fontId="12" fillId="0" borderId="54" xfId="3" applyNumberFormat="1" applyFont="1" applyFill="1" applyBorder="1" applyAlignment="1">
      <alignment horizontal="center"/>
    </xf>
    <xf numFmtId="4" fontId="12" fillId="0" borderId="56" xfId="3" applyNumberFormat="1" applyFont="1" applyFill="1" applyBorder="1"/>
    <xf numFmtId="3" fontId="12" fillId="0" borderId="5" xfId="3" applyNumberFormat="1" applyFont="1" applyFill="1" applyBorder="1" applyAlignment="1" applyProtection="1">
      <alignment horizontal="center" wrapText="1"/>
    </xf>
    <xf numFmtId="3" fontId="12" fillId="0" borderId="5" xfId="3" applyNumberFormat="1" applyFont="1" applyFill="1" applyBorder="1" applyAlignment="1" applyProtection="1">
      <alignment horizontal="left" vertical="center" wrapText="1"/>
    </xf>
    <xf numFmtId="0" fontId="12" fillId="0" borderId="13" xfId="3" applyFont="1" applyBorder="1" applyAlignment="1">
      <alignment horizontal="center" vertical="center" wrapText="1"/>
    </xf>
    <xf numFmtId="4" fontId="12" fillId="0" borderId="63" xfId="3" applyNumberFormat="1" applyFont="1" applyFill="1" applyBorder="1" applyAlignment="1">
      <alignment horizontal="center"/>
    </xf>
    <xf numFmtId="0" fontId="9" fillId="0" borderId="74" xfId="3" applyFont="1" applyBorder="1" applyAlignment="1">
      <alignment horizontal="center"/>
    </xf>
    <xf numFmtId="0" fontId="9" fillId="0" borderId="75" xfId="3" applyFont="1" applyBorder="1" applyAlignment="1">
      <alignment wrapText="1"/>
    </xf>
    <xf numFmtId="3" fontId="12" fillId="0" borderId="41" xfId="3" applyNumberFormat="1" applyFont="1" applyFill="1" applyBorder="1" applyAlignment="1">
      <alignment horizontal="right"/>
    </xf>
    <xf numFmtId="3" fontId="20" fillId="0" borderId="33" xfId="3" applyNumberFormat="1" applyFont="1" applyFill="1" applyBorder="1" applyAlignment="1" applyProtection="1">
      <alignment horizontal="left" vertical="center" wrapText="1"/>
    </xf>
    <xf numFmtId="0" fontId="12" fillId="0" borderId="40" xfId="3" applyFont="1" applyFill="1" applyBorder="1"/>
    <xf numFmtId="0" fontId="12" fillId="0" borderId="5" xfId="3" applyFont="1" applyFill="1" applyBorder="1"/>
    <xf numFmtId="0" fontId="14" fillId="0" borderId="5" xfId="3" applyFont="1" applyBorder="1"/>
    <xf numFmtId="0" fontId="28" fillId="3" borderId="5" xfId="3" applyFont="1" applyFill="1" applyBorder="1" applyAlignment="1">
      <alignment vertical="center" wrapText="1"/>
    </xf>
    <xf numFmtId="3" fontId="12" fillId="0" borderId="20" xfId="3" applyNumberFormat="1" applyFont="1" applyFill="1" applyBorder="1" applyAlignment="1">
      <alignment horizontal="center"/>
    </xf>
    <xf numFmtId="3" fontId="12" fillId="0" borderId="20" xfId="3" applyNumberFormat="1" applyFont="1" applyFill="1" applyBorder="1" applyAlignment="1">
      <alignment horizontal="right"/>
    </xf>
    <xf numFmtId="0" fontId="14" fillId="0" borderId="57" xfId="3" applyFont="1" applyBorder="1"/>
    <xf numFmtId="0" fontId="28" fillId="3" borderId="48" xfId="3" applyFont="1" applyFill="1" applyBorder="1" applyAlignment="1">
      <alignment vertical="center" wrapText="1"/>
    </xf>
    <xf numFmtId="0" fontId="22" fillId="0" borderId="76" xfId="3" applyFont="1" applyBorder="1"/>
    <xf numFmtId="0" fontId="22" fillId="0" borderId="76" xfId="3" applyFont="1" applyBorder="1" applyAlignment="1">
      <alignment wrapText="1"/>
    </xf>
    <xf numFmtId="3" fontId="22" fillId="0" borderId="0" xfId="3" applyNumberFormat="1" applyFont="1" applyFill="1" applyBorder="1" applyAlignment="1" applyProtection="1">
      <alignment horizontal="center" vertical="center" wrapText="1"/>
    </xf>
    <xf numFmtId="0" fontId="27" fillId="0" borderId="12" xfId="3" applyFont="1" applyBorder="1"/>
    <xf numFmtId="0" fontId="27" fillId="3" borderId="66" xfId="3" applyFont="1" applyFill="1" applyBorder="1" applyAlignment="1">
      <alignment vertical="center" wrapText="1"/>
    </xf>
    <xf numFmtId="3" fontId="12" fillId="0" borderId="72" xfId="3" applyNumberFormat="1" applyFont="1" applyFill="1" applyBorder="1" applyAlignment="1">
      <alignment horizontal="center"/>
    </xf>
    <xf numFmtId="4" fontId="12" fillId="0" borderId="72" xfId="3" applyNumberFormat="1" applyFont="1" applyFill="1" applyBorder="1" applyAlignment="1">
      <alignment horizontal="right"/>
    </xf>
    <xf numFmtId="3" fontId="12" fillId="0" borderId="72" xfId="3" applyNumberFormat="1" applyFont="1" applyFill="1" applyBorder="1" applyAlignment="1">
      <alignment horizontal="right"/>
    </xf>
    <xf numFmtId="3" fontId="12" fillId="0" borderId="48" xfId="3" applyNumberFormat="1" applyFont="1" applyFill="1" applyBorder="1" applyAlignment="1">
      <alignment horizontal="right"/>
    </xf>
    <xf numFmtId="3" fontId="11" fillId="0" borderId="4" xfId="3" applyNumberFormat="1" applyFont="1" applyFill="1" applyBorder="1" applyAlignment="1">
      <alignment horizontal="center"/>
    </xf>
    <xf numFmtId="4" fontId="11" fillId="0" borderId="4" xfId="3" applyNumberFormat="1" applyFont="1" applyFill="1" applyBorder="1" applyAlignment="1">
      <alignment horizontal="center"/>
    </xf>
    <xf numFmtId="3" fontId="12" fillId="3" borderId="33" xfId="3" applyNumberFormat="1" applyFont="1" applyFill="1" applyBorder="1" applyAlignment="1" applyProtection="1">
      <alignment horizontal="left" vertical="center" wrapText="1"/>
    </xf>
    <xf numFmtId="3" fontId="12" fillId="3" borderId="57" xfId="3" applyNumberFormat="1" applyFont="1" applyFill="1" applyBorder="1" applyAlignment="1" applyProtection="1">
      <alignment horizontal="center" vertical="center" wrapText="1"/>
    </xf>
    <xf numFmtId="3" fontId="12" fillId="3" borderId="40" xfId="3" applyNumberFormat="1" applyFont="1" applyFill="1" applyBorder="1" applyAlignment="1">
      <alignment horizontal="center"/>
    </xf>
    <xf numFmtId="4" fontId="12" fillId="3" borderId="5" xfId="3" applyNumberFormat="1" applyFont="1" applyFill="1" applyBorder="1" applyAlignment="1">
      <alignment horizontal="center"/>
    </xf>
    <xf numFmtId="3" fontId="12" fillId="3" borderId="5" xfId="3" applyNumberFormat="1" applyFont="1" applyFill="1" applyBorder="1" applyAlignment="1">
      <alignment horizontal="center"/>
    </xf>
    <xf numFmtId="4" fontId="12" fillId="3" borderId="41" xfId="3" applyNumberFormat="1" applyFont="1" applyFill="1" applyBorder="1" applyAlignment="1">
      <alignment horizontal="center"/>
    </xf>
    <xf numFmtId="3" fontId="12" fillId="3" borderId="16" xfId="3" applyNumberFormat="1" applyFont="1" applyFill="1" applyBorder="1"/>
    <xf numFmtId="3" fontId="12" fillId="3" borderId="5" xfId="3" applyNumberFormat="1" applyFont="1" applyFill="1" applyBorder="1"/>
    <xf numFmtId="4" fontId="12" fillId="3" borderId="20" xfId="3" applyNumberFormat="1" applyFont="1" applyFill="1" applyBorder="1" applyAlignment="1">
      <alignment horizontal="center"/>
    </xf>
    <xf numFmtId="3" fontId="12" fillId="3" borderId="40" xfId="3" applyNumberFormat="1" applyFont="1" applyFill="1" applyBorder="1"/>
    <xf numFmtId="4" fontId="12" fillId="3" borderId="5" xfId="3" applyNumberFormat="1" applyFont="1" applyFill="1" applyBorder="1"/>
    <xf numFmtId="4" fontId="12" fillId="3" borderId="41" xfId="3" applyNumberFormat="1" applyFont="1" applyFill="1" applyBorder="1"/>
    <xf numFmtId="4" fontId="12" fillId="3" borderId="16" xfId="3" applyNumberFormat="1" applyFont="1" applyFill="1" applyBorder="1"/>
    <xf numFmtId="4" fontId="12" fillId="3" borderId="37" xfId="3" applyNumberFormat="1" applyFont="1" applyFill="1" applyBorder="1"/>
    <xf numFmtId="0" fontId="20" fillId="0" borderId="15" xfId="3" applyFont="1" applyBorder="1" applyAlignment="1">
      <alignment horizontal="center"/>
    </xf>
    <xf numFmtId="3" fontId="20" fillId="3" borderId="25" xfId="3" applyNumberFormat="1" applyFont="1" applyFill="1" applyBorder="1" applyAlignment="1">
      <alignment horizontal="left" vertical="center" wrapText="1"/>
    </xf>
    <xf numFmtId="0" fontId="26" fillId="0" borderId="27" xfId="3" applyFont="1" applyBorder="1" applyAlignment="1">
      <alignment horizontal="center"/>
    </xf>
    <xf numFmtId="3" fontId="26" fillId="3" borderId="0" xfId="3" applyNumberFormat="1" applyFont="1" applyFill="1" applyBorder="1" applyAlignment="1">
      <alignment horizontal="left" vertical="center" wrapText="1"/>
    </xf>
    <xf numFmtId="3" fontId="26" fillId="0" borderId="0" xfId="3" applyNumberFormat="1" applyFont="1" applyFill="1" applyBorder="1" applyAlignment="1" applyProtection="1">
      <alignment horizontal="center" vertical="center" wrapText="1"/>
    </xf>
    <xf numFmtId="3" fontId="12" fillId="3" borderId="13" xfId="3" applyNumberFormat="1" applyFont="1" applyFill="1" applyBorder="1"/>
    <xf numFmtId="0" fontId="26" fillId="0" borderId="1" xfId="3" applyFont="1" applyBorder="1" applyAlignment="1">
      <alignment horizontal="center"/>
    </xf>
    <xf numFmtId="3" fontId="26" fillId="3" borderId="13" xfId="3" applyNumberFormat="1" applyFont="1" applyFill="1" applyBorder="1" applyAlignment="1">
      <alignment horizontal="left" vertical="center" wrapText="1"/>
    </xf>
    <xf numFmtId="3" fontId="20" fillId="0" borderId="33" xfId="3" applyNumberFormat="1" applyFont="1" applyFill="1" applyBorder="1" applyAlignment="1" applyProtection="1">
      <alignment horizontal="left" vertical="center" wrapText="1"/>
      <protection locked="0"/>
    </xf>
    <xf numFmtId="3" fontId="20" fillId="0" borderId="15" xfId="3" applyNumberFormat="1" applyFont="1" applyFill="1" applyBorder="1" applyAlignment="1" applyProtection="1">
      <alignment horizontal="center" wrapText="1"/>
    </xf>
    <xf numFmtId="3" fontId="20" fillId="0" borderId="12" xfId="3" applyNumberFormat="1" applyFont="1" applyFill="1" applyBorder="1" applyAlignment="1" applyProtection="1">
      <alignment horizontal="left" wrapText="1"/>
    </xf>
    <xf numFmtId="3" fontId="12" fillId="0" borderId="17" xfId="3" applyNumberFormat="1" applyFont="1" applyFill="1" applyBorder="1" applyAlignment="1">
      <alignment horizontal="center"/>
    </xf>
    <xf numFmtId="4" fontId="12" fillId="0" borderId="26" xfId="3" applyNumberFormat="1" applyFont="1" applyFill="1" applyBorder="1"/>
    <xf numFmtId="4" fontId="12" fillId="0" borderId="16" xfId="3" applyNumberFormat="1" applyFont="1" applyFill="1" applyBorder="1"/>
    <xf numFmtId="4" fontId="12" fillId="0" borderId="37" xfId="3" applyNumberFormat="1" applyFont="1" applyFill="1" applyBorder="1"/>
    <xf numFmtId="3" fontId="12" fillId="0" borderId="64" xfId="3" applyNumberFormat="1" applyFont="1" applyFill="1" applyBorder="1" applyAlignment="1" applyProtection="1">
      <alignment horizontal="left" vertical="center" wrapText="1"/>
    </xf>
    <xf numFmtId="3" fontId="12" fillId="0" borderId="8" xfId="3" applyNumberFormat="1" applyFont="1" applyFill="1" applyBorder="1" applyAlignment="1" applyProtection="1">
      <alignment horizontal="center" vertical="center" wrapText="1"/>
    </xf>
    <xf numFmtId="4" fontId="12" fillId="0" borderId="68" xfId="3" applyNumberFormat="1" applyFont="1" applyFill="1" applyBorder="1"/>
    <xf numFmtId="4" fontId="12" fillId="0" borderId="49" xfId="3" applyNumberFormat="1" applyFont="1" applyFill="1" applyBorder="1"/>
    <xf numFmtId="3" fontId="26" fillId="0" borderId="2" xfId="3" applyNumberFormat="1" applyFont="1" applyFill="1" applyBorder="1" applyAlignment="1" applyProtection="1">
      <alignment horizontal="center" wrapText="1"/>
      <protection locked="0"/>
    </xf>
    <xf numFmtId="0" fontId="12" fillId="0" borderId="57" xfId="3" applyFont="1" applyBorder="1" applyAlignment="1">
      <alignment wrapText="1"/>
    </xf>
    <xf numFmtId="3" fontId="12" fillId="0" borderId="34" xfId="3" applyNumberFormat="1" applyFont="1" applyFill="1" applyBorder="1" applyAlignment="1" applyProtection="1">
      <alignment horizontal="center" vertical="center" wrapText="1"/>
    </xf>
    <xf numFmtId="3" fontId="12" fillId="0" borderId="7" xfId="3" applyNumberFormat="1" applyFont="1" applyFill="1" applyBorder="1" applyAlignment="1" applyProtection="1">
      <alignment horizontal="center" wrapText="1"/>
    </xf>
    <xf numFmtId="3" fontId="8" fillId="0" borderId="0" xfId="3" applyNumberFormat="1" applyFill="1" applyBorder="1"/>
    <xf numFmtId="4" fontId="12" fillId="0" borderId="0" xfId="3" applyNumberFormat="1" applyFont="1" applyBorder="1"/>
    <xf numFmtId="0" fontId="8" fillId="0" borderId="0" xfId="3" applyFill="1" applyBorder="1"/>
    <xf numFmtId="4" fontId="12" fillId="0" borderId="16" xfId="3" applyNumberFormat="1" applyFont="1" applyFill="1" applyBorder="1" applyAlignment="1">
      <alignment horizontal="right"/>
    </xf>
    <xf numFmtId="4" fontId="12" fillId="0" borderId="7" xfId="3" applyNumberFormat="1" applyFont="1" applyFill="1" applyBorder="1" applyAlignment="1">
      <alignment horizontal="right"/>
    </xf>
    <xf numFmtId="3" fontId="20" fillId="0" borderId="7" xfId="3" applyNumberFormat="1" applyFont="1" applyFill="1" applyBorder="1" applyAlignment="1" applyProtection="1">
      <alignment horizontal="center" wrapText="1"/>
    </xf>
    <xf numFmtId="0" fontId="12" fillId="0" borderId="8" xfId="3" applyFont="1" applyFill="1" applyBorder="1" applyAlignment="1">
      <alignment horizontal="center"/>
    </xf>
    <xf numFmtId="0" fontId="12" fillId="0" borderId="58" xfId="3" applyFont="1" applyFill="1" applyBorder="1"/>
    <xf numFmtId="0" fontId="12" fillId="0" borderId="8" xfId="3" applyFont="1" applyBorder="1" applyAlignment="1">
      <alignment vertical="center"/>
    </xf>
    <xf numFmtId="0" fontId="14" fillId="0" borderId="61" xfId="3" applyFont="1" applyBorder="1" applyAlignment="1">
      <alignment vertical="center" wrapText="1"/>
    </xf>
    <xf numFmtId="0" fontId="29" fillId="0" borderId="33" xfId="3" applyFont="1" applyBorder="1"/>
    <xf numFmtId="0" fontId="29" fillId="0" borderId="57" xfId="3" applyFont="1" applyBorder="1"/>
    <xf numFmtId="0" fontId="9" fillId="0" borderId="5" xfId="3" applyFont="1" applyBorder="1" applyAlignment="1">
      <alignment horizontal="center" vertical="center"/>
    </xf>
    <xf numFmtId="0" fontId="22" fillId="0" borderId="5" xfId="3" applyFont="1" applyBorder="1" applyAlignment="1">
      <alignment vertical="center"/>
    </xf>
    <xf numFmtId="4" fontId="12" fillId="0" borderId="29" xfId="3" applyNumberFormat="1" applyFont="1" applyBorder="1"/>
    <xf numFmtId="4" fontId="12" fillId="0" borderId="77" xfId="3" applyNumberFormat="1" applyFont="1" applyBorder="1"/>
    <xf numFmtId="0" fontId="29" fillId="0" borderId="0" xfId="3" applyFont="1" applyFill="1"/>
    <xf numFmtId="4" fontId="11" fillId="2" borderId="5" xfId="3" applyNumberFormat="1" applyFont="1" applyFill="1" applyBorder="1" applyAlignment="1">
      <alignment horizontal="center"/>
    </xf>
    <xf numFmtId="4" fontId="12" fillId="0" borderId="51" xfId="3" applyNumberFormat="1" applyFont="1" applyBorder="1"/>
    <xf numFmtId="4" fontId="12" fillId="0" borderId="36" xfId="3" applyNumberFormat="1" applyFont="1" applyBorder="1"/>
    <xf numFmtId="3" fontId="12" fillId="0" borderId="45" xfId="3" applyNumberFormat="1" applyFont="1" applyBorder="1" applyAlignment="1">
      <alignment horizontal="right"/>
    </xf>
    <xf numFmtId="4" fontId="12" fillId="0" borderId="59" xfId="3" applyNumberFormat="1" applyFont="1" applyBorder="1" applyAlignment="1">
      <alignment horizontal="right"/>
    </xf>
    <xf numFmtId="3" fontId="12" fillId="0" borderId="59" xfId="3" applyNumberFormat="1" applyFont="1" applyBorder="1" applyAlignment="1">
      <alignment horizontal="right"/>
    </xf>
    <xf numFmtId="4" fontId="12" fillId="0" borderId="6" xfId="3" applyNumberFormat="1" applyFont="1" applyBorder="1" applyAlignment="1">
      <alignment horizontal="right"/>
    </xf>
    <xf numFmtId="4" fontId="12" fillId="0" borderId="16" xfId="3" applyNumberFormat="1" applyFont="1" applyBorder="1" applyAlignment="1">
      <alignment horizontal="right"/>
    </xf>
    <xf numFmtId="4" fontId="12" fillId="0" borderId="37" xfId="3" applyNumberFormat="1" applyFont="1" applyBorder="1" applyAlignment="1">
      <alignment horizontal="right"/>
    </xf>
    <xf numFmtId="4" fontId="12" fillId="0" borderId="7" xfId="3" applyNumberFormat="1" applyFont="1" applyBorder="1" applyAlignment="1">
      <alignment horizontal="right"/>
    </xf>
    <xf numFmtId="0" fontId="9" fillId="0" borderId="76" xfId="3" applyFont="1" applyBorder="1"/>
    <xf numFmtId="0" fontId="9" fillId="0" borderId="78" xfId="3" applyFont="1" applyBorder="1" applyAlignment="1">
      <alignment wrapText="1"/>
    </xf>
    <xf numFmtId="3" fontId="12" fillId="0" borderId="46" xfId="3" applyNumberFormat="1" applyFont="1" applyBorder="1"/>
    <xf numFmtId="4" fontId="12" fillId="0" borderId="60" xfId="3" applyNumberFormat="1" applyFont="1" applyBorder="1" applyAlignment="1">
      <alignment horizontal="right"/>
    </xf>
    <xf numFmtId="4" fontId="12" fillId="0" borderId="61" xfId="3" applyNumberFormat="1" applyFont="1" applyBorder="1" applyAlignment="1">
      <alignment horizontal="right"/>
    </xf>
    <xf numFmtId="0" fontId="16" fillId="0" borderId="27" xfId="3" applyFont="1" applyBorder="1" applyAlignment="1">
      <alignment horizontal="center"/>
    </xf>
    <xf numFmtId="4" fontId="12" fillId="0" borderId="37" xfId="3" applyNumberFormat="1" applyFont="1" applyBorder="1"/>
    <xf numFmtId="4" fontId="12" fillId="0" borderId="60" xfId="3" applyNumberFormat="1" applyFont="1" applyBorder="1"/>
    <xf numFmtId="4" fontId="12" fillId="0" borderId="61" xfId="3" applyNumberFormat="1" applyFont="1" applyBorder="1"/>
    <xf numFmtId="0" fontId="12" fillId="0" borderId="32" xfId="3" applyFont="1" applyFill="1" applyBorder="1" applyAlignment="1">
      <alignment horizontal="center" vertical="center"/>
    </xf>
    <xf numFmtId="0" fontId="12" fillId="0" borderId="50" xfId="3" applyFont="1" applyFill="1" applyBorder="1" applyAlignment="1">
      <alignment horizontal="left" vertical="center" wrapText="1"/>
    </xf>
    <xf numFmtId="0" fontId="12" fillId="0" borderId="45" xfId="3" applyFont="1" applyFill="1" applyBorder="1" applyAlignment="1">
      <alignment horizontal="center" vertical="center" wrapText="1"/>
    </xf>
    <xf numFmtId="0" fontId="12" fillId="0" borderId="33" xfId="3" applyFont="1" applyFill="1" applyBorder="1" applyAlignment="1">
      <alignment horizontal="center" vertical="center"/>
    </xf>
    <xf numFmtId="0" fontId="12" fillId="0" borderId="57" xfId="3" applyFont="1" applyFill="1" applyBorder="1" applyAlignment="1">
      <alignment horizontal="left" vertical="center" wrapText="1"/>
    </xf>
    <xf numFmtId="0" fontId="12" fillId="0" borderId="40" xfId="3" applyFont="1" applyFill="1" applyBorder="1" applyAlignment="1">
      <alignment horizontal="center" vertical="center" wrapText="1"/>
    </xf>
    <xf numFmtId="0" fontId="20" fillId="0" borderId="79" xfId="7" applyFont="1" applyFill="1" applyBorder="1" applyAlignment="1">
      <alignment horizontal="center" vertical="center"/>
    </xf>
    <xf numFmtId="0" fontId="20" fillId="0" borderId="80" xfId="7" applyFont="1" applyFill="1" applyBorder="1" applyAlignment="1">
      <alignment horizontal="left" vertical="center" wrapText="1"/>
    </xf>
    <xf numFmtId="0" fontId="20" fillId="0" borderId="40" xfId="7" applyFont="1" applyFill="1" applyBorder="1" applyAlignment="1">
      <alignment horizontal="center" vertical="center" wrapText="1"/>
    </xf>
    <xf numFmtId="4" fontId="20" fillId="0" borderId="20" xfId="3" applyNumberFormat="1" applyFont="1" applyFill="1" applyBorder="1" applyAlignment="1">
      <alignment horizontal="justify" vertical="center" wrapText="1"/>
    </xf>
    <xf numFmtId="0" fontId="9" fillId="0" borderId="10" xfId="3" applyFont="1" applyBorder="1" applyAlignment="1">
      <alignment horizontal="center"/>
    </xf>
    <xf numFmtId="0" fontId="9" fillId="0" borderId="65" xfId="3" applyFont="1" applyBorder="1"/>
    <xf numFmtId="0" fontId="12" fillId="0" borderId="28" xfId="7" applyFont="1" applyFill="1" applyBorder="1" applyAlignment="1">
      <alignment horizontal="center" vertical="center" wrapText="1"/>
    </xf>
    <xf numFmtId="4" fontId="20" fillId="0" borderId="5" xfId="3" applyNumberFormat="1" applyFont="1" applyFill="1" applyBorder="1" applyAlignment="1" applyProtection="1">
      <alignment horizontal="center" vertical="center"/>
      <protection locked="0"/>
    </xf>
    <xf numFmtId="4" fontId="20" fillId="0" borderId="5" xfId="3" applyNumberFormat="1" applyFont="1" applyFill="1" applyBorder="1" applyAlignment="1">
      <alignment horizontal="left" vertical="center" wrapText="1"/>
    </xf>
    <xf numFmtId="0" fontId="20" fillId="0" borderId="28" xfId="7" applyFont="1" applyFill="1" applyBorder="1" applyAlignment="1">
      <alignment horizontal="center" vertical="center" wrapText="1"/>
    </xf>
    <xf numFmtId="4" fontId="12" fillId="0" borderId="20" xfId="3" applyNumberFormat="1" applyFont="1" applyFill="1" applyBorder="1" applyAlignment="1">
      <alignment horizontal="justify" vertical="center" wrapText="1"/>
    </xf>
    <xf numFmtId="0" fontId="20" fillId="0" borderId="46" xfId="7" applyFont="1" applyFill="1" applyBorder="1" applyAlignment="1">
      <alignment horizontal="center" vertical="center" wrapText="1"/>
    </xf>
    <xf numFmtId="0" fontId="12" fillId="3" borderId="32" xfId="3" applyFont="1" applyFill="1" applyBorder="1" applyAlignment="1">
      <alignment horizontal="center" vertical="center"/>
    </xf>
    <xf numFmtId="0" fontId="12" fillId="3" borderId="32" xfId="3" applyFont="1" applyFill="1" applyBorder="1" applyAlignment="1">
      <alignment horizontal="left" vertical="center" wrapText="1"/>
    </xf>
    <xf numFmtId="0" fontId="12" fillId="3" borderId="50" xfId="3" applyFont="1" applyFill="1" applyBorder="1" applyAlignment="1">
      <alignment horizontal="center" vertical="center" wrapText="1"/>
    </xf>
    <xf numFmtId="3" fontId="12" fillId="3" borderId="54" xfId="3" applyNumberFormat="1" applyFont="1" applyFill="1" applyBorder="1" applyAlignment="1">
      <alignment horizontal="center"/>
    </xf>
    <xf numFmtId="4" fontId="12" fillId="3" borderId="21" xfId="3" applyNumberFormat="1" applyFont="1" applyFill="1" applyBorder="1" applyAlignment="1">
      <alignment horizontal="center"/>
    </xf>
    <xf numFmtId="3" fontId="12" fillId="3" borderId="21" xfId="3" applyNumberFormat="1" applyFont="1" applyFill="1" applyBorder="1" applyAlignment="1">
      <alignment horizontal="center"/>
    </xf>
    <xf numFmtId="4" fontId="12" fillId="3" borderId="23" xfId="3" applyNumberFormat="1" applyFont="1" applyFill="1" applyBorder="1" applyAlignment="1">
      <alignment horizontal="center"/>
    </xf>
    <xf numFmtId="3" fontId="12" fillId="3" borderId="17" xfId="3" applyNumberFormat="1" applyFont="1" applyFill="1" applyBorder="1"/>
    <xf numFmtId="3" fontId="12" fillId="3" borderId="21" xfId="3" applyNumberFormat="1" applyFont="1" applyFill="1" applyBorder="1"/>
    <xf numFmtId="3" fontId="12" fillId="3" borderId="54" xfId="3" applyNumberFormat="1" applyFont="1" applyFill="1" applyBorder="1"/>
    <xf numFmtId="4" fontId="12" fillId="3" borderId="17" xfId="3" applyNumberFormat="1" applyFont="1" applyFill="1" applyBorder="1"/>
    <xf numFmtId="4" fontId="12" fillId="3" borderId="25" xfId="3" applyNumberFormat="1" applyFont="1" applyFill="1" applyBorder="1"/>
    <xf numFmtId="4" fontId="12" fillId="3" borderId="26" xfId="3" applyNumberFormat="1" applyFont="1" applyFill="1" applyBorder="1"/>
    <xf numFmtId="0" fontId="12" fillId="3" borderId="33" xfId="3" applyFont="1" applyFill="1" applyBorder="1" applyAlignment="1">
      <alignment horizontal="center" vertical="center"/>
    </xf>
    <xf numFmtId="0" fontId="12" fillId="3" borderId="33" xfId="3" applyFont="1" applyFill="1" applyBorder="1" applyAlignment="1">
      <alignment horizontal="left" vertical="center" wrapText="1"/>
    </xf>
    <xf numFmtId="0" fontId="12" fillId="3" borderId="57" xfId="3" applyFont="1" applyFill="1" applyBorder="1" applyAlignment="1">
      <alignment horizontal="center" vertical="center" wrapText="1"/>
    </xf>
    <xf numFmtId="0" fontId="12" fillId="0" borderId="33" xfId="3" applyFont="1" applyFill="1" applyBorder="1" applyAlignment="1">
      <alignment horizontal="left" vertical="center" wrapText="1"/>
    </xf>
    <xf numFmtId="0" fontId="20" fillId="0" borderId="79" xfId="7" applyFont="1" applyFill="1" applyBorder="1" applyAlignment="1">
      <alignment horizontal="left" vertical="center" wrapText="1"/>
    </xf>
    <xf numFmtId="0" fontId="20" fillId="0" borderId="57" xfId="3" applyFont="1" applyFill="1" applyBorder="1" applyAlignment="1">
      <alignment horizontal="center" vertical="center" wrapText="1"/>
    </xf>
    <xf numFmtId="0" fontId="12" fillId="0" borderId="4" xfId="3" applyFont="1" applyBorder="1"/>
    <xf numFmtId="0" fontId="12" fillId="0" borderId="4" xfId="3" applyFont="1" applyBorder="1" applyAlignment="1">
      <alignment wrapText="1"/>
    </xf>
    <xf numFmtId="0" fontId="12" fillId="0" borderId="0" xfId="3" applyFont="1" applyFill="1" applyBorder="1" applyAlignment="1">
      <alignment horizontal="center" vertical="center" wrapText="1"/>
    </xf>
    <xf numFmtId="4" fontId="12" fillId="0" borderId="28" xfId="3" applyNumberFormat="1" applyFont="1" applyFill="1" applyBorder="1" applyAlignment="1">
      <alignment horizontal="center"/>
    </xf>
    <xf numFmtId="0" fontId="12" fillId="0" borderId="32" xfId="3" applyFont="1" applyFill="1" applyBorder="1" applyAlignment="1">
      <alignment vertical="center"/>
    </xf>
    <xf numFmtId="0" fontId="12" fillId="0" borderId="65" xfId="3" applyFont="1" applyFill="1" applyBorder="1" applyAlignment="1">
      <alignment horizontal="center" vertical="center"/>
    </xf>
    <xf numFmtId="0" fontId="12" fillId="0" borderId="33" xfId="3" applyFont="1" applyFill="1" applyBorder="1" applyAlignment="1">
      <alignment vertical="center"/>
    </xf>
    <xf numFmtId="0" fontId="12" fillId="0" borderId="57" xfId="3" applyFont="1" applyFill="1" applyBorder="1" applyAlignment="1">
      <alignment horizontal="center" vertical="center"/>
    </xf>
    <xf numFmtId="4" fontId="12" fillId="0" borderId="7" xfId="3" applyNumberFormat="1" applyFont="1" applyFill="1" applyBorder="1"/>
    <xf numFmtId="4" fontId="12" fillId="0" borderId="40" xfId="3" applyNumberFormat="1" applyFont="1" applyFill="1" applyBorder="1"/>
    <xf numFmtId="4" fontId="12" fillId="0" borderId="33" xfId="3" applyNumberFormat="1" applyFont="1" applyFill="1" applyBorder="1"/>
    <xf numFmtId="0" fontId="20" fillId="0" borderId="33" xfId="3" applyFont="1" applyFill="1" applyBorder="1" applyAlignment="1">
      <alignment horizontal="center" vertical="center"/>
    </xf>
    <xf numFmtId="0" fontId="20" fillId="0" borderId="33" xfId="3" applyFont="1" applyFill="1" applyBorder="1" applyAlignment="1">
      <alignment vertical="center"/>
    </xf>
    <xf numFmtId="0" fontId="20" fillId="0" borderId="57" xfId="3" applyFont="1" applyFill="1" applyBorder="1" applyAlignment="1">
      <alignment horizontal="center" vertical="center"/>
    </xf>
    <xf numFmtId="0" fontId="20" fillId="0" borderId="34" xfId="3" applyFont="1" applyFill="1" applyBorder="1" applyAlignment="1">
      <alignment horizontal="center" vertical="center"/>
    </xf>
    <xf numFmtId="0" fontId="20" fillId="0" borderId="34" xfId="3" applyFont="1" applyFill="1" applyBorder="1" applyAlignment="1">
      <alignment vertical="center"/>
    </xf>
    <xf numFmtId="0" fontId="20" fillId="0" borderId="58" xfId="3" applyFont="1" applyFill="1" applyBorder="1" applyAlignment="1">
      <alignment horizontal="center" vertical="center"/>
    </xf>
    <xf numFmtId="3" fontId="12" fillId="0" borderId="46" xfId="3" applyNumberFormat="1" applyFont="1" applyFill="1" applyBorder="1"/>
    <xf numFmtId="4" fontId="12" fillId="0" borderId="60" xfId="3" applyNumberFormat="1" applyFont="1" applyFill="1" applyBorder="1"/>
    <xf numFmtId="4" fontId="12" fillId="0" borderId="61" xfId="3" applyNumberFormat="1" applyFont="1" applyFill="1" applyBorder="1"/>
    <xf numFmtId="0" fontId="14" fillId="0" borderId="10" xfId="3" applyFont="1" applyBorder="1" applyAlignment="1">
      <alignment vertical="center" wrapText="1"/>
    </xf>
    <xf numFmtId="166" fontId="14" fillId="0" borderId="56" xfId="3" applyNumberFormat="1" applyFont="1" applyFill="1" applyBorder="1" applyAlignment="1" applyProtection="1">
      <alignment horizontal="left" vertical="center" wrapText="1"/>
      <protection locked="0"/>
    </xf>
    <xf numFmtId="0" fontId="16" fillId="0" borderId="32" xfId="3" applyFont="1" applyBorder="1" applyAlignment="1">
      <alignment horizontal="center"/>
    </xf>
    <xf numFmtId="3" fontId="12" fillId="3" borderId="17" xfId="3" applyNumberFormat="1" applyFont="1" applyFill="1" applyBorder="1" applyAlignment="1">
      <alignment horizontal="center"/>
    </xf>
    <xf numFmtId="4" fontId="12" fillId="3" borderId="54" xfId="3" applyNumberFormat="1" applyFont="1" applyFill="1" applyBorder="1" applyAlignment="1">
      <alignment horizontal="center"/>
    </xf>
    <xf numFmtId="3" fontId="11" fillId="2" borderId="21" xfId="3" applyNumberFormat="1" applyFont="1" applyFill="1" applyBorder="1" applyAlignment="1">
      <alignment horizontal="center"/>
    </xf>
    <xf numFmtId="4" fontId="11" fillId="2" borderId="21" xfId="3" applyNumberFormat="1" applyFont="1" applyFill="1" applyBorder="1" applyAlignment="1">
      <alignment horizontal="center"/>
    </xf>
    <xf numFmtId="166" fontId="14" fillId="0" borderId="20" xfId="3" applyNumberFormat="1" applyFont="1" applyFill="1" applyBorder="1" applyAlignment="1" applyProtection="1">
      <alignment horizontal="left" vertical="center" wrapText="1"/>
      <protection locked="0"/>
    </xf>
    <xf numFmtId="0" fontId="16" fillId="0" borderId="33" xfId="3" applyFont="1" applyBorder="1" applyAlignment="1">
      <alignment horizontal="center"/>
    </xf>
    <xf numFmtId="3" fontId="11" fillId="2" borderId="5" xfId="3" applyNumberFormat="1" applyFont="1" applyFill="1" applyBorder="1" applyAlignment="1">
      <alignment horizontal="center"/>
    </xf>
    <xf numFmtId="0" fontId="14" fillId="0" borderId="20" xfId="3" applyFont="1" applyFill="1" applyBorder="1" applyAlignment="1">
      <alignment vertical="center" wrapText="1"/>
    </xf>
    <xf numFmtId="0" fontId="14" fillId="0" borderId="57" xfId="3" applyFont="1" applyFill="1" applyBorder="1" applyAlignment="1">
      <alignment vertical="center" wrapText="1"/>
    </xf>
    <xf numFmtId="0" fontId="27" fillId="0" borderId="33" xfId="3" applyFont="1" applyBorder="1" applyAlignment="1">
      <alignment vertical="center" wrapText="1"/>
    </xf>
    <xf numFmtId="166" fontId="27" fillId="0" borderId="20" xfId="3" applyNumberFormat="1" applyFont="1" applyFill="1" applyBorder="1" applyAlignment="1" applyProtection="1">
      <alignment horizontal="left" vertical="center" wrapText="1"/>
      <protection locked="0"/>
    </xf>
    <xf numFmtId="0" fontId="30" fillId="0" borderId="33" xfId="3" applyFont="1" applyBorder="1" applyAlignment="1">
      <alignment horizontal="center"/>
    </xf>
    <xf numFmtId="0" fontId="14" fillId="0" borderId="8" xfId="3" applyFont="1" applyBorder="1" applyAlignment="1">
      <alignment vertical="center" wrapText="1"/>
    </xf>
    <xf numFmtId="0" fontId="14" fillId="0" borderId="58" xfId="3" applyFont="1" applyBorder="1" applyAlignment="1">
      <alignment vertical="center" wrapText="1"/>
    </xf>
    <xf numFmtId="0" fontId="20" fillId="3" borderId="57" xfId="3" applyFont="1" applyFill="1" applyBorder="1" applyAlignment="1">
      <alignment horizontal="left" vertical="center" wrapText="1"/>
    </xf>
    <xf numFmtId="3" fontId="11" fillId="2" borderId="16" xfId="3" applyNumberFormat="1" applyFont="1" applyFill="1" applyBorder="1" applyAlignment="1">
      <alignment horizontal="center"/>
    </xf>
    <xf numFmtId="0" fontId="12" fillId="0" borderId="8" xfId="3" applyFont="1" applyFill="1" applyBorder="1" applyAlignment="1">
      <alignment horizontal="center" vertical="center"/>
    </xf>
    <xf numFmtId="0" fontId="12" fillId="0" borderId="57" xfId="3" applyFont="1" applyBorder="1" applyAlignment="1">
      <alignment vertical="center" wrapText="1"/>
    </xf>
    <xf numFmtId="0" fontId="12" fillId="0" borderId="8" xfId="3" applyFont="1" applyFill="1" applyBorder="1" applyAlignment="1">
      <alignment horizontal="center" vertical="center" wrapText="1"/>
    </xf>
    <xf numFmtId="3" fontId="11" fillId="2" borderId="68" xfId="3" applyNumberFormat="1" applyFont="1" applyFill="1" applyBorder="1" applyAlignment="1">
      <alignment horizontal="center"/>
    </xf>
    <xf numFmtId="4" fontId="11" fillId="2" borderId="13" xfId="3" applyNumberFormat="1" applyFont="1" applyFill="1" applyBorder="1" applyAlignment="1">
      <alignment horizontal="center"/>
    </xf>
    <xf numFmtId="3" fontId="11" fillId="2" borderId="13" xfId="3" applyNumberFormat="1" applyFont="1" applyFill="1" applyBorder="1" applyAlignment="1">
      <alignment horizontal="center"/>
    </xf>
    <xf numFmtId="0" fontId="12" fillId="0" borderId="10" xfId="3" applyFont="1" applyFill="1" applyBorder="1" applyAlignment="1">
      <alignment horizontal="center" vertical="center"/>
    </xf>
    <xf numFmtId="0" fontId="12" fillId="0" borderId="10" xfId="3" applyFont="1" applyFill="1" applyBorder="1" applyAlignment="1">
      <alignment horizontal="left" vertical="center" wrapText="1"/>
    </xf>
    <xf numFmtId="0" fontId="12" fillId="0" borderId="65" xfId="3" applyFont="1" applyFill="1" applyBorder="1" applyAlignment="1">
      <alignment horizontal="center" vertical="center" wrapText="1"/>
    </xf>
    <xf numFmtId="0" fontId="20" fillId="0" borderId="64" xfId="3" applyFont="1" applyFill="1" applyBorder="1" applyAlignment="1">
      <alignment horizontal="center" vertical="center" wrapText="1"/>
    </xf>
    <xf numFmtId="0" fontId="12" fillId="0" borderId="32" xfId="3" applyFont="1" applyFill="1" applyBorder="1" applyAlignment="1">
      <alignment horizontal="left" vertical="center" wrapText="1"/>
    </xf>
    <xf numFmtId="0" fontId="12" fillId="0" borderId="50" xfId="3" applyFont="1" applyFill="1" applyBorder="1" applyAlignment="1">
      <alignment horizontal="center" vertical="center" wrapText="1"/>
    </xf>
    <xf numFmtId="0" fontId="12" fillId="0" borderId="34" xfId="3" applyFont="1" applyFill="1" applyBorder="1" applyAlignment="1">
      <alignment horizontal="center" vertical="center"/>
    </xf>
    <xf numFmtId="0" fontId="12" fillId="0" borderId="34" xfId="3" applyFont="1" applyFill="1" applyBorder="1" applyAlignment="1">
      <alignment horizontal="left" vertical="center" wrapText="1"/>
    </xf>
    <xf numFmtId="0" fontId="12" fillId="0" borderId="64" xfId="3" applyFont="1" applyFill="1" applyBorder="1" applyAlignment="1">
      <alignment horizontal="center" vertical="center" wrapText="1"/>
    </xf>
    <xf numFmtId="3" fontId="11" fillId="2" borderId="31" xfId="3" applyNumberFormat="1" applyFont="1" applyFill="1" applyBorder="1" applyAlignment="1">
      <alignment horizontal="right"/>
    </xf>
    <xf numFmtId="3" fontId="11" fillId="2" borderId="27" xfId="3" applyNumberFormat="1" applyFont="1" applyFill="1" applyBorder="1" applyAlignment="1">
      <alignment horizontal="right"/>
    </xf>
    <xf numFmtId="0" fontId="20" fillId="0" borderId="33" xfId="3" applyFont="1" applyFill="1" applyBorder="1" applyAlignment="1">
      <alignment horizontal="left" vertical="center" wrapText="1"/>
    </xf>
    <xf numFmtId="3" fontId="14" fillId="0" borderId="49" xfId="3" applyNumberFormat="1" applyFont="1" applyFill="1" applyBorder="1" applyAlignment="1" applyProtection="1">
      <alignment horizontal="center" vertical="center" wrapText="1"/>
      <protection locked="0"/>
    </xf>
    <xf numFmtId="3" fontId="8" fillId="0" borderId="8" xfId="3" applyNumberFormat="1" applyFont="1" applyFill="1" applyBorder="1" applyAlignment="1" applyProtection="1">
      <alignment horizontal="left" vertical="center" wrapText="1"/>
      <protection locked="0"/>
    </xf>
    <xf numFmtId="0" fontId="12" fillId="0" borderId="58" xfId="3" applyFont="1" applyFill="1" applyBorder="1" applyAlignment="1">
      <alignment horizontal="center" vertical="center" wrapText="1"/>
    </xf>
    <xf numFmtId="3" fontId="12" fillId="0" borderId="68" xfId="3" applyNumberFormat="1" applyFont="1" applyBorder="1" applyAlignment="1">
      <alignment horizontal="center"/>
    </xf>
    <xf numFmtId="3" fontId="12" fillId="0" borderId="9" xfId="3" applyNumberFormat="1" applyFont="1" applyBorder="1"/>
    <xf numFmtId="3" fontId="27" fillId="0" borderId="13" xfId="3" applyNumberFormat="1" applyFont="1" applyFill="1" applyBorder="1" applyAlignment="1" applyProtection="1">
      <alignment horizontal="center" vertical="center" wrapText="1"/>
      <protection locked="0"/>
    </xf>
    <xf numFmtId="3" fontId="27" fillId="0" borderId="13" xfId="3" applyNumberFormat="1" applyFont="1" applyFill="1" applyBorder="1" applyAlignment="1" applyProtection="1">
      <alignment horizontal="left" vertical="center" wrapText="1"/>
      <protection locked="0"/>
    </xf>
    <xf numFmtId="0" fontId="20" fillId="0" borderId="13" xfId="3" applyFont="1" applyFill="1" applyBorder="1" applyAlignment="1">
      <alignment horizontal="center" vertical="center" wrapText="1"/>
    </xf>
    <xf numFmtId="0" fontId="27" fillId="0" borderId="27" xfId="3" applyFont="1" applyBorder="1" applyAlignment="1">
      <alignment horizontal="center" vertical="center" wrapText="1"/>
    </xf>
    <xf numFmtId="0" fontId="27" fillId="0" borderId="52" xfId="3" applyFont="1" applyBorder="1" applyAlignment="1">
      <alignment horizontal="center" vertical="center" wrapText="1"/>
    </xf>
    <xf numFmtId="0" fontId="22" fillId="0" borderId="15" xfId="3" applyFont="1" applyBorder="1" applyAlignment="1">
      <alignment horizontal="center"/>
    </xf>
    <xf numFmtId="0" fontId="22" fillId="0" borderId="12" xfId="3" applyFont="1" applyBorder="1" applyAlignment="1">
      <alignment vertical="center" wrapText="1"/>
    </xf>
    <xf numFmtId="0" fontId="20" fillId="0" borderId="0" xfId="3" applyFont="1" applyFill="1" applyBorder="1" applyAlignment="1">
      <alignment horizontal="center" vertical="center" wrapText="1"/>
    </xf>
    <xf numFmtId="3" fontId="12" fillId="0" borderId="12" xfId="3" applyNumberFormat="1" applyFont="1" applyFill="1" applyBorder="1" applyAlignment="1">
      <alignment horizontal="center"/>
    </xf>
    <xf numFmtId="4" fontId="12" fillId="0" borderId="0" xfId="3" applyNumberFormat="1" applyFont="1" applyFill="1" applyBorder="1" applyAlignment="1">
      <alignment horizontal="center"/>
    </xf>
    <xf numFmtId="0" fontId="22" fillId="0" borderId="33" xfId="3" applyFont="1" applyBorder="1" applyAlignment="1">
      <alignment horizontal="center"/>
    </xf>
    <xf numFmtId="0" fontId="22" fillId="0" borderId="57" xfId="3" applyFont="1" applyBorder="1" applyAlignment="1">
      <alignment vertical="center" wrapText="1"/>
    </xf>
    <xf numFmtId="3" fontId="11" fillId="2" borderId="70" xfId="3" applyNumberFormat="1" applyFont="1" applyFill="1" applyBorder="1" applyAlignment="1">
      <alignment horizontal="center"/>
    </xf>
    <xf numFmtId="0" fontId="12" fillId="0" borderId="20" xfId="3" applyFont="1" applyBorder="1" applyAlignment="1">
      <alignment wrapText="1"/>
    </xf>
    <xf numFmtId="4" fontId="12" fillId="0" borderId="71" xfId="3" applyNumberFormat="1" applyFont="1" applyFill="1" applyBorder="1"/>
    <xf numFmtId="3" fontId="12" fillId="0" borderId="41" xfId="3" applyNumberFormat="1" applyFont="1" applyFill="1" applyBorder="1"/>
    <xf numFmtId="0" fontId="20" fillId="0" borderId="3" xfId="3" applyFont="1" applyFill="1" applyBorder="1" applyAlignment="1">
      <alignment horizontal="center" vertical="center"/>
    </xf>
    <xf numFmtId="0" fontId="27" fillId="0" borderId="25" xfId="3" applyFont="1" applyBorder="1" applyAlignment="1">
      <alignment horizontal="left" vertical="center" wrapText="1"/>
    </xf>
    <xf numFmtId="0" fontId="20" fillId="0" borderId="66" xfId="3" applyFont="1" applyFill="1" applyBorder="1" applyAlignment="1">
      <alignment horizontal="center" vertical="center" wrapText="1"/>
    </xf>
    <xf numFmtId="0" fontId="23" fillId="0" borderId="34" xfId="3" applyFont="1" applyBorder="1" applyAlignment="1">
      <alignment horizontal="center" vertical="center" wrapText="1"/>
    </xf>
    <xf numFmtId="0" fontId="23" fillId="0" borderId="7" xfId="3" applyFont="1" applyBorder="1" applyAlignment="1">
      <alignment horizontal="left" vertical="center" wrapText="1"/>
    </xf>
    <xf numFmtId="4" fontId="12" fillId="0" borderId="72" xfId="3" applyNumberFormat="1" applyFont="1" applyFill="1" applyBorder="1" applyAlignment="1">
      <alignment horizontal="center"/>
    </xf>
    <xf numFmtId="0" fontId="20" fillId="0" borderId="66" xfId="3" applyFont="1" applyFill="1" applyBorder="1" applyAlignment="1">
      <alignment horizontal="left" vertical="center" wrapText="1"/>
    </xf>
    <xf numFmtId="3" fontId="12" fillId="0" borderId="48" xfId="3" applyNumberFormat="1" applyFont="1" applyFill="1" applyBorder="1"/>
    <xf numFmtId="0" fontId="12" fillId="0" borderId="19" xfId="3" applyFont="1" applyFill="1" applyBorder="1" applyAlignment="1">
      <alignment horizontal="center" vertical="center" wrapText="1"/>
    </xf>
    <xf numFmtId="4" fontId="12" fillId="0" borderId="63" xfId="3" applyNumberFormat="1" applyFont="1" applyFill="1" applyBorder="1"/>
    <xf numFmtId="0" fontId="12" fillId="0" borderId="37" xfId="3" applyFont="1" applyFill="1" applyBorder="1" applyAlignment="1">
      <alignment horizontal="center" vertical="center" wrapText="1"/>
    </xf>
    <xf numFmtId="0" fontId="12" fillId="9" borderId="33" xfId="3" applyFont="1" applyFill="1" applyBorder="1" applyAlignment="1">
      <alignment horizontal="center" vertical="center"/>
    </xf>
    <xf numFmtId="0" fontId="12" fillId="9" borderId="33" xfId="3" applyFont="1" applyFill="1" applyBorder="1" applyAlignment="1">
      <alignment horizontal="left" vertical="center" wrapText="1"/>
    </xf>
    <xf numFmtId="0" fontId="12" fillId="9" borderId="57" xfId="3" applyFont="1" applyFill="1" applyBorder="1" applyAlignment="1">
      <alignment horizontal="center" vertical="center" wrapText="1"/>
    </xf>
    <xf numFmtId="3" fontId="12" fillId="9" borderId="40" xfId="3" applyNumberFormat="1" applyFont="1" applyFill="1" applyBorder="1" applyAlignment="1">
      <alignment horizontal="center"/>
    </xf>
    <xf numFmtId="4" fontId="12" fillId="9" borderId="5" xfId="3" applyNumberFormat="1" applyFont="1" applyFill="1" applyBorder="1" applyAlignment="1">
      <alignment horizontal="center"/>
    </xf>
    <xf numFmtId="3" fontId="12" fillId="9" borderId="5" xfId="3" applyNumberFormat="1" applyFont="1" applyFill="1" applyBorder="1" applyAlignment="1">
      <alignment horizontal="center"/>
    </xf>
    <xf numFmtId="4" fontId="12" fillId="9" borderId="20" xfId="3" applyNumberFormat="1" applyFont="1" applyFill="1" applyBorder="1" applyAlignment="1">
      <alignment horizontal="center"/>
    </xf>
    <xf numFmtId="3" fontId="12" fillId="9" borderId="40" xfId="3" applyNumberFormat="1" applyFont="1" applyFill="1" applyBorder="1"/>
    <xf numFmtId="4" fontId="12" fillId="9" borderId="5" xfId="3" applyNumberFormat="1" applyFont="1" applyFill="1" applyBorder="1"/>
    <xf numFmtId="3" fontId="12" fillId="9" borderId="5" xfId="3" applyNumberFormat="1" applyFont="1" applyFill="1" applyBorder="1"/>
    <xf numFmtId="4" fontId="12" fillId="9" borderId="41" xfId="3" applyNumberFormat="1" applyFont="1" applyFill="1" applyBorder="1"/>
    <xf numFmtId="3" fontId="12" fillId="9" borderId="16" xfId="3" applyNumberFormat="1" applyFont="1" applyFill="1" applyBorder="1"/>
    <xf numFmtId="4" fontId="12" fillId="9" borderId="20" xfId="3" applyNumberFormat="1" applyFont="1" applyFill="1" applyBorder="1"/>
    <xf numFmtId="0" fontId="31" fillId="10" borderId="5" xfId="3" applyFont="1" applyFill="1" applyBorder="1" applyAlignment="1">
      <alignment horizontal="left" vertical="center" wrapText="1"/>
    </xf>
    <xf numFmtId="4" fontId="12" fillId="3" borderId="40" xfId="3" applyNumberFormat="1" applyFont="1" applyFill="1" applyBorder="1"/>
    <xf numFmtId="0" fontId="21" fillId="0" borderId="57" xfId="3" applyFont="1" applyFill="1" applyBorder="1" applyAlignment="1">
      <alignment horizontal="center" vertical="center" wrapText="1"/>
    </xf>
    <xf numFmtId="0" fontId="27" fillId="0" borderId="8" xfId="3" applyFont="1" applyFill="1" applyBorder="1" applyAlignment="1">
      <alignment vertical="center" wrapText="1"/>
    </xf>
    <xf numFmtId="0" fontId="32" fillId="0" borderId="33" xfId="3" applyFont="1" applyBorder="1" applyAlignment="1">
      <alignment horizontal="left" vertical="center" wrapText="1"/>
    </xf>
    <xf numFmtId="0" fontId="27" fillId="3" borderId="57" xfId="3" applyFont="1" applyFill="1" applyBorder="1" applyAlignment="1">
      <alignment vertical="center" wrapText="1"/>
    </xf>
    <xf numFmtId="0" fontId="27" fillId="3" borderId="5" xfId="3" applyFont="1" applyFill="1" applyBorder="1"/>
    <xf numFmtId="4" fontId="12" fillId="0" borderId="16" xfId="3" applyNumberFormat="1" applyFont="1" applyFill="1" applyBorder="1" applyAlignment="1">
      <alignment horizontal="center"/>
    </xf>
    <xf numFmtId="4" fontId="12" fillId="0" borderId="37" xfId="3" applyNumberFormat="1" applyFont="1" applyFill="1" applyBorder="1" applyAlignment="1">
      <alignment horizontal="center"/>
    </xf>
    <xf numFmtId="3" fontId="27" fillId="0" borderId="73" xfId="3" applyNumberFormat="1" applyFont="1" applyFill="1" applyBorder="1" applyAlignment="1" applyProtection="1">
      <alignment horizontal="left" vertical="center" wrapText="1"/>
      <protection locked="0"/>
    </xf>
    <xf numFmtId="0" fontId="12" fillId="0" borderId="7" xfId="3" applyFont="1" applyFill="1" applyBorder="1" applyAlignment="1">
      <alignment horizontal="left" vertical="center" wrapText="1"/>
    </xf>
    <xf numFmtId="0" fontId="12" fillId="0" borderId="32" xfId="3" applyFont="1" applyFill="1" applyBorder="1" applyAlignment="1">
      <alignment horizontal="center" vertical="center" wrapText="1"/>
    </xf>
    <xf numFmtId="3" fontId="9" fillId="3" borderId="32" xfId="3" applyNumberFormat="1" applyFont="1" applyFill="1" applyBorder="1" applyAlignment="1">
      <alignment horizontal="center"/>
    </xf>
    <xf numFmtId="4" fontId="9" fillId="3" borderId="32" xfId="3" applyNumberFormat="1" applyFont="1" applyFill="1" applyBorder="1" applyAlignment="1">
      <alignment horizontal="center"/>
    </xf>
    <xf numFmtId="4" fontId="12" fillId="0" borderId="32" xfId="3" applyNumberFormat="1" applyFont="1" applyBorder="1"/>
    <xf numFmtId="4" fontId="17" fillId="3" borderId="0" xfId="3" applyNumberFormat="1" applyFont="1" applyFill="1"/>
    <xf numFmtId="0" fontId="12" fillId="0" borderId="15" xfId="3" applyFont="1" applyFill="1" applyBorder="1" applyAlignment="1">
      <alignment horizontal="center" vertical="center" wrapText="1"/>
    </xf>
    <xf numFmtId="3" fontId="9" fillId="3" borderId="4" xfId="3" applyNumberFormat="1" applyFont="1" applyFill="1" applyBorder="1" applyAlignment="1">
      <alignment horizontal="center"/>
    </xf>
    <xf numFmtId="4" fontId="9" fillId="3" borderId="4" xfId="3" applyNumberFormat="1" applyFont="1" applyFill="1" applyBorder="1" applyAlignment="1">
      <alignment horizontal="center"/>
    </xf>
    <xf numFmtId="3" fontId="9" fillId="3" borderId="70" xfId="3" applyNumberFormat="1" applyFont="1" applyFill="1" applyBorder="1" applyAlignment="1">
      <alignment horizontal="center"/>
    </xf>
    <xf numFmtId="4" fontId="9" fillId="3" borderId="70" xfId="3" applyNumberFormat="1" applyFont="1" applyFill="1" applyBorder="1" applyAlignment="1">
      <alignment horizontal="center"/>
    </xf>
    <xf numFmtId="3" fontId="11" fillId="3" borderId="4" xfId="3" applyNumberFormat="1" applyFont="1" applyFill="1" applyBorder="1" applyAlignment="1">
      <alignment horizontal="center"/>
    </xf>
    <xf numFmtId="4" fontId="11" fillId="3" borderId="4" xfId="3" applyNumberFormat="1" applyFont="1" applyFill="1" applyBorder="1" applyAlignment="1">
      <alignment horizontal="center"/>
    </xf>
    <xf numFmtId="4" fontId="5" fillId="0" borderId="27" xfId="3" applyNumberFormat="1" applyFont="1" applyBorder="1"/>
    <xf numFmtId="0" fontId="8" fillId="0" borderId="0" xfId="3" applyAlignment="1">
      <alignment horizontal="center"/>
    </xf>
    <xf numFmtId="0" fontId="12" fillId="0" borderId="0" xfId="3" applyFont="1" applyAlignment="1">
      <alignment horizontal="center"/>
    </xf>
    <xf numFmtId="3" fontId="12" fillId="0" borderId="0" xfId="3" applyNumberFormat="1" applyFont="1"/>
    <xf numFmtId="4" fontId="12" fillId="0" borderId="0" xfId="3" applyNumberFormat="1" applyFont="1"/>
    <xf numFmtId="0" fontId="12" fillId="0" borderId="0" xfId="3" applyFont="1"/>
    <xf numFmtId="4" fontId="14" fillId="0" borderId="0" xfId="3" applyNumberFormat="1" applyFont="1"/>
    <xf numFmtId="0" fontId="16" fillId="0" borderId="0" xfId="96" applyFont="1" applyAlignment="1">
      <alignment horizontal="center" vertical="center" wrapText="1"/>
    </xf>
    <xf numFmtId="0" fontId="14" fillId="0" borderId="0" xfId="96" applyFont="1" applyAlignment="1">
      <alignment vertical="center" wrapText="1"/>
    </xf>
    <xf numFmtId="0" fontId="8" fillId="0" borderId="0" xfId="96"/>
    <xf numFmtId="0" fontId="17" fillId="0" borderId="0" xfId="96" applyFont="1"/>
    <xf numFmtId="0" fontId="16" fillId="0" borderId="0" xfId="96" applyFont="1"/>
    <xf numFmtId="0" fontId="16" fillId="0" borderId="0" xfId="96" applyFont="1" applyAlignment="1">
      <alignment horizontal="center"/>
    </xf>
    <xf numFmtId="3" fontId="14" fillId="0" borderId="0" xfId="96" applyNumberFormat="1" applyFont="1"/>
    <xf numFmtId="3" fontId="8" fillId="0" borderId="0" xfId="96" applyNumberFormat="1"/>
    <xf numFmtId="0" fontId="18" fillId="2" borderId="0" xfId="96" applyFont="1" applyFill="1" applyBorder="1" applyAlignment="1">
      <alignment vertical="center"/>
    </xf>
    <xf numFmtId="0" fontId="12" fillId="0" borderId="51" xfId="96" applyFont="1" applyBorder="1" applyAlignment="1">
      <alignment horizontal="center" vertical="center" wrapText="1"/>
    </xf>
    <xf numFmtId="0" fontId="12" fillId="0" borderId="42" xfId="96" applyFont="1" applyBorder="1" applyAlignment="1">
      <alignment horizontal="center" vertical="center" wrapText="1"/>
    </xf>
    <xf numFmtId="0" fontId="12" fillId="0" borderId="30" xfId="96" applyFont="1" applyBorder="1" applyAlignment="1">
      <alignment horizontal="center" vertical="center" wrapText="1"/>
    </xf>
    <xf numFmtId="0" fontId="12" fillId="0" borderId="36" xfId="96" applyFont="1" applyBorder="1" applyAlignment="1">
      <alignment horizontal="center" vertical="center" wrapText="1"/>
    </xf>
    <xf numFmtId="0" fontId="12" fillId="7" borderId="52" xfId="96" applyFont="1" applyFill="1" applyBorder="1" applyAlignment="1">
      <alignment horizontal="center" vertical="center" wrapText="1"/>
    </xf>
    <xf numFmtId="0" fontId="12" fillId="0" borderId="66" xfId="96" applyFont="1" applyBorder="1" applyAlignment="1">
      <alignment horizontal="center" vertical="center" wrapText="1"/>
    </xf>
    <xf numFmtId="0" fontId="12" fillId="0" borderId="67" xfId="96" applyFont="1" applyBorder="1" applyAlignment="1">
      <alignment horizontal="center" vertical="center" wrapText="1"/>
    </xf>
    <xf numFmtId="0" fontId="6" fillId="0" borderId="27" xfId="96" applyFont="1" applyBorder="1" applyAlignment="1">
      <alignment horizontal="center"/>
    </xf>
    <xf numFmtId="0" fontId="19" fillId="0" borderId="27" xfId="96" applyFont="1" applyBorder="1" applyAlignment="1">
      <alignment horizontal="center" wrapText="1"/>
    </xf>
    <xf numFmtId="3" fontId="12" fillId="0" borderId="32" xfId="96" applyNumberFormat="1" applyFont="1" applyFill="1" applyBorder="1" applyAlignment="1" applyProtection="1">
      <alignment horizontal="center" wrapText="1"/>
    </xf>
    <xf numFmtId="3" fontId="12" fillId="0" borderId="50" xfId="96" applyNumberFormat="1" applyFont="1" applyFill="1" applyBorder="1" applyAlignment="1" applyProtection="1">
      <alignment horizontal="left" vertical="center" wrapText="1"/>
    </xf>
    <xf numFmtId="3" fontId="12" fillId="0" borderId="50" xfId="96" applyNumberFormat="1" applyFont="1" applyFill="1" applyBorder="1" applyAlignment="1" applyProtection="1">
      <alignment horizontal="center" vertical="center" wrapText="1"/>
    </xf>
    <xf numFmtId="3" fontId="12" fillId="0" borderId="45" xfId="96" applyNumberFormat="1" applyFont="1" applyBorder="1" applyAlignment="1">
      <alignment horizontal="center"/>
    </xf>
    <xf numFmtId="4" fontId="12" fillId="0" borderId="38" xfId="96" applyNumberFormat="1" applyFont="1" applyBorder="1" applyAlignment="1">
      <alignment horizontal="center"/>
    </xf>
    <xf numFmtId="3" fontId="12" fillId="0" borderId="38" xfId="96" applyNumberFormat="1" applyFont="1" applyBorder="1" applyAlignment="1">
      <alignment horizontal="center"/>
    </xf>
    <xf numFmtId="4" fontId="12" fillId="0" borderId="39" xfId="96" applyNumberFormat="1" applyFont="1" applyBorder="1" applyAlignment="1">
      <alignment horizontal="center"/>
    </xf>
    <xf numFmtId="3" fontId="12" fillId="0" borderId="59" xfId="96" applyNumberFormat="1" applyFont="1" applyBorder="1" applyAlignment="1">
      <alignment horizontal="center"/>
    </xf>
    <xf numFmtId="4" fontId="12" fillId="0" borderId="63" xfId="96" applyNumberFormat="1" applyFont="1" applyBorder="1" applyAlignment="1">
      <alignment horizontal="center"/>
    </xf>
    <xf numFmtId="4" fontId="12" fillId="0" borderId="59" xfId="96" applyNumberFormat="1" applyFont="1" applyBorder="1"/>
    <xf numFmtId="4" fontId="12" fillId="0" borderId="39" xfId="96" applyNumberFormat="1" applyFont="1" applyBorder="1"/>
    <xf numFmtId="3" fontId="12" fillId="0" borderId="33" xfId="96" applyNumberFormat="1" applyFont="1" applyFill="1" applyBorder="1" applyAlignment="1" applyProtection="1">
      <alignment horizontal="center" wrapText="1"/>
    </xf>
    <xf numFmtId="3" fontId="12" fillId="0" borderId="57" xfId="96" applyNumberFormat="1" applyFont="1" applyFill="1" applyBorder="1" applyAlignment="1" applyProtection="1">
      <alignment horizontal="left" vertical="center" wrapText="1"/>
    </xf>
    <xf numFmtId="3" fontId="12" fillId="0" borderId="57" xfId="96" applyNumberFormat="1" applyFont="1" applyFill="1" applyBorder="1" applyAlignment="1" applyProtection="1">
      <alignment horizontal="center" vertical="center" wrapText="1"/>
    </xf>
    <xf numFmtId="3" fontId="12" fillId="0" borderId="40" xfId="96" applyNumberFormat="1" applyFont="1" applyBorder="1" applyAlignment="1">
      <alignment horizontal="center"/>
    </xf>
    <xf numFmtId="4" fontId="12" fillId="0" borderId="5" xfId="96" applyNumberFormat="1" applyFont="1" applyBorder="1" applyAlignment="1">
      <alignment horizontal="center"/>
    </xf>
    <xf numFmtId="3" fontId="12" fillId="0" borderId="5" xfId="96" applyNumberFormat="1" applyFont="1" applyBorder="1" applyAlignment="1">
      <alignment horizontal="center"/>
    </xf>
    <xf numFmtId="4" fontId="12" fillId="0" borderId="41" xfId="96" applyNumberFormat="1" applyFont="1" applyBorder="1" applyAlignment="1">
      <alignment horizontal="center"/>
    </xf>
    <xf numFmtId="3" fontId="12" fillId="0" borderId="16" xfId="96" applyNumberFormat="1" applyFont="1" applyBorder="1" applyAlignment="1">
      <alignment horizontal="center"/>
    </xf>
    <xf numFmtId="4" fontId="12" fillId="0" borderId="20" xfId="96" applyNumberFormat="1" applyFont="1" applyBorder="1" applyAlignment="1">
      <alignment horizontal="center"/>
    </xf>
    <xf numFmtId="0" fontId="12" fillId="0" borderId="33" xfId="96" applyFont="1" applyFill="1" applyBorder="1" applyAlignment="1">
      <alignment horizontal="center"/>
    </xf>
    <xf numFmtId="3" fontId="12" fillId="0" borderId="7" xfId="96" applyNumberFormat="1" applyFont="1" applyFill="1" applyBorder="1" applyAlignment="1" applyProtection="1">
      <alignment horizontal="left" vertical="center" wrapText="1"/>
    </xf>
    <xf numFmtId="0" fontId="12" fillId="0" borderId="57" xfId="96" applyFont="1" applyFill="1" applyBorder="1" applyAlignment="1">
      <alignment horizontal="center" vertical="center" wrapText="1"/>
    </xf>
    <xf numFmtId="3" fontId="12" fillId="0" borderId="40" xfId="96" applyNumberFormat="1" applyFont="1" applyFill="1" applyBorder="1" applyAlignment="1">
      <alignment horizontal="center"/>
    </xf>
    <xf numFmtId="4" fontId="12" fillId="0" borderId="5" xfId="96" applyNumberFormat="1" applyFont="1" applyFill="1" applyBorder="1" applyAlignment="1">
      <alignment horizontal="center"/>
    </xf>
    <xf numFmtId="3" fontId="12" fillId="0" borderId="5" xfId="96" applyNumberFormat="1" applyFont="1" applyFill="1" applyBorder="1" applyAlignment="1">
      <alignment horizontal="center"/>
    </xf>
    <xf numFmtId="4" fontId="12" fillId="0" borderId="41" xfId="96" applyNumberFormat="1" applyFont="1" applyFill="1" applyBorder="1" applyAlignment="1">
      <alignment horizontal="center"/>
    </xf>
    <xf numFmtId="3" fontId="12" fillId="0" borderId="16" xfId="96" applyNumberFormat="1" applyFont="1" applyFill="1" applyBorder="1" applyAlignment="1">
      <alignment horizontal="center"/>
    </xf>
    <xf numFmtId="4" fontId="12" fillId="0" borderId="20" xfId="96" applyNumberFormat="1" applyFont="1" applyFill="1" applyBorder="1" applyAlignment="1">
      <alignment horizontal="center"/>
    </xf>
    <xf numFmtId="0" fontId="17" fillId="0" borderId="0" xfId="96" applyFont="1" applyFill="1"/>
    <xf numFmtId="0" fontId="8" fillId="0" borderId="0" xfId="96" applyFill="1"/>
    <xf numFmtId="0" fontId="12" fillId="0" borderId="33" xfId="96" applyFont="1" applyFill="1" applyBorder="1" applyAlignment="1">
      <alignment horizontal="left" wrapText="1"/>
    </xf>
    <xf numFmtId="3" fontId="12" fillId="0" borderId="28" xfId="96" applyNumberFormat="1" applyFont="1" applyFill="1" applyBorder="1" applyAlignment="1">
      <alignment horizontal="center"/>
    </xf>
    <xf numFmtId="4" fontId="12" fillId="0" borderId="13" xfId="96" applyNumberFormat="1" applyFont="1" applyFill="1" applyBorder="1" applyAlignment="1">
      <alignment horizontal="center"/>
    </xf>
    <xf numFmtId="3" fontId="12" fillId="0" borderId="13" xfId="96" applyNumberFormat="1" applyFont="1" applyFill="1" applyBorder="1" applyAlignment="1">
      <alignment horizontal="center"/>
    </xf>
    <xf numFmtId="4" fontId="12" fillId="0" borderId="22" xfId="96" applyNumberFormat="1" applyFont="1" applyFill="1" applyBorder="1" applyAlignment="1">
      <alignment horizontal="center"/>
    </xf>
    <xf numFmtId="3" fontId="12" fillId="0" borderId="68" xfId="96" applyNumberFormat="1" applyFont="1" applyFill="1" applyBorder="1" applyAlignment="1">
      <alignment horizontal="center"/>
    </xf>
    <xf numFmtId="3" fontId="12" fillId="0" borderId="49" xfId="96" applyNumberFormat="1" applyFont="1" applyFill="1" applyBorder="1" applyAlignment="1">
      <alignment horizontal="center"/>
    </xf>
    <xf numFmtId="3" fontId="12" fillId="0" borderId="46" xfId="96" applyNumberFormat="1" applyFont="1" applyFill="1" applyBorder="1" applyAlignment="1">
      <alignment horizontal="center"/>
    </xf>
    <xf numFmtId="4" fontId="12" fillId="0" borderId="47" xfId="96" applyNumberFormat="1" applyFont="1" applyFill="1" applyBorder="1" applyAlignment="1">
      <alignment horizontal="center"/>
    </xf>
    <xf numFmtId="3" fontId="12" fillId="0" borderId="47" xfId="96" applyNumberFormat="1" applyFont="1" applyFill="1" applyBorder="1" applyAlignment="1">
      <alignment horizontal="center"/>
    </xf>
    <xf numFmtId="4" fontId="12" fillId="0" borderId="48" xfId="96" applyNumberFormat="1" applyFont="1" applyFill="1" applyBorder="1" applyAlignment="1">
      <alignment horizontal="center"/>
    </xf>
    <xf numFmtId="3" fontId="11" fillId="2" borderId="27" xfId="96" applyNumberFormat="1" applyFont="1" applyFill="1" applyBorder="1" applyAlignment="1">
      <alignment horizontal="center"/>
    </xf>
    <xf numFmtId="4" fontId="11" fillId="2" borderId="27" xfId="96" applyNumberFormat="1" applyFont="1" applyFill="1" applyBorder="1" applyAlignment="1">
      <alignment horizontal="center"/>
    </xf>
    <xf numFmtId="3" fontId="11" fillId="2" borderId="4" xfId="96" applyNumberFormat="1" applyFont="1" applyFill="1" applyBorder="1" applyAlignment="1">
      <alignment horizontal="center"/>
    </xf>
    <xf numFmtId="4" fontId="11" fillId="2" borderId="4" xfId="96" applyNumberFormat="1" applyFont="1" applyFill="1" applyBorder="1" applyAlignment="1">
      <alignment horizontal="center"/>
    </xf>
    <xf numFmtId="4" fontId="17" fillId="0" borderId="0" xfId="96" applyNumberFormat="1" applyFont="1"/>
    <xf numFmtId="4" fontId="8" fillId="0" borderId="0" xfId="96" applyNumberFormat="1"/>
    <xf numFmtId="3" fontId="12" fillId="0" borderId="59" xfId="96" applyNumberFormat="1" applyFont="1" applyBorder="1"/>
    <xf numFmtId="3" fontId="12" fillId="0" borderId="38" xfId="96" applyNumberFormat="1" applyFont="1" applyBorder="1"/>
    <xf numFmtId="4" fontId="12" fillId="0" borderId="38" xfId="96" applyNumberFormat="1" applyFont="1" applyBorder="1"/>
    <xf numFmtId="4" fontId="12" fillId="0" borderId="16" xfId="96" applyNumberFormat="1" applyFont="1" applyBorder="1"/>
    <xf numFmtId="4" fontId="12" fillId="0" borderId="41" xfId="96" applyNumberFormat="1" applyFont="1" applyBorder="1"/>
    <xf numFmtId="3" fontId="12" fillId="0" borderId="65" xfId="96" applyNumberFormat="1" applyFont="1" applyFill="1" applyBorder="1" applyAlignment="1" applyProtection="1">
      <alignment horizontal="center" vertical="center" wrapText="1"/>
    </xf>
    <xf numFmtId="3" fontId="12" fillId="0" borderId="16" xfId="96" applyNumberFormat="1" applyFont="1" applyBorder="1"/>
    <xf numFmtId="3" fontId="12" fillId="0" borderId="5" xfId="96" applyNumberFormat="1" applyFont="1" applyBorder="1"/>
    <xf numFmtId="4" fontId="12" fillId="0" borderId="5" xfId="96" applyNumberFormat="1" applyFont="1" applyBorder="1"/>
    <xf numFmtId="3" fontId="12" fillId="0" borderId="37" xfId="96" applyNumberFormat="1" applyFont="1" applyFill="1" applyBorder="1" applyAlignment="1" applyProtection="1">
      <alignment horizontal="left" vertical="center" wrapText="1"/>
    </xf>
    <xf numFmtId="3" fontId="20" fillId="0" borderId="33" xfId="96" applyNumberFormat="1" applyFont="1" applyFill="1" applyBorder="1" applyAlignment="1" applyProtection="1">
      <alignment horizontal="center" wrapText="1"/>
    </xf>
    <xf numFmtId="3" fontId="20" fillId="0" borderId="37" xfId="96" applyNumberFormat="1" applyFont="1" applyFill="1" applyBorder="1" applyAlignment="1" applyProtection="1">
      <alignment horizontal="left" vertical="center" wrapText="1"/>
    </xf>
    <xf numFmtId="3" fontId="20" fillId="0" borderId="57" xfId="96" applyNumberFormat="1" applyFont="1" applyFill="1" applyBorder="1" applyAlignment="1" applyProtection="1">
      <alignment horizontal="center" vertical="center" wrapText="1"/>
    </xf>
    <xf numFmtId="3" fontId="20" fillId="0" borderId="41" xfId="96" applyNumberFormat="1" applyFont="1" applyFill="1" applyBorder="1" applyAlignment="1" applyProtection="1">
      <alignment horizontal="left" vertical="center" wrapText="1"/>
    </xf>
    <xf numFmtId="3" fontId="20" fillId="0" borderId="34" xfId="96" applyNumberFormat="1" applyFont="1" applyFill="1" applyBorder="1" applyAlignment="1" applyProtection="1">
      <alignment horizontal="center" wrapText="1"/>
    </xf>
    <xf numFmtId="0" fontId="20" fillId="0" borderId="68" xfId="96" applyFont="1" applyBorder="1"/>
    <xf numFmtId="0" fontId="20" fillId="0" borderId="64" xfId="96" applyFont="1" applyBorder="1" applyAlignment="1">
      <alignment horizontal="center" vertical="center" wrapText="1"/>
    </xf>
    <xf numFmtId="3" fontId="12" fillId="0" borderId="46" xfId="96" applyNumberFormat="1" applyFont="1" applyBorder="1" applyAlignment="1">
      <alignment horizontal="center"/>
    </xf>
    <xf numFmtId="4" fontId="12" fillId="0" borderId="47" xfId="96" applyNumberFormat="1" applyFont="1" applyBorder="1" applyAlignment="1">
      <alignment horizontal="center"/>
    </xf>
    <xf numFmtId="3" fontId="12" fillId="0" borderId="47" xfId="96" applyNumberFormat="1" applyFont="1" applyBorder="1" applyAlignment="1">
      <alignment horizontal="center"/>
    </xf>
    <xf numFmtId="4" fontId="12" fillId="0" borderId="48" xfId="96" applyNumberFormat="1" applyFont="1" applyBorder="1" applyAlignment="1">
      <alignment horizontal="center"/>
    </xf>
    <xf numFmtId="3" fontId="12" fillId="0" borderId="60" xfId="96" applyNumberFormat="1" applyFont="1" applyBorder="1"/>
    <xf numFmtId="4" fontId="12" fillId="0" borderId="47" xfId="96" applyNumberFormat="1" applyFont="1" applyBorder="1"/>
    <xf numFmtId="3" fontId="12" fillId="0" borderId="47" xfId="96" applyNumberFormat="1" applyFont="1" applyBorder="1"/>
    <xf numFmtId="4" fontId="12" fillId="0" borderId="48" xfId="96" applyNumberFormat="1" applyFont="1" applyBorder="1"/>
    <xf numFmtId="3" fontId="11" fillId="2" borderId="15" xfId="96" applyNumberFormat="1" applyFont="1" applyFill="1" applyBorder="1" applyAlignment="1">
      <alignment horizontal="center"/>
    </xf>
    <xf numFmtId="4" fontId="11" fillId="2" borderId="15" xfId="96" applyNumberFormat="1" applyFont="1" applyFill="1" applyBorder="1" applyAlignment="1">
      <alignment horizontal="center"/>
    </xf>
    <xf numFmtId="3" fontId="11" fillId="2" borderId="69" xfId="96" applyNumberFormat="1" applyFont="1" applyFill="1" applyBorder="1" applyAlignment="1">
      <alignment horizontal="center"/>
    </xf>
    <xf numFmtId="4" fontId="11" fillId="2" borderId="12" xfId="96" applyNumberFormat="1" applyFont="1" applyFill="1" applyBorder="1" applyAlignment="1">
      <alignment horizontal="center"/>
    </xf>
    <xf numFmtId="3" fontId="12" fillId="0" borderId="26" xfId="96" applyNumberFormat="1" applyFont="1" applyFill="1" applyBorder="1" applyAlignment="1" applyProtection="1">
      <alignment horizontal="left" vertical="center" wrapText="1"/>
    </xf>
    <xf numFmtId="4" fontId="12" fillId="0" borderId="63" xfId="96" applyNumberFormat="1" applyFont="1" applyBorder="1"/>
    <xf numFmtId="3" fontId="12" fillId="0" borderId="45" xfId="96" applyNumberFormat="1" applyFont="1" applyBorder="1"/>
    <xf numFmtId="4" fontId="12" fillId="0" borderId="17" xfId="96" applyNumberFormat="1" applyFont="1" applyBorder="1"/>
    <xf numFmtId="4" fontId="12" fillId="0" borderId="23" xfId="96" applyNumberFormat="1" applyFont="1" applyBorder="1"/>
    <xf numFmtId="3" fontId="12" fillId="0" borderId="16" xfId="96" applyNumberFormat="1" applyFont="1" applyFill="1" applyBorder="1"/>
    <xf numFmtId="3" fontId="12" fillId="0" borderId="5" xfId="96" applyNumberFormat="1" applyFont="1" applyFill="1" applyBorder="1"/>
    <xf numFmtId="4" fontId="12" fillId="0" borderId="20" xfId="96" applyNumberFormat="1" applyFont="1" applyBorder="1"/>
    <xf numFmtId="3" fontId="12" fillId="0" borderId="40" xfId="96" applyNumberFormat="1" applyFont="1" applyBorder="1"/>
    <xf numFmtId="4" fontId="12" fillId="0" borderId="40" xfId="96" applyNumberFormat="1" applyFont="1" applyBorder="1"/>
    <xf numFmtId="3" fontId="20" fillId="0" borderId="57" xfId="96" applyNumberFormat="1" applyFont="1" applyFill="1" applyBorder="1" applyAlignment="1" applyProtection="1">
      <alignment horizontal="left" vertical="center" wrapText="1"/>
    </xf>
    <xf numFmtId="4" fontId="12" fillId="0" borderId="5" xfId="96" applyNumberFormat="1" applyFont="1" applyFill="1" applyBorder="1"/>
    <xf numFmtId="4" fontId="12" fillId="0" borderId="41" xfId="96" applyNumberFormat="1" applyFont="1" applyFill="1" applyBorder="1"/>
    <xf numFmtId="4" fontId="12" fillId="0" borderId="20" xfId="96" applyNumberFormat="1" applyFont="1" applyFill="1" applyBorder="1"/>
    <xf numFmtId="3" fontId="12" fillId="0" borderId="40" xfId="96" applyNumberFormat="1" applyFont="1" applyFill="1" applyBorder="1"/>
    <xf numFmtId="3" fontId="20" fillId="0" borderId="34" xfId="96" applyNumberFormat="1" applyFont="1" applyFill="1" applyBorder="1" applyAlignment="1" applyProtection="1">
      <alignment horizontal="center" vertical="center" wrapText="1"/>
      <protection locked="0"/>
    </xf>
    <xf numFmtId="0" fontId="20" fillId="0" borderId="61" xfId="96" applyFont="1" applyBorder="1" applyAlignment="1">
      <alignment vertical="center" wrapText="1"/>
    </xf>
    <xf numFmtId="3" fontId="20" fillId="0" borderId="58" xfId="96" applyNumberFormat="1" applyFont="1" applyFill="1" applyBorder="1" applyAlignment="1" applyProtection="1">
      <alignment horizontal="center" vertical="center" wrapText="1"/>
    </xf>
    <xf numFmtId="3" fontId="12" fillId="0" borderId="68" xfId="96" applyNumberFormat="1" applyFont="1" applyFill="1" applyBorder="1"/>
    <xf numFmtId="4" fontId="12" fillId="0" borderId="13" xfId="96" applyNumberFormat="1" applyFont="1" applyFill="1" applyBorder="1"/>
    <xf numFmtId="4" fontId="12" fillId="0" borderId="22" xfId="96" applyNumberFormat="1" applyFont="1" applyFill="1" applyBorder="1"/>
    <xf numFmtId="3" fontId="12" fillId="0" borderId="8" xfId="96" applyNumberFormat="1" applyFont="1" applyFill="1" applyBorder="1" applyAlignment="1" applyProtection="1">
      <alignment horizontal="center" vertical="center" wrapText="1"/>
      <protection locked="0"/>
    </xf>
    <xf numFmtId="3" fontId="12" fillId="0" borderId="49" xfId="96" applyNumberFormat="1" applyFont="1" applyFill="1" applyBorder="1" applyAlignment="1" applyProtection="1">
      <alignment horizontal="left" vertical="center" wrapText="1"/>
      <protection locked="0"/>
    </xf>
    <xf numFmtId="3" fontId="20" fillId="0" borderId="5" xfId="96" applyNumberFormat="1" applyFont="1" applyFill="1" applyBorder="1" applyAlignment="1" applyProtection="1">
      <alignment horizontal="center" vertical="center" wrapText="1"/>
    </xf>
    <xf numFmtId="3" fontId="12" fillId="0" borderId="34" xfId="96" applyNumberFormat="1" applyFont="1" applyFill="1" applyBorder="1" applyAlignment="1" applyProtection="1">
      <alignment horizontal="center" vertical="center" wrapText="1"/>
      <protection locked="0"/>
    </xf>
    <xf numFmtId="3" fontId="12" fillId="0" borderId="62" xfId="96" applyNumberFormat="1" applyFont="1" applyFill="1" applyBorder="1" applyAlignment="1" applyProtection="1">
      <alignment horizontal="left" vertical="center" wrapText="1"/>
      <protection locked="0"/>
    </xf>
    <xf numFmtId="3" fontId="11" fillId="2" borderId="51" xfId="96" applyNumberFormat="1" applyFont="1" applyFill="1" applyBorder="1" applyAlignment="1">
      <alignment horizontal="center"/>
    </xf>
    <xf numFmtId="3" fontId="11" fillId="2" borderId="36" xfId="96" applyNumberFormat="1" applyFont="1" applyFill="1" applyBorder="1" applyAlignment="1">
      <alignment horizontal="center"/>
    </xf>
    <xf numFmtId="3" fontId="12" fillId="0" borderId="65" xfId="96" applyNumberFormat="1" applyFont="1" applyFill="1" applyBorder="1" applyAlignment="1" applyProtection="1">
      <alignment horizontal="left" vertical="center" wrapText="1"/>
    </xf>
    <xf numFmtId="3" fontId="12" fillId="0" borderId="45" xfId="96" applyNumberFormat="1" applyFont="1" applyFill="1" applyBorder="1" applyAlignment="1">
      <alignment horizontal="center"/>
    </xf>
    <xf numFmtId="4" fontId="12" fillId="0" borderId="38" xfId="96" applyNumberFormat="1" applyFont="1" applyFill="1" applyBorder="1" applyAlignment="1">
      <alignment horizontal="center"/>
    </xf>
    <xf numFmtId="3" fontId="12" fillId="0" borderId="38" xfId="96" applyNumberFormat="1" applyFont="1" applyFill="1" applyBorder="1" applyAlignment="1">
      <alignment horizontal="center"/>
    </xf>
    <xf numFmtId="4" fontId="12" fillId="0" borderId="39" xfId="96" applyNumberFormat="1" applyFont="1" applyFill="1" applyBorder="1" applyAlignment="1">
      <alignment horizontal="center"/>
    </xf>
    <xf numFmtId="3" fontId="12" fillId="0" borderId="45" xfId="96" applyNumberFormat="1" applyFont="1" applyFill="1" applyBorder="1" applyAlignment="1">
      <alignment horizontal="right"/>
    </xf>
    <xf numFmtId="3" fontId="12" fillId="0" borderId="38" xfId="96" applyNumberFormat="1" applyFont="1" applyFill="1" applyBorder="1" applyAlignment="1">
      <alignment horizontal="right"/>
    </xf>
    <xf numFmtId="3" fontId="12" fillId="0" borderId="59" xfId="96" applyNumberFormat="1" applyFont="1" applyFill="1" applyBorder="1" applyAlignment="1"/>
    <xf numFmtId="4" fontId="12" fillId="0" borderId="38" xfId="96" applyNumberFormat="1" applyFont="1" applyFill="1" applyBorder="1" applyAlignment="1"/>
    <xf numFmtId="3" fontId="12" fillId="0" borderId="38" xfId="96" applyNumberFormat="1" applyFont="1" applyFill="1" applyBorder="1" applyAlignment="1"/>
    <xf numFmtId="4" fontId="12" fillId="0" borderId="39" xfId="96" applyNumberFormat="1" applyFont="1" applyFill="1" applyBorder="1" applyAlignment="1"/>
    <xf numFmtId="3" fontId="12" fillId="0" borderId="40" xfId="96" applyNumberFormat="1" applyFont="1" applyFill="1" applyBorder="1" applyAlignment="1">
      <alignment horizontal="right"/>
    </xf>
    <xf numFmtId="3" fontId="12" fillId="0" borderId="5" xfId="96" applyNumberFormat="1" applyFont="1" applyFill="1" applyBorder="1" applyAlignment="1">
      <alignment horizontal="right"/>
    </xf>
    <xf numFmtId="3" fontId="12" fillId="0" borderId="16" xfId="96" applyNumberFormat="1" applyFont="1" applyFill="1" applyBorder="1" applyAlignment="1"/>
    <xf numFmtId="4" fontId="12" fillId="0" borderId="5" xfId="96" applyNumberFormat="1" applyFont="1" applyFill="1" applyBorder="1" applyAlignment="1"/>
    <xf numFmtId="3" fontId="12" fillId="0" borderId="5" xfId="96" applyNumberFormat="1" applyFont="1" applyFill="1" applyBorder="1" applyAlignment="1"/>
    <xf numFmtId="4" fontId="12" fillId="0" borderId="41" xfId="96" applyNumberFormat="1" applyFont="1" applyFill="1" applyBorder="1" applyAlignment="1"/>
    <xf numFmtId="3" fontId="21" fillId="0" borderId="57" xfId="96" applyNumberFormat="1" applyFont="1" applyFill="1" applyBorder="1" applyAlignment="1" applyProtection="1">
      <alignment horizontal="center" vertical="center" wrapText="1"/>
    </xf>
    <xf numFmtId="3" fontId="12" fillId="0" borderId="16" xfId="96" applyNumberFormat="1" applyFont="1" applyFill="1" applyBorder="1" applyAlignment="1">
      <alignment horizontal="right"/>
    </xf>
    <xf numFmtId="4" fontId="12" fillId="0" borderId="5" xfId="96" applyNumberFormat="1" applyFont="1" applyFill="1" applyBorder="1" applyAlignment="1">
      <alignment horizontal="right"/>
    </xf>
    <xf numFmtId="4" fontId="12" fillId="0" borderId="41" xfId="96" applyNumberFormat="1" applyFont="1" applyFill="1" applyBorder="1" applyAlignment="1">
      <alignment horizontal="right"/>
    </xf>
    <xf numFmtId="3" fontId="12" fillId="0" borderId="46" xfId="96" applyNumberFormat="1" applyFont="1" applyFill="1" applyBorder="1" applyAlignment="1">
      <alignment horizontal="right"/>
    </xf>
    <xf numFmtId="4" fontId="12" fillId="0" borderId="47" xfId="96" applyNumberFormat="1" applyFont="1" applyFill="1" applyBorder="1" applyAlignment="1">
      <alignment horizontal="right"/>
    </xf>
    <xf numFmtId="3" fontId="12" fillId="0" borderId="47" xfId="96" applyNumberFormat="1" applyFont="1" applyFill="1" applyBorder="1" applyAlignment="1">
      <alignment horizontal="right"/>
    </xf>
    <xf numFmtId="4" fontId="12" fillId="0" borderId="48" xfId="96" applyNumberFormat="1" applyFont="1" applyFill="1" applyBorder="1" applyAlignment="1">
      <alignment horizontal="right"/>
    </xf>
    <xf numFmtId="3" fontId="12" fillId="0" borderId="60" xfId="96" applyNumberFormat="1" applyFont="1" applyFill="1" applyBorder="1" applyAlignment="1"/>
    <xf numFmtId="4" fontId="12" fillId="0" borderId="47" xfId="96" applyNumberFormat="1" applyFont="1" applyFill="1" applyBorder="1" applyAlignment="1"/>
    <xf numFmtId="3" fontId="12" fillId="0" borderId="47" xfId="96" applyNumberFormat="1" applyFont="1" applyFill="1" applyBorder="1" applyAlignment="1"/>
    <xf numFmtId="4" fontId="12" fillId="0" borderId="48" xfId="96" applyNumberFormat="1" applyFont="1" applyFill="1" applyBorder="1" applyAlignment="1"/>
    <xf numFmtId="3" fontId="12" fillId="0" borderId="32" xfId="96" applyNumberFormat="1" applyFont="1" applyFill="1" applyBorder="1" applyAlignment="1" applyProtection="1">
      <alignment horizontal="center" vertical="center" wrapText="1"/>
    </xf>
    <xf numFmtId="3" fontId="12" fillId="0" borderId="59" xfId="96" applyNumberFormat="1" applyFont="1" applyFill="1" applyBorder="1"/>
    <xf numFmtId="3" fontId="12" fillId="0" borderId="38" xfId="96" applyNumberFormat="1" applyFont="1" applyFill="1" applyBorder="1"/>
    <xf numFmtId="4" fontId="12" fillId="0" borderId="38" xfId="96" applyNumberFormat="1" applyFont="1" applyFill="1" applyBorder="1"/>
    <xf numFmtId="4" fontId="12" fillId="0" borderId="39" xfId="96" applyNumberFormat="1" applyFont="1" applyFill="1" applyBorder="1"/>
    <xf numFmtId="3" fontId="12" fillId="0" borderId="10" xfId="96" applyNumberFormat="1" applyFont="1" applyFill="1" applyBorder="1" applyAlignment="1" applyProtection="1">
      <alignment horizontal="center" vertical="center" wrapText="1"/>
    </xf>
    <xf numFmtId="3" fontId="12" fillId="0" borderId="33" xfId="96" applyNumberFormat="1" applyFont="1" applyFill="1" applyBorder="1" applyAlignment="1" applyProtection="1">
      <alignment horizontal="center" vertical="center" wrapText="1"/>
    </xf>
    <xf numFmtId="3" fontId="20" fillId="0" borderId="34" xfId="96" applyNumberFormat="1" applyFont="1" applyFill="1" applyBorder="1" applyAlignment="1" applyProtection="1">
      <alignment horizontal="center" vertical="center" wrapText="1"/>
    </xf>
    <xf numFmtId="3" fontId="12" fillId="0" borderId="60" xfId="96" applyNumberFormat="1" applyFont="1" applyFill="1" applyBorder="1"/>
    <xf numFmtId="4" fontId="12" fillId="0" borderId="47" xfId="96" applyNumberFormat="1" applyFont="1" applyFill="1" applyBorder="1"/>
    <xf numFmtId="3" fontId="12" fillId="0" borderId="47" xfId="96" applyNumberFormat="1" applyFont="1" applyFill="1" applyBorder="1"/>
    <xf numFmtId="4" fontId="12" fillId="0" borderId="48" xfId="96" applyNumberFormat="1" applyFont="1" applyFill="1" applyBorder="1"/>
    <xf numFmtId="3" fontId="20" fillId="0" borderId="33" xfId="96" applyNumberFormat="1" applyFont="1" applyFill="1" applyBorder="1" applyAlignment="1" applyProtection="1">
      <alignment horizontal="left" wrapText="1"/>
    </xf>
    <xf numFmtId="3" fontId="20" fillId="0" borderId="33" xfId="96" applyNumberFormat="1" applyFont="1" applyFill="1" applyBorder="1" applyAlignment="1" applyProtection="1">
      <alignment horizontal="center" vertical="center" wrapText="1"/>
    </xf>
    <xf numFmtId="0" fontId="12" fillId="0" borderId="13" xfId="96" applyFont="1" applyBorder="1" applyAlignment="1">
      <alignment horizontal="center"/>
    </xf>
    <xf numFmtId="0" fontId="12" fillId="0" borderId="13" xfId="96" applyFont="1" applyBorder="1" applyAlignment="1">
      <alignment horizontal="left" vertical="center" wrapText="1"/>
    </xf>
    <xf numFmtId="3" fontId="20" fillId="0" borderId="70" xfId="96" applyNumberFormat="1" applyFont="1" applyFill="1" applyBorder="1" applyAlignment="1" applyProtection="1">
      <alignment horizontal="center" vertical="center" wrapText="1"/>
    </xf>
    <xf numFmtId="3" fontId="12" fillId="0" borderId="32" xfId="96" applyNumberFormat="1" applyFont="1" applyFill="1" applyBorder="1" applyAlignment="1" applyProtection="1">
      <alignment horizontal="left" vertical="center" wrapText="1"/>
    </xf>
    <xf numFmtId="3" fontId="12" fillId="0" borderId="59" xfId="96" applyNumberFormat="1" applyFont="1" applyFill="1" applyBorder="1" applyAlignment="1">
      <alignment horizontal="right"/>
    </xf>
    <xf numFmtId="4" fontId="12" fillId="0" borderId="38" xfId="96" applyNumberFormat="1" applyFont="1" applyFill="1" applyBorder="1" applyAlignment="1">
      <alignment horizontal="right"/>
    </xf>
    <xf numFmtId="4" fontId="12" fillId="0" borderId="39" xfId="96" applyNumberFormat="1" applyFont="1" applyFill="1" applyBorder="1" applyAlignment="1">
      <alignment horizontal="right"/>
    </xf>
    <xf numFmtId="3" fontId="12" fillId="0" borderId="33" xfId="96" applyNumberFormat="1" applyFont="1" applyFill="1" applyBorder="1" applyAlignment="1" applyProtection="1">
      <alignment horizontal="left" vertical="center" wrapText="1"/>
    </xf>
    <xf numFmtId="3" fontId="20" fillId="0" borderId="34" xfId="96" applyNumberFormat="1" applyFont="1" applyFill="1" applyBorder="1" applyAlignment="1" applyProtection="1">
      <alignment horizontal="left" vertical="center" wrapText="1"/>
    </xf>
    <xf numFmtId="3" fontId="12" fillId="0" borderId="60" xfId="96" applyNumberFormat="1" applyFont="1" applyFill="1" applyBorder="1" applyAlignment="1">
      <alignment horizontal="right"/>
    </xf>
    <xf numFmtId="3" fontId="12" fillId="0" borderId="65" xfId="96" applyNumberFormat="1" applyFont="1" applyFill="1" applyBorder="1" applyAlignment="1" applyProtection="1">
      <alignment horizontal="center" vertical="center" wrapText="1"/>
      <protection locked="0"/>
    </xf>
    <xf numFmtId="4" fontId="12" fillId="0" borderId="17" xfId="96" applyNumberFormat="1" applyFont="1" applyFill="1" applyBorder="1"/>
    <xf numFmtId="4" fontId="12" fillId="0" borderId="23" xfId="96" applyNumberFormat="1" applyFont="1" applyFill="1" applyBorder="1"/>
    <xf numFmtId="3" fontId="12" fillId="0" borderId="13" xfId="96" applyNumberFormat="1" applyFont="1" applyFill="1" applyBorder="1"/>
    <xf numFmtId="4" fontId="11" fillId="2" borderId="31" xfId="96" applyNumberFormat="1" applyFont="1" applyFill="1" applyBorder="1" applyAlignment="1">
      <alignment horizontal="center"/>
    </xf>
    <xf numFmtId="3" fontId="11" fillId="2" borderId="31" xfId="96" applyNumberFormat="1" applyFont="1" applyFill="1" applyBorder="1" applyAlignment="1">
      <alignment horizontal="center"/>
    </xf>
    <xf numFmtId="4" fontId="11" fillId="2" borderId="52" xfId="96" applyNumberFormat="1" applyFont="1" applyFill="1" applyBorder="1" applyAlignment="1">
      <alignment horizontal="center"/>
    </xf>
    <xf numFmtId="3" fontId="12" fillId="0" borderId="25" xfId="96" applyNumberFormat="1" applyFont="1" applyFill="1" applyBorder="1" applyAlignment="1">
      <alignment horizontal="left" vertical="center" wrapText="1"/>
    </xf>
    <xf numFmtId="3" fontId="12" fillId="0" borderId="65" xfId="96" applyNumberFormat="1" applyFont="1" applyFill="1" applyBorder="1" applyAlignment="1">
      <alignment horizontal="center" wrapText="1"/>
    </xf>
    <xf numFmtId="3" fontId="12" fillId="0" borderId="10" xfId="96" applyNumberFormat="1" applyFont="1" applyFill="1" applyBorder="1" applyAlignment="1" applyProtection="1">
      <alignment horizontal="center" wrapText="1"/>
    </xf>
    <xf numFmtId="3" fontId="12" fillId="0" borderId="65" xfId="96" applyNumberFormat="1" applyFont="1" applyFill="1" applyBorder="1" applyAlignment="1">
      <alignment horizontal="center" vertical="center" wrapText="1"/>
    </xf>
    <xf numFmtId="3" fontId="12" fillId="0" borderId="7" xfId="96" applyNumberFormat="1" applyFont="1" applyFill="1" applyBorder="1" applyAlignment="1">
      <alignment horizontal="left" vertical="center" wrapText="1"/>
    </xf>
    <xf numFmtId="3" fontId="12" fillId="0" borderId="57" xfId="96" applyNumberFormat="1" applyFont="1" applyFill="1" applyBorder="1" applyAlignment="1">
      <alignment horizontal="center" vertical="center" wrapText="1"/>
    </xf>
    <xf numFmtId="3" fontId="21" fillId="0" borderId="57" xfId="96" applyNumberFormat="1" applyFont="1" applyFill="1" applyBorder="1" applyAlignment="1">
      <alignment horizontal="center" vertical="center" wrapText="1"/>
    </xf>
    <xf numFmtId="3" fontId="20" fillId="0" borderId="7" xfId="96" applyNumberFormat="1" applyFont="1" applyBorder="1" applyAlignment="1">
      <alignment horizontal="left" vertical="center" wrapText="1"/>
    </xf>
    <xf numFmtId="3" fontId="20" fillId="0" borderId="57" xfId="96" applyNumberFormat="1" applyFont="1" applyBorder="1" applyAlignment="1">
      <alignment horizontal="center" vertical="center" wrapText="1"/>
    </xf>
    <xf numFmtId="3" fontId="12" fillId="0" borderId="40" xfId="96" applyNumberFormat="1" applyFont="1" applyBorder="1" applyAlignment="1">
      <alignment horizontal="right"/>
    </xf>
    <xf numFmtId="4" fontId="12" fillId="2" borderId="5" xfId="96" applyNumberFormat="1" applyFont="1" applyFill="1" applyBorder="1" applyAlignment="1">
      <alignment horizontal="right"/>
    </xf>
    <xf numFmtId="3" fontId="12" fillId="2" borderId="5" xfId="96" applyNumberFormat="1" applyFont="1" applyFill="1" applyBorder="1" applyAlignment="1">
      <alignment horizontal="right"/>
    </xf>
    <xf numFmtId="4" fontId="12" fillId="2" borderId="41" xfId="96" applyNumberFormat="1" applyFont="1" applyFill="1" applyBorder="1" applyAlignment="1">
      <alignment horizontal="right"/>
    </xf>
    <xf numFmtId="3" fontId="12" fillId="2" borderId="16" xfId="96" applyNumberFormat="1" applyFont="1" applyFill="1" applyBorder="1" applyAlignment="1">
      <alignment horizontal="right"/>
    </xf>
    <xf numFmtId="3" fontId="12" fillId="0" borderId="16" xfId="96" applyNumberFormat="1" applyFont="1" applyBorder="1" applyAlignment="1">
      <alignment horizontal="right"/>
    </xf>
    <xf numFmtId="4" fontId="12" fillId="0" borderId="5" xfId="96" applyNumberFormat="1" applyFont="1" applyBorder="1" applyAlignment="1">
      <alignment horizontal="right"/>
    </xf>
    <xf numFmtId="3" fontId="12" fillId="0" borderId="5" xfId="96" applyNumberFormat="1" applyFont="1" applyBorder="1" applyAlignment="1">
      <alignment horizontal="right"/>
    </xf>
    <xf numFmtId="4" fontId="12" fillId="0" borderId="41" xfId="96" applyNumberFormat="1" applyFont="1" applyBorder="1" applyAlignment="1">
      <alignment horizontal="right"/>
    </xf>
    <xf numFmtId="3" fontId="20" fillId="3" borderId="33" xfId="96" applyNumberFormat="1" applyFont="1" applyFill="1" applyBorder="1" applyAlignment="1" applyProtection="1">
      <alignment horizontal="center" wrapText="1"/>
    </xf>
    <xf numFmtId="3" fontId="20" fillId="3" borderId="57" xfId="96" applyNumberFormat="1" applyFont="1" applyFill="1" applyBorder="1" applyAlignment="1">
      <alignment horizontal="center" vertical="center" wrapText="1"/>
    </xf>
    <xf numFmtId="4" fontId="12" fillId="3" borderId="5" xfId="96" applyNumberFormat="1" applyFont="1" applyFill="1" applyBorder="1" applyAlignment="1">
      <alignment horizontal="right"/>
    </xf>
    <xf numFmtId="4" fontId="12" fillId="3" borderId="41" xfId="96" applyNumberFormat="1" applyFont="1" applyFill="1" applyBorder="1" applyAlignment="1">
      <alignment horizontal="right"/>
    </xf>
    <xf numFmtId="0" fontId="17" fillId="3" borderId="0" xfId="96" applyFont="1" applyFill="1"/>
    <xf numFmtId="0" fontId="8" fillId="3" borderId="0" xfId="96" applyFill="1"/>
    <xf numFmtId="3" fontId="12" fillId="3" borderId="33" xfId="96" applyNumberFormat="1" applyFont="1" applyFill="1" applyBorder="1" applyAlignment="1" applyProtection="1">
      <alignment horizontal="center" wrapText="1"/>
    </xf>
    <xf numFmtId="4" fontId="17" fillId="0" borderId="57" xfId="96" applyNumberFormat="1" applyFont="1" applyBorder="1" applyAlignment="1">
      <alignment vertical="center" wrapText="1"/>
    </xf>
    <xf numFmtId="3" fontId="20" fillId="3" borderId="8" xfId="96" applyNumberFormat="1" applyFont="1" applyFill="1" applyBorder="1" applyAlignment="1" applyProtection="1">
      <alignment horizontal="center" wrapText="1"/>
    </xf>
    <xf numFmtId="3" fontId="20" fillId="0" borderId="9" xfId="96" applyNumberFormat="1" applyFont="1" applyBorder="1" applyAlignment="1">
      <alignment horizontal="left" vertical="center" wrapText="1"/>
    </xf>
    <xf numFmtId="3" fontId="12" fillId="0" borderId="28" xfId="96" applyNumberFormat="1" applyFont="1" applyBorder="1" applyAlignment="1">
      <alignment horizontal="right"/>
    </xf>
    <xf numFmtId="0" fontId="20" fillId="3" borderId="2" xfId="96" applyFont="1" applyFill="1" applyBorder="1" applyAlignment="1">
      <alignment vertical="center"/>
    </xf>
    <xf numFmtId="3" fontId="20" fillId="3" borderId="0" xfId="96" applyNumberFormat="1" applyFont="1" applyFill="1" applyBorder="1" applyAlignment="1">
      <alignment horizontal="center" vertical="center" wrapText="1"/>
    </xf>
    <xf numFmtId="3" fontId="12" fillId="2" borderId="68" xfId="96" applyNumberFormat="1" applyFont="1" applyFill="1" applyBorder="1" applyAlignment="1">
      <alignment horizontal="right"/>
    </xf>
    <xf numFmtId="4" fontId="12" fillId="3" borderId="13" xfId="96" applyNumberFormat="1" applyFont="1" applyFill="1" applyBorder="1" applyAlignment="1">
      <alignment horizontal="right"/>
    </xf>
    <xf numFmtId="3" fontId="12" fillId="2" borderId="13" xfId="96" applyNumberFormat="1" applyFont="1" applyFill="1" applyBorder="1" applyAlignment="1">
      <alignment horizontal="right"/>
    </xf>
    <xf numFmtId="4" fontId="12" fillId="3" borderId="71" xfId="96" applyNumberFormat="1" applyFont="1" applyFill="1" applyBorder="1" applyAlignment="1">
      <alignment horizontal="right"/>
    </xf>
    <xf numFmtId="166" fontId="22" fillId="0" borderId="57" xfId="96" applyNumberFormat="1" applyFont="1" applyFill="1" applyBorder="1" applyAlignment="1" applyProtection="1">
      <alignment horizontal="left" vertical="center" wrapText="1"/>
      <protection locked="0"/>
    </xf>
    <xf numFmtId="3" fontId="20" fillId="3" borderId="5" xfId="96" applyNumberFormat="1" applyFont="1" applyFill="1" applyBorder="1" applyAlignment="1">
      <alignment horizontal="center" vertical="center" wrapText="1"/>
    </xf>
    <xf numFmtId="0" fontId="22" fillId="0" borderId="12" xfId="96" applyFont="1" applyBorder="1" applyAlignment="1">
      <alignment wrapText="1"/>
    </xf>
    <xf numFmtId="0" fontId="53" fillId="0" borderId="32" xfId="96" applyFont="1" applyBorder="1" applyAlignment="1">
      <alignment vertical="center"/>
    </xf>
    <xf numFmtId="49" fontId="53" fillId="0" borderId="50" xfId="96" applyNumberFormat="1" applyFont="1" applyBorder="1" applyAlignment="1">
      <alignment vertical="center" wrapText="1"/>
    </xf>
    <xf numFmtId="0" fontId="53" fillId="0" borderId="33" xfId="96" applyFont="1" applyBorder="1" applyAlignment="1">
      <alignment vertical="center"/>
    </xf>
    <xf numFmtId="166" fontId="53" fillId="0" borderId="57" xfId="96" applyNumberFormat="1" applyFont="1" applyBorder="1" applyAlignment="1">
      <alignment vertical="center" wrapText="1"/>
    </xf>
    <xf numFmtId="4" fontId="53" fillId="0" borderId="0" xfId="96" applyNumberFormat="1" applyFont="1" applyAlignment="1">
      <alignment vertical="center"/>
    </xf>
    <xf numFmtId="166" fontId="53" fillId="0" borderId="58" xfId="96" applyNumberFormat="1" applyFont="1" applyBorder="1" applyAlignment="1">
      <alignment vertical="center" wrapText="1"/>
    </xf>
    <xf numFmtId="3" fontId="20" fillId="3" borderId="13" xfId="96" applyNumberFormat="1" applyFont="1" applyFill="1" applyBorder="1" applyAlignment="1">
      <alignment horizontal="center" vertical="center" wrapText="1"/>
    </xf>
    <xf numFmtId="3" fontId="12" fillId="0" borderId="13" xfId="96" applyNumberFormat="1" applyFont="1" applyBorder="1" applyAlignment="1">
      <alignment horizontal="right"/>
    </xf>
    <xf numFmtId="4" fontId="12" fillId="0" borderId="13" xfId="96" applyNumberFormat="1" applyFont="1" applyBorder="1" applyAlignment="1">
      <alignment horizontal="right"/>
    </xf>
    <xf numFmtId="3" fontId="12" fillId="0" borderId="17" xfId="96" applyNumberFormat="1" applyFont="1" applyFill="1" applyBorder="1" applyAlignment="1">
      <alignment horizontal="right"/>
    </xf>
    <xf numFmtId="4" fontId="12" fillId="0" borderId="21" xfId="96" applyNumberFormat="1" applyFont="1" applyFill="1" applyBorder="1" applyAlignment="1">
      <alignment horizontal="center"/>
    </xf>
    <xf numFmtId="3" fontId="12" fillId="0" borderId="21" xfId="96" applyNumberFormat="1" applyFont="1" applyFill="1" applyBorder="1" applyAlignment="1">
      <alignment horizontal="right"/>
    </xf>
    <xf numFmtId="4" fontId="12" fillId="0" borderId="23" xfId="96" applyNumberFormat="1" applyFont="1" applyFill="1" applyBorder="1" applyAlignment="1">
      <alignment horizontal="center"/>
    </xf>
    <xf numFmtId="4" fontId="12" fillId="0" borderId="59" xfId="96" applyNumberFormat="1" applyFont="1" applyFill="1" applyBorder="1" applyAlignment="1">
      <alignment horizontal="right"/>
    </xf>
    <xf numFmtId="4" fontId="12" fillId="0" borderId="6" xfId="96" applyNumberFormat="1" applyFont="1" applyFill="1" applyBorder="1" applyAlignment="1">
      <alignment horizontal="right"/>
    </xf>
    <xf numFmtId="4" fontId="12" fillId="0" borderId="17" xfId="96" applyNumberFormat="1" applyFont="1" applyFill="1" applyBorder="1" applyAlignment="1">
      <alignment horizontal="right"/>
    </xf>
    <xf numFmtId="4" fontId="12" fillId="0" borderId="26" xfId="96" applyNumberFormat="1" applyFont="1" applyFill="1" applyBorder="1" applyAlignment="1">
      <alignment horizontal="right"/>
    </xf>
    <xf numFmtId="4" fontId="12" fillId="0" borderId="54" xfId="96" applyNumberFormat="1" applyFont="1" applyBorder="1"/>
    <xf numFmtId="3" fontId="12" fillId="0" borderId="54" xfId="96" applyNumberFormat="1" applyFont="1" applyFill="1" applyBorder="1" applyAlignment="1">
      <alignment horizontal="right"/>
    </xf>
    <xf numFmtId="4" fontId="12" fillId="0" borderId="25" xfId="96" applyNumberFormat="1" applyFont="1" applyFill="1" applyBorder="1" applyAlignment="1">
      <alignment horizontal="right"/>
    </xf>
    <xf numFmtId="3" fontId="12" fillId="0" borderId="34" xfId="96" applyNumberFormat="1" applyFont="1" applyFill="1" applyBorder="1" applyAlignment="1" applyProtection="1">
      <alignment horizontal="center" wrapText="1"/>
    </xf>
    <xf numFmtId="3" fontId="12" fillId="0" borderId="34" xfId="96" applyNumberFormat="1" applyFont="1" applyFill="1" applyBorder="1" applyAlignment="1" applyProtection="1">
      <alignment horizontal="left" vertical="center" wrapText="1"/>
    </xf>
    <xf numFmtId="3" fontId="12" fillId="0" borderId="64" xfId="96" applyNumberFormat="1" applyFont="1" applyFill="1" applyBorder="1" applyAlignment="1" applyProtection="1">
      <alignment horizontal="center" vertical="center" wrapText="1"/>
    </xf>
    <xf numFmtId="3" fontId="12" fillId="0" borderId="30" xfId="96" applyNumberFormat="1" applyFont="1" applyFill="1" applyBorder="1" applyAlignment="1">
      <alignment horizontal="right"/>
    </xf>
    <xf numFmtId="4" fontId="12" fillId="0" borderId="67" xfId="96" applyNumberFormat="1" applyFont="1" applyFill="1" applyBorder="1" applyAlignment="1">
      <alignment horizontal="right"/>
    </xf>
    <xf numFmtId="3" fontId="12" fillId="0" borderId="67" xfId="96" applyNumberFormat="1" applyFont="1" applyFill="1" applyBorder="1" applyAlignment="1">
      <alignment horizontal="right"/>
    </xf>
    <xf numFmtId="4" fontId="12" fillId="0" borderId="70" xfId="96" applyNumberFormat="1" applyFont="1" applyFill="1" applyBorder="1" applyAlignment="1">
      <alignment horizontal="right"/>
    </xf>
    <xf numFmtId="3" fontId="12" fillId="0" borderId="3" xfId="96" applyNumberFormat="1" applyFont="1" applyFill="1" applyBorder="1" applyAlignment="1" applyProtection="1">
      <alignment horizontal="center" wrapText="1"/>
    </xf>
    <xf numFmtId="0" fontId="23" fillId="0" borderId="27" xfId="96" applyFont="1" applyBorder="1" applyAlignment="1">
      <alignment vertical="center" wrapText="1"/>
    </xf>
    <xf numFmtId="3" fontId="12" fillId="0" borderId="66" xfId="96" applyNumberFormat="1" applyFont="1" applyFill="1" applyBorder="1" applyAlignment="1" applyProtection="1">
      <alignment horizontal="center" vertical="center" wrapText="1"/>
    </xf>
    <xf numFmtId="3" fontId="12" fillId="0" borderId="0" xfId="96" applyNumberFormat="1" applyFont="1" applyFill="1" applyBorder="1" applyAlignment="1">
      <alignment horizontal="center"/>
    </xf>
    <xf numFmtId="3" fontId="11" fillId="2" borderId="24" xfId="96" applyNumberFormat="1" applyFont="1" applyFill="1" applyBorder="1" applyAlignment="1">
      <alignment horizontal="center"/>
    </xf>
    <xf numFmtId="4" fontId="12" fillId="0" borderId="21" xfId="96" applyNumberFormat="1" applyFont="1" applyFill="1" applyBorder="1" applyAlignment="1">
      <alignment horizontal="right"/>
    </xf>
    <xf numFmtId="4" fontId="12" fillId="0" borderId="56" xfId="96" applyNumberFormat="1" applyFont="1" applyFill="1" applyBorder="1" applyAlignment="1">
      <alignment horizontal="right"/>
    </xf>
    <xf numFmtId="4" fontId="12" fillId="0" borderId="63" xfId="96" applyNumberFormat="1" applyFont="1" applyFill="1" applyBorder="1" applyAlignment="1">
      <alignment horizontal="right"/>
    </xf>
    <xf numFmtId="4" fontId="12" fillId="0" borderId="23" xfId="96" applyNumberFormat="1" applyFont="1" applyFill="1" applyBorder="1" applyAlignment="1">
      <alignment horizontal="right"/>
    </xf>
    <xf numFmtId="4" fontId="12" fillId="0" borderId="20" xfId="96" applyNumberFormat="1" applyFont="1" applyFill="1" applyBorder="1" applyAlignment="1">
      <alignment horizontal="right"/>
    </xf>
    <xf numFmtId="0" fontId="20" fillId="0" borderId="33" xfId="96" applyFont="1" applyBorder="1" applyAlignment="1">
      <alignment horizontal="center"/>
    </xf>
    <xf numFmtId="3" fontId="20" fillId="0" borderId="8" xfId="96" applyNumberFormat="1" applyFont="1" applyFill="1" applyBorder="1" applyAlignment="1" applyProtection="1">
      <alignment horizontal="left" vertical="center" wrapText="1"/>
    </xf>
    <xf numFmtId="0" fontId="20" fillId="0" borderId="34" xfId="96" applyFont="1" applyBorder="1" applyAlignment="1">
      <alignment horizontal="center"/>
    </xf>
    <xf numFmtId="0" fontId="20" fillId="0" borderId="34" xfId="96" applyFont="1" applyFill="1" applyBorder="1" applyAlignment="1">
      <alignment horizontal="left" vertical="center" wrapText="1"/>
    </xf>
    <xf numFmtId="0" fontId="20" fillId="0" borderId="58" xfId="96" applyFont="1" applyFill="1" applyBorder="1" applyAlignment="1">
      <alignment horizontal="center" vertical="center" wrapText="1"/>
    </xf>
    <xf numFmtId="3" fontId="12" fillId="0" borderId="28" xfId="96" applyNumberFormat="1" applyFont="1" applyFill="1" applyBorder="1" applyAlignment="1">
      <alignment horizontal="right"/>
    </xf>
    <xf numFmtId="4" fontId="12" fillId="0" borderId="13" xfId="96" applyNumberFormat="1" applyFont="1" applyFill="1" applyBorder="1" applyAlignment="1">
      <alignment horizontal="right"/>
    </xf>
    <xf numFmtId="3" fontId="12" fillId="0" borderId="13" xfId="96" applyNumberFormat="1" applyFont="1" applyFill="1" applyBorder="1" applyAlignment="1">
      <alignment horizontal="right"/>
    </xf>
    <xf numFmtId="4" fontId="12" fillId="0" borderId="22" xfId="96" applyNumberFormat="1" applyFont="1" applyFill="1" applyBorder="1" applyAlignment="1">
      <alignment horizontal="right"/>
    </xf>
    <xf numFmtId="3" fontId="12" fillId="0" borderId="68" xfId="96" applyNumberFormat="1" applyFont="1" applyFill="1" applyBorder="1" applyAlignment="1">
      <alignment horizontal="right"/>
    </xf>
    <xf numFmtId="4" fontId="12" fillId="0" borderId="71" xfId="96" applyNumberFormat="1" applyFont="1" applyFill="1" applyBorder="1" applyAlignment="1">
      <alignment horizontal="right"/>
    </xf>
    <xf numFmtId="0" fontId="12" fillId="0" borderId="2" xfId="96" applyFont="1" applyBorder="1" applyAlignment="1">
      <alignment vertical="center"/>
    </xf>
    <xf numFmtId="0" fontId="12" fillId="0" borderId="0" xfId="96" applyFont="1" applyAlignment="1">
      <alignment vertical="center" wrapText="1"/>
    </xf>
    <xf numFmtId="0" fontId="12" fillId="0" borderId="13" xfId="96" applyFont="1" applyFill="1" applyBorder="1" applyAlignment="1">
      <alignment horizontal="center" vertical="center" wrapText="1"/>
    </xf>
    <xf numFmtId="3" fontId="12" fillId="0" borderId="19" xfId="96" applyNumberFormat="1" applyFont="1" applyFill="1" applyBorder="1" applyAlignment="1" applyProtection="1">
      <alignment horizontal="center" vertical="center" wrapText="1"/>
    </xf>
    <xf numFmtId="3" fontId="12" fillId="0" borderId="37" xfId="96" applyNumberFormat="1" applyFont="1" applyFill="1" applyBorder="1" applyAlignment="1" applyProtection="1">
      <alignment horizontal="center" vertical="center" wrapText="1"/>
    </xf>
    <xf numFmtId="3" fontId="20" fillId="0" borderId="62" xfId="96" applyNumberFormat="1" applyFont="1" applyFill="1" applyBorder="1" applyAlignment="1" applyProtection="1">
      <alignment horizontal="center" vertical="center" wrapText="1"/>
    </xf>
    <xf numFmtId="3" fontId="12" fillId="0" borderId="46" xfId="96" applyNumberFormat="1" applyFont="1" applyBorder="1" applyAlignment="1">
      <alignment horizontal="right"/>
    </xf>
    <xf numFmtId="4" fontId="12" fillId="0" borderId="47" xfId="96" applyNumberFormat="1" applyFont="1" applyBorder="1" applyAlignment="1">
      <alignment horizontal="right"/>
    </xf>
    <xf numFmtId="3" fontId="12" fillId="0" borderId="47" xfId="96" applyNumberFormat="1" applyFont="1" applyBorder="1" applyAlignment="1">
      <alignment horizontal="right"/>
    </xf>
    <xf numFmtId="4" fontId="12" fillId="0" borderId="48" xfId="96" applyNumberFormat="1" applyFont="1" applyBorder="1" applyAlignment="1">
      <alignment horizontal="right"/>
    </xf>
    <xf numFmtId="3" fontId="12" fillId="0" borderId="60" xfId="96" applyNumberFormat="1" applyFont="1" applyBorder="1" applyAlignment="1">
      <alignment horizontal="right"/>
    </xf>
    <xf numFmtId="3" fontId="12" fillId="0" borderId="48" xfId="96" applyNumberFormat="1" applyFont="1" applyBorder="1" applyAlignment="1">
      <alignment horizontal="right"/>
    </xf>
    <xf numFmtId="3" fontId="11" fillId="2" borderId="15" xfId="96" applyNumberFormat="1" applyFont="1" applyFill="1" applyBorder="1" applyAlignment="1">
      <alignment horizontal="right"/>
    </xf>
    <xf numFmtId="4" fontId="11" fillId="2" borderId="69" xfId="96" applyNumberFormat="1" applyFont="1" applyFill="1" applyBorder="1" applyAlignment="1">
      <alignment horizontal="right"/>
    </xf>
    <xf numFmtId="3" fontId="11" fillId="2" borderId="69" xfId="96" applyNumberFormat="1" applyFont="1" applyFill="1" applyBorder="1" applyAlignment="1">
      <alignment horizontal="right"/>
    </xf>
    <xf numFmtId="3" fontId="11" fillId="2" borderId="70" xfId="96" applyNumberFormat="1" applyFont="1" applyFill="1" applyBorder="1" applyAlignment="1">
      <alignment horizontal="right"/>
    </xf>
    <xf numFmtId="4" fontId="11" fillId="2" borderId="70" xfId="96" applyNumberFormat="1" applyFont="1" applyFill="1" applyBorder="1" applyAlignment="1">
      <alignment horizontal="right"/>
    </xf>
    <xf numFmtId="4" fontId="11" fillId="2" borderId="66" xfId="96" applyNumberFormat="1" applyFont="1" applyFill="1" applyBorder="1" applyAlignment="1">
      <alignment horizontal="right"/>
    </xf>
    <xf numFmtId="3" fontId="11" fillId="2" borderId="4" xfId="96" applyNumberFormat="1" applyFont="1" applyFill="1" applyBorder="1" applyAlignment="1">
      <alignment horizontal="right"/>
    </xf>
    <xf numFmtId="4" fontId="11" fillId="2" borderId="27" xfId="96" applyNumberFormat="1" applyFont="1" applyFill="1" applyBorder="1" applyAlignment="1">
      <alignment horizontal="right"/>
    </xf>
    <xf numFmtId="4" fontId="11" fillId="2" borderId="31" xfId="96" applyNumberFormat="1" applyFont="1" applyFill="1" applyBorder="1" applyAlignment="1">
      <alignment horizontal="right"/>
    </xf>
    <xf numFmtId="3" fontId="12" fillId="0" borderId="17" xfId="96" applyNumberFormat="1" applyFont="1" applyBorder="1"/>
    <xf numFmtId="4" fontId="12" fillId="0" borderId="17" xfId="96" applyNumberFormat="1" applyFont="1" applyBorder="1" applyAlignment="1">
      <alignment horizontal="center"/>
    </xf>
    <xf numFmtId="3" fontId="12" fillId="0" borderId="21" xfId="96" applyNumberFormat="1" applyFont="1" applyBorder="1"/>
    <xf numFmtId="4" fontId="12" fillId="0" borderId="25" xfId="96" applyNumberFormat="1" applyFont="1" applyBorder="1" applyAlignment="1">
      <alignment horizontal="center"/>
    </xf>
    <xf numFmtId="4" fontId="12" fillId="0" borderId="26" xfId="96" applyNumberFormat="1" applyFont="1" applyBorder="1"/>
    <xf numFmtId="4" fontId="12" fillId="0" borderId="6" xfId="96" applyNumberFormat="1" applyFont="1" applyBorder="1"/>
    <xf numFmtId="3" fontId="12" fillId="0" borderId="54" xfId="96" applyNumberFormat="1" applyFont="1" applyBorder="1"/>
    <xf numFmtId="4" fontId="12" fillId="0" borderId="25" xfId="96" applyNumberFormat="1" applyFont="1" applyBorder="1"/>
    <xf numFmtId="3" fontId="12" fillId="0" borderId="58" xfId="96" applyNumberFormat="1" applyFont="1" applyFill="1" applyBorder="1" applyAlignment="1" applyProtection="1">
      <alignment horizontal="center" vertical="center" wrapText="1"/>
    </xf>
    <xf numFmtId="3" fontId="12" fillId="0" borderId="68" xfId="96" applyNumberFormat="1" applyFont="1" applyBorder="1"/>
    <xf numFmtId="4" fontId="12" fillId="0" borderId="13" xfId="96" applyNumberFormat="1" applyFont="1" applyBorder="1"/>
    <xf numFmtId="3" fontId="12" fillId="0" borderId="13" xfId="96" applyNumberFormat="1" applyFont="1" applyBorder="1"/>
    <xf numFmtId="4" fontId="12" fillId="0" borderId="22" xfId="96" applyNumberFormat="1" applyFont="1" applyBorder="1"/>
    <xf numFmtId="3" fontId="12" fillId="0" borderId="30" xfId="96" applyNumberFormat="1" applyFont="1" applyBorder="1"/>
    <xf numFmtId="4" fontId="12" fillId="0" borderId="67" xfId="96" applyNumberFormat="1" applyFont="1" applyBorder="1"/>
    <xf numFmtId="3" fontId="12" fillId="0" borderId="67" xfId="96" applyNumberFormat="1" applyFont="1" applyBorder="1"/>
    <xf numFmtId="4" fontId="12" fillId="0" borderId="70" xfId="96" applyNumberFormat="1" applyFont="1" applyBorder="1"/>
    <xf numFmtId="4" fontId="11" fillId="2" borderId="2" xfId="96" applyNumberFormat="1" applyFont="1" applyFill="1" applyBorder="1" applyAlignment="1">
      <alignment horizontal="center"/>
    </xf>
    <xf numFmtId="3" fontId="11" fillId="2" borderId="2" xfId="96" applyNumberFormat="1" applyFont="1" applyFill="1" applyBorder="1" applyAlignment="1">
      <alignment horizontal="center"/>
    </xf>
    <xf numFmtId="4" fontId="11" fillId="2" borderId="1" xfId="96" applyNumberFormat="1" applyFont="1" applyFill="1" applyBorder="1" applyAlignment="1">
      <alignment horizontal="center"/>
    </xf>
    <xf numFmtId="3" fontId="12" fillId="0" borderId="26" xfId="96" applyNumberFormat="1" applyFont="1" applyFill="1" applyBorder="1" applyAlignment="1" applyProtection="1">
      <alignment horizontal="center" vertical="center" wrapText="1"/>
    </xf>
    <xf numFmtId="3" fontId="12" fillId="2" borderId="59" xfId="96" applyNumberFormat="1" applyFont="1" applyFill="1" applyBorder="1" applyAlignment="1">
      <alignment horizontal="right"/>
    </xf>
    <xf numFmtId="4" fontId="12" fillId="2" borderId="38" xfId="96" applyNumberFormat="1" applyFont="1" applyFill="1" applyBorder="1" applyAlignment="1">
      <alignment horizontal="right"/>
    </xf>
    <xf numFmtId="3" fontId="12" fillId="2" borderId="38" xfId="96" applyNumberFormat="1" applyFont="1" applyFill="1" applyBorder="1" applyAlignment="1">
      <alignment horizontal="right"/>
    </xf>
    <xf numFmtId="4" fontId="12" fillId="2" borderId="39" xfId="96" applyNumberFormat="1" applyFont="1" applyFill="1" applyBorder="1" applyAlignment="1">
      <alignment horizontal="right"/>
    </xf>
    <xf numFmtId="3" fontId="12" fillId="0" borderId="10" xfId="96" applyNumberFormat="1" applyFont="1" applyFill="1" applyBorder="1" applyAlignment="1" applyProtection="1">
      <alignment horizontal="left" vertical="center" wrapText="1"/>
    </xf>
    <xf numFmtId="0" fontId="14" fillId="0" borderId="33" xfId="96" applyFont="1" applyBorder="1" applyAlignment="1">
      <alignment vertical="center" wrapText="1"/>
    </xf>
    <xf numFmtId="0" fontId="12" fillId="0" borderId="16" xfId="96" applyFont="1" applyBorder="1"/>
    <xf numFmtId="0" fontId="12" fillId="0" borderId="5" xfId="96" applyFont="1" applyBorder="1"/>
    <xf numFmtId="3" fontId="24" fillId="0" borderId="20" xfId="96" applyNumberFormat="1" applyFont="1" applyFill="1" applyBorder="1" applyAlignment="1" applyProtection="1">
      <alignment horizontal="center" vertical="top"/>
      <protection locked="0"/>
    </xf>
    <xf numFmtId="166" fontId="24" fillId="0" borderId="33" xfId="96" applyNumberFormat="1" applyFont="1" applyFill="1" applyBorder="1" applyAlignment="1" applyProtection="1">
      <alignment horizontal="left" vertical="center" wrapText="1"/>
      <protection locked="0"/>
    </xf>
    <xf numFmtId="3" fontId="12" fillId="0" borderId="49" xfId="96" applyNumberFormat="1" applyFont="1" applyFill="1" applyBorder="1" applyAlignment="1" applyProtection="1">
      <alignment horizontal="center" vertical="center" wrapText="1"/>
    </xf>
    <xf numFmtId="3" fontId="12" fillId="0" borderId="28" xfId="96" applyNumberFormat="1" applyFont="1" applyBorder="1" applyAlignment="1">
      <alignment horizontal="center"/>
    </xf>
    <xf numFmtId="3" fontId="12" fillId="0" borderId="68" xfId="96" applyNumberFormat="1" applyFont="1" applyBorder="1" applyAlignment="1">
      <alignment horizontal="right"/>
    </xf>
    <xf numFmtId="4" fontId="12" fillId="0" borderId="22" xfId="96" applyNumberFormat="1" applyFont="1" applyBorder="1" applyAlignment="1">
      <alignment horizontal="right"/>
    </xf>
    <xf numFmtId="3" fontId="20" fillId="0" borderId="64" xfId="96" applyNumberFormat="1" applyFont="1" applyFill="1" applyBorder="1" applyAlignment="1" applyProtection="1">
      <alignment horizontal="left" vertical="center" wrapText="1"/>
      <protection locked="0"/>
    </xf>
    <xf numFmtId="3" fontId="12" fillId="0" borderId="5" xfId="96" applyNumberFormat="1" applyFont="1" applyFill="1" applyBorder="1" applyAlignment="1" applyProtection="1">
      <alignment horizontal="center" vertical="center" wrapText="1"/>
    </xf>
    <xf numFmtId="4" fontId="25" fillId="0" borderId="71" xfId="96" applyNumberFormat="1" applyFont="1" applyFill="1" applyBorder="1" applyAlignment="1" applyProtection="1">
      <alignment horizontal="center" vertical="center"/>
      <protection locked="0"/>
    </xf>
    <xf numFmtId="166" fontId="25" fillId="0" borderId="58" xfId="96" applyNumberFormat="1" applyFont="1" applyFill="1" applyBorder="1" applyAlignment="1" applyProtection="1">
      <alignment horizontal="left" vertical="center" wrapText="1"/>
      <protection locked="0"/>
    </xf>
    <xf numFmtId="0" fontId="22" fillId="0" borderId="93" xfId="96" applyFont="1" applyBorder="1" applyAlignment="1">
      <alignment horizontal="center"/>
    </xf>
    <xf numFmtId="0" fontId="22" fillId="0" borderId="94" xfId="96" applyFont="1" applyBorder="1" applyAlignment="1">
      <alignment horizontal="left" wrapText="1"/>
    </xf>
    <xf numFmtId="3" fontId="20" fillId="0" borderId="13" xfId="96" applyNumberFormat="1" applyFont="1" applyFill="1" applyBorder="1" applyAlignment="1" applyProtection="1">
      <alignment horizontal="center" vertical="center" wrapText="1"/>
    </xf>
    <xf numFmtId="3" fontId="12" fillId="0" borderId="13" xfId="96" applyNumberFormat="1" applyFont="1" applyBorder="1" applyAlignment="1">
      <alignment horizontal="center"/>
    </xf>
    <xf numFmtId="4" fontId="12" fillId="0" borderId="73" xfId="96" applyNumberFormat="1" applyFont="1" applyBorder="1"/>
    <xf numFmtId="4" fontId="12" fillId="0" borderId="77" xfId="96" applyNumberFormat="1" applyFont="1" applyBorder="1"/>
    <xf numFmtId="3" fontId="12" fillId="0" borderId="21" xfId="96" applyNumberFormat="1" applyFont="1" applyFill="1" applyBorder="1" applyAlignment="1" applyProtection="1">
      <alignment horizontal="center" vertical="center" wrapText="1"/>
    </xf>
    <xf numFmtId="3" fontId="12" fillId="0" borderId="21" xfId="96" applyNumberFormat="1" applyFont="1" applyFill="1" applyBorder="1" applyAlignment="1">
      <alignment horizontal="center"/>
    </xf>
    <xf numFmtId="3" fontId="12" fillId="0" borderId="21" xfId="96" applyNumberFormat="1" applyFont="1" applyFill="1" applyBorder="1"/>
    <xf numFmtId="4" fontId="12" fillId="0" borderId="21" xfId="96" applyNumberFormat="1" applyFont="1" applyFill="1" applyBorder="1"/>
    <xf numFmtId="0" fontId="14" fillId="0" borderId="0" xfId="96" applyFont="1" applyFill="1"/>
    <xf numFmtId="0" fontId="12" fillId="0" borderId="10" xfId="96" applyFont="1" applyBorder="1" applyAlignment="1">
      <alignment horizontal="center"/>
    </xf>
    <xf numFmtId="0" fontId="12" fillId="0" borderId="65" xfId="96" applyFont="1" applyBorder="1" applyAlignment="1">
      <alignment horizontal="left" wrapText="1"/>
    </xf>
    <xf numFmtId="0" fontId="14" fillId="0" borderId="65" xfId="96" applyFont="1" applyBorder="1" applyAlignment="1">
      <alignment horizontal="center" vertical="center" wrapText="1"/>
    </xf>
    <xf numFmtId="0" fontId="14" fillId="0" borderId="65" xfId="96" applyFont="1" applyBorder="1" applyAlignment="1">
      <alignment horizontal="left" vertical="center" wrapText="1"/>
    </xf>
    <xf numFmtId="0" fontId="20" fillId="0" borderId="33" xfId="96" applyFont="1" applyBorder="1"/>
    <xf numFmtId="0" fontId="20" fillId="0" borderId="57" xfId="96" applyFont="1" applyBorder="1" applyAlignment="1">
      <alignment wrapText="1"/>
    </xf>
    <xf numFmtId="3" fontId="12" fillId="3" borderId="5" xfId="96" applyNumberFormat="1" applyFont="1" applyFill="1" applyBorder="1"/>
    <xf numFmtId="0" fontId="12" fillId="0" borderId="8" xfId="96" applyFont="1" applyBorder="1" applyAlignment="1">
      <alignment horizontal="center" vertical="center" wrapText="1"/>
    </xf>
    <xf numFmtId="0" fontId="12" fillId="0" borderId="58" xfId="96" applyFont="1" applyBorder="1" applyAlignment="1">
      <alignment vertical="center" wrapText="1"/>
    </xf>
    <xf numFmtId="3" fontId="26" fillId="0" borderId="5" xfId="96" applyNumberFormat="1" applyFont="1" applyFill="1" applyBorder="1" applyAlignment="1" applyProtection="1">
      <alignment horizontal="center" vertical="center" wrapText="1"/>
    </xf>
    <xf numFmtId="0" fontId="23" fillId="0" borderId="8" xfId="96" applyFont="1" applyBorder="1" applyAlignment="1">
      <alignment vertical="center" wrapText="1"/>
    </xf>
    <xf numFmtId="0" fontId="23" fillId="0" borderId="58" xfId="96" applyFont="1" applyBorder="1" applyAlignment="1">
      <alignment vertical="center" wrapText="1"/>
    </xf>
    <xf numFmtId="3" fontId="26" fillId="0" borderId="13" xfId="96" applyNumberFormat="1" applyFont="1" applyFill="1" applyBorder="1" applyAlignment="1" applyProtection="1">
      <alignment horizontal="center" vertical="center" wrapText="1"/>
    </xf>
    <xf numFmtId="3" fontId="11" fillId="0" borderId="27" xfId="96" applyNumberFormat="1" applyFont="1" applyFill="1" applyBorder="1" applyAlignment="1">
      <alignment horizontal="center"/>
    </xf>
    <xf numFmtId="4" fontId="11" fillId="0" borderId="27" xfId="96" applyNumberFormat="1" applyFont="1" applyFill="1" applyBorder="1" applyAlignment="1">
      <alignment horizontal="center"/>
    </xf>
    <xf numFmtId="4" fontId="17" fillId="0" borderId="0" xfId="96" applyNumberFormat="1" applyFont="1" applyFill="1"/>
    <xf numFmtId="3" fontId="12" fillId="6" borderId="17" xfId="96" applyNumberFormat="1" applyFont="1" applyFill="1" applyBorder="1" applyAlignment="1">
      <alignment horizontal="right"/>
    </xf>
    <xf numFmtId="4" fontId="12" fillId="0" borderId="21" xfId="96" applyNumberFormat="1" applyFont="1" applyBorder="1" applyAlignment="1">
      <alignment horizontal="center"/>
    </xf>
    <xf numFmtId="3" fontId="12" fillId="6" borderId="21" xfId="96" applyNumberFormat="1" applyFont="1" applyFill="1" applyBorder="1" applyAlignment="1">
      <alignment horizontal="right"/>
    </xf>
    <xf numFmtId="4" fontId="12" fillId="0" borderId="56" xfId="96" applyNumberFormat="1" applyFont="1" applyBorder="1" applyAlignment="1">
      <alignment horizontal="center"/>
    </xf>
    <xf numFmtId="3" fontId="12" fillId="6" borderId="45" xfId="96" applyNumberFormat="1" applyFont="1" applyFill="1" applyBorder="1" applyAlignment="1">
      <alignment horizontal="right"/>
    </xf>
    <xf numFmtId="4" fontId="12" fillId="6" borderId="38" xfId="96" applyNumberFormat="1" applyFont="1" applyFill="1" applyBorder="1" applyAlignment="1">
      <alignment horizontal="right"/>
    </xf>
    <xf numFmtId="3" fontId="12" fillId="6" borderId="38" xfId="96" applyNumberFormat="1" applyFont="1" applyFill="1" applyBorder="1" applyAlignment="1">
      <alignment horizontal="right"/>
    </xf>
    <xf numFmtId="4" fontId="12" fillId="6" borderId="39" xfId="96" applyNumberFormat="1" applyFont="1" applyFill="1" applyBorder="1" applyAlignment="1">
      <alignment horizontal="right"/>
    </xf>
    <xf numFmtId="3" fontId="12" fillId="6" borderId="59" xfId="96" applyNumberFormat="1" applyFont="1" applyFill="1" applyBorder="1" applyAlignment="1">
      <alignment horizontal="right"/>
    </xf>
    <xf numFmtId="3" fontId="12" fillId="6" borderId="40" xfId="96" applyNumberFormat="1" applyFont="1" applyFill="1" applyBorder="1" applyAlignment="1">
      <alignment horizontal="right"/>
    </xf>
    <xf numFmtId="4" fontId="12" fillId="6" borderId="5" xfId="96" applyNumberFormat="1" applyFont="1" applyFill="1" applyBorder="1" applyAlignment="1">
      <alignment horizontal="right"/>
    </xf>
    <xf numFmtId="3" fontId="12" fillId="6" borderId="5" xfId="96" applyNumberFormat="1" applyFont="1" applyFill="1" applyBorder="1" applyAlignment="1">
      <alignment horizontal="right"/>
    </xf>
    <xf numFmtId="4" fontId="12" fillId="6" borderId="41" xfId="96" applyNumberFormat="1" applyFont="1" applyFill="1" applyBorder="1" applyAlignment="1">
      <alignment horizontal="right"/>
    </xf>
    <xf numFmtId="3" fontId="12" fillId="6" borderId="16" xfId="96" applyNumberFormat="1" applyFont="1" applyFill="1" applyBorder="1" applyAlignment="1">
      <alignment horizontal="right"/>
    </xf>
    <xf numFmtId="4" fontId="12" fillId="2" borderId="16" xfId="96" applyNumberFormat="1" applyFont="1" applyFill="1" applyBorder="1" applyAlignment="1">
      <alignment horizontal="right"/>
    </xf>
    <xf numFmtId="4" fontId="12" fillId="0" borderId="72" xfId="96" applyNumberFormat="1" applyFont="1" applyBorder="1"/>
    <xf numFmtId="3" fontId="12" fillId="6" borderId="46" xfId="96" applyNumberFormat="1" applyFont="1" applyFill="1" applyBorder="1" applyAlignment="1">
      <alignment horizontal="right"/>
    </xf>
    <xf numFmtId="4" fontId="12" fillId="6" borderId="47" xfId="96" applyNumberFormat="1" applyFont="1" applyFill="1" applyBorder="1" applyAlignment="1">
      <alignment horizontal="right"/>
    </xf>
    <xf numFmtId="3" fontId="12" fillId="6" borderId="47" xfId="96" applyNumberFormat="1" applyFont="1" applyFill="1" applyBorder="1" applyAlignment="1">
      <alignment horizontal="right"/>
    </xf>
    <xf numFmtId="4" fontId="12" fillId="6" borderId="48" xfId="96" applyNumberFormat="1" applyFont="1" applyFill="1" applyBorder="1" applyAlignment="1">
      <alignment horizontal="right"/>
    </xf>
    <xf numFmtId="3" fontId="12" fillId="6" borderId="60" xfId="96" applyNumberFormat="1" applyFont="1" applyFill="1" applyBorder="1" applyAlignment="1">
      <alignment horizontal="right"/>
    </xf>
    <xf numFmtId="3" fontId="12" fillId="0" borderId="17" xfId="96" applyNumberFormat="1" applyFont="1" applyFill="1" applyBorder="1"/>
    <xf numFmtId="4" fontId="12" fillId="0" borderId="56" xfId="96" applyNumberFormat="1" applyFont="1" applyFill="1" applyBorder="1" applyAlignment="1">
      <alignment horizontal="center"/>
    </xf>
    <xf numFmtId="3" fontId="12" fillId="0" borderId="45" xfId="96" applyNumberFormat="1" applyFont="1" applyFill="1" applyBorder="1"/>
    <xf numFmtId="4" fontId="12" fillId="0" borderId="59" xfId="96" applyNumberFormat="1" applyFont="1" applyFill="1" applyBorder="1"/>
    <xf numFmtId="4" fontId="12" fillId="0" borderId="6" xfId="96" applyNumberFormat="1" applyFont="1" applyFill="1" applyBorder="1"/>
    <xf numFmtId="3" fontId="12" fillId="0" borderId="54" xfId="96" applyNumberFormat="1" applyFont="1" applyFill="1" applyBorder="1"/>
    <xf numFmtId="4" fontId="12" fillId="0" borderId="25" xfId="96" applyNumberFormat="1" applyFont="1" applyFill="1" applyBorder="1"/>
    <xf numFmtId="4" fontId="12" fillId="0" borderId="71" xfId="96" applyNumberFormat="1" applyFont="1" applyFill="1" applyBorder="1" applyAlignment="1">
      <alignment horizontal="center"/>
    </xf>
    <xf numFmtId="3" fontId="12" fillId="0" borderId="28" xfId="96" applyNumberFormat="1" applyFont="1" applyFill="1" applyBorder="1"/>
    <xf numFmtId="3" fontId="12" fillId="0" borderId="29" xfId="96" applyNumberFormat="1" applyFont="1" applyFill="1" applyBorder="1"/>
    <xf numFmtId="4" fontId="12" fillId="0" borderId="73" xfId="96" applyNumberFormat="1" applyFont="1" applyFill="1" applyBorder="1"/>
    <xf numFmtId="3" fontId="12" fillId="0" borderId="73" xfId="96" applyNumberFormat="1" applyFont="1" applyFill="1" applyBorder="1"/>
    <xf numFmtId="4" fontId="12" fillId="0" borderId="69" xfId="96" applyNumberFormat="1" applyFont="1" applyFill="1" applyBorder="1"/>
    <xf numFmtId="4" fontId="11" fillId="2" borderId="24" xfId="96" applyNumberFormat="1" applyFont="1" applyFill="1" applyBorder="1" applyAlignment="1">
      <alignment horizontal="center"/>
    </xf>
    <xf numFmtId="4" fontId="11" fillId="2" borderId="11" xfId="96" applyNumberFormat="1" applyFont="1" applyFill="1" applyBorder="1" applyAlignment="1">
      <alignment horizontal="center"/>
    </xf>
    <xf numFmtId="0" fontId="12" fillId="0" borderId="10" xfId="96" applyFont="1" applyBorder="1" applyAlignment="1">
      <alignment vertical="center" wrapText="1"/>
    </xf>
    <xf numFmtId="0" fontId="20" fillId="0" borderId="8" xfId="96" applyFont="1" applyBorder="1" applyAlignment="1">
      <alignment horizontal="center" vertical="center" wrapText="1"/>
    </xf>
    <xf numFmtId="0" fontId="20" fillId="0" borderId="61" xfId="96" applyFont="1" applyBorder="1" applyAlignment="1">
      <alignment horizontal="left" vertical="center" wrapText="1"/>
    </xf>
    <xf numFmtId="0" fontId="20" fillId="0" borderId="13" xfId="96" applyFont="1" applyBorder="1" applyAlignment="1">
      <alignment horizontal="center" vertical="center" wrapText="1"/>
    </xf>
    <xf numFmtId="0" fontId="22" fillId="0" borderId="0" xfId="96" applyFont="1" applyBorder="1" applyAlignment="1">
      <alignment horizontal="left" vertical="center" wrapText="1"/>
    </xf>
    <xf numFmtId="3" fontId="12" fillId="0" borderId="0" xfId="96" applyNumberFormat="1" applyFont="1" applyFill="1" applyBorder="1" applyAlignment="1" applyProtection="1">
      <alignment horizontal="center" vertical="center" wrapText="1"/>
    </xf>
    <xf numFmtId="0" fontId="27" fillId="0" borderId="1" xfId="96" applyFont="1" applyBorder="1" applyAlignment="1">
      <alignment horizontal="center" vertical="center" wrapText="1"/>
    </xf>
    <xf numFmtId="0" fontId="27" fillId="0" borderId="1" xfId="96" applyFont="1" applyBorder="1" applyAlignment="1">
      <alignment horizontal="left" vertical="center" wrapText="1"/>
    </xf>
    <xf numFmtId="0" fontId="26" fillId="0" borderId="13" xfId="96" applyFont="1" applyBorder="1" applyAlignment="1">
      <alignment horizontal="center" vertical="center" wrapText="1"/>
    </xf>
    <xf numFmtId="0" fontId="12" fillId="0" borderId="13" xfId="96" applyFont="1" applyBorder="1"/>
    <xf numFmtId="4" fontId="12" fillId="0" borderId="13" xfId="96" applyNumberFormat="1" applyFont="1" applyBorder="1" applyAlignment="1">
      <alignment horizontal="center"/>
    </xf>
    <xf numFmtId="4" fontId="12" fillId="0" borderId="22" xfId="96" applyNumberFormat="1" applyFont="1" applyBorder="1" applyAlignment="1">
      <alignment horizontal="center"/>
    </xf>
    <xf numFmtId="4" fontId="12" fillId="0" borderId="71" xfId="96" applyNumberFormat="1" applyFont="1" applyBorder="1"/>
    <xf numFmtId="3" fontId="12" fillId="0" borderId="28" xfId="96" applyNumberFormat="1" applyFont="1" applyBorder="1"/>
    <xf numFmtId="3" fontId="12" fillId="0" borderId="12" xfId="96" applyNumberFormat="1" applyFont="1" applyFill="1" applyBorder="1" applyAlignment="1" applyProtection="1">
      <alignment horizontal="center" wrapText="1"/>
    </xf>
    <xf numFmtId="3" fontId="12" fillId="0" borderId="0" xfId="96" applyNumberFormat="1" applyFont="1" applyFill="1" applyBorder="1" applyAlignment="1" applyProtection="1">
      <alignment horizontal="left" vertical="center" wrapText="1"/>
    </xf>
    <xf numFmtId="4" fontId="12" fillId="0" borderId="59" xfId="96" applyNumberFormat="1" applyFont="1" applyBorder="1" applyAlignment="1">
      <alignment horizontal="center"/>
    </xf>
    <xf numFmtId="4" fontId="12" fillId="0" borderId="6" xfId="96" applyNumberFormat="1" applyFont="1" applyBorder="1" applyAlignment="1">
      <alignment horizontal="center"/>
    </xf>
    <xf numFmtId="4" fontId="12" fillId="0" borderId="45" xfId="96" applyNumberFormat="1" applyFont="1" applyBorder="1"/>
    <xf numFmtId="4" fontId="12" fillId="0" borderId="16" xfId="96" applyNumberFormat="1" applyFont="1" applyBorder="1" applyAlignment="1">
      <alignment horizontal="center"/>
    </xf>
    <xf numFmtId="4" fontId="12" fillId="0" borderId="7" xfId="96" applyNumberFormat="1" applyFont="1" applyBorder="1" applyAlignment="1">
      <alignment horizontal="center"/>
    </xf>
    <xf numFmtId="4" fontId="12" fillId="0" borderId="7" xfId="96" applyNumberFormat="1" applyFont="1" applyBorder="1"/>
    <xf numFmtId="3" fontId="12" fillId="0" borderId="46" xfId="96" applyNumberFormat="1" applyFont="1" applyBorder="1"/>
    <xf numFmtId="4" fontId="12" fillId="0" borderId="46" xfId="96" applyNumberFormat="1" applyFont="1" applyBorder="1"/>
    <xf numFmtId="0" fontId="29" fillId="0" borderId="27" xfId="96" applyFont="1" applyBorder="1" applyAlignment="1">
      <alignment horizontal="center"/>
    </xf>
    <xf numFmtId="2" fontId="29" fillId="0" borderId="18" xfId="96" applyNumberFormat="1" applyFont="1" applyBorder="1" applyAlignment="1">
      <alignment wrapText="1"/>
    </xf>
    <xf numFmtId="3" fontId="12" fillId="0" borderId="12" xfId="96" applyNumberFormat="1" applyFont="1" applyBorder="1" applyAlignment="1">
      <alignment horizontal="center"/>
    </xf>
    <xf numFmtId="4" fontId="12" fillId="0" borderId="0" xfId="96" applyNumberFormat="1" applyFont="1" applyBorder="1"/>
    <xf numFmtId="3" fontId="12" fillId="0" borderId="0" xfId="96" applyNumberFormat="1" applyFont="1" applyBorder="1"/>
    <xf numFmtId="4" fontId="12" fillId="0" borderId="69" xfId="96" applyNumberFormat="1" applyFont="1" applyBorder="1"/>
    <xf numFmtId="3" fontId="12" fillId="0" borderId="29" xfId="96" applyNumberFormat="1" applyFont="1" applyBorder="1"/>
    <xf numFmtId="3" fontId="12" fillId="0" borderId="12" xfId="96" applyNumberFormat="1" applyFont="1" applyBorder="1"/>
    <xf numFmtId="4" fontId="11" fillId="2" borderId="18" xfId="96" applyNumberFormat="1" applyFont="1" applyFill="1" applyBorder="1" applyAlignment="1">
      <alignment horizontal="center"/>
    </xf>
    <xf numFmtId="4" fontId="12" fillId="0" borderId="23" xfId="96" applyNumberFormat="1" applyFont="1" applyBorder="1" applyAlignment="1">
      <alignment horizontal="center"/>
    </xf>
    <xf numFmtId="3" fontId="12" fillId="0" borderId="73" xfId="96" applyNumberFormat="1" applyFont="1" applyBorder="1"/>
    <xf numFmtId="0" fontId="12" fillId="0" borderId="8" xfId="96" applyFont="1" applyBorder="1" applyAlignment="1">
      <alignment horizontal="center"/>
    </xf>
    <xf numFmtId="0" fontId="12" fillId="0" borderId="58" xfId="96" applyFont="1" applyBorder="1" applyAlignment="1">
      <alignment horizontal="left"/>
    </xf>
    <xf numFmtId="3" fontId="12" fillId="0" borderId="13" xfId="96" applyNumberFormat="1" applyFont="1" applyFill="1" applyBorder="1" applyAlignment="1" applyProtection="1">
      <alignment horizontal="center" vertical="center" wrapText="1"/>
    </xf>
    <xf numFmtId="4" fontId="12" fillId="0" borderId="36" xfId="96" applyNumberFormat="1" applyFont="1" applyBorder="1" applyAlignment="1">
      <alignment horizontal="center"/>
    </xf>
    <xf numFmtId="4" fontId="11" fillId="2" borderId="51" xfId="96" applyNumberFormat="1" applyFont="1" applyFill="1" applyBorder="1" applyAlignment="1">
      <alignment horizontal="center"/>
    </xf>
    <xf numFmtId="3" fontId="12" fillId="3" borderId="34" xfId="96" applyNumberFormat="1" applyFont="1" applyFill="1" applyBorder="1" applyAlignment="1" applyProtection="1">
      <alignment horizontal="center" wrapText="1"/>
    </xf>
    <xf numFmtId="3" fontId="12" fillId="3" borderId="34" xfId="96" applyNumberFormat="1" applyFont="1" applyFill="1" applyBorder="1" applyAlignment="1" applyProtection="1">
      <alignment horizontal="left" vertical="center" wrapText="1"/>
    </xf>
    <xf numFmtId="3" fontId="12" fillId="3" borderId="58" xfId="96" applyNumberFormat="1" applyFont="1" applyFill="1" applyBorder="1" applyAlignment="1" applyProtection="1">
      <alignment horizontal="center" vertical="center" wrapText="1"/>
    </xf>
    <xf numFmtId="3" fontId="12" fillId="3" borderId="60" xfId="96" applyNumberFormat="1" applyFont="1" applyFill="1" applyBorder="1"/>
    <xf numFmtId="4" fontId="12" fillId="3" borderId="47" xfId="96" applyNumberFormat="1" applyFont="1" applyFill="1" applyBorder="1"/>
    <xf numFmtId="3" fontId="12" fillId="3" borderId="47" xfId="96" applyNumberFormat="1" applyFont="1" applyFill="1" applyBorder="1"/>
    <xf numFmtId="4" fontId="12" fillId="3" borderId="48" xfId="96" applyNumberFormat="1" applyFont="1" applyFill="1" applyBorder="1"/>
    <xf numFmtId="3" fontId="12" fillId="0" borderId="30" xfId="96" applyNumberFormat="1" applyFont="1" applyFill="1" applyBorder="1"/>
    <xf numFmtId="4" fontId="12" fillId="0" borderId="67" xfId="96" applyNumberFormat="1" applyFont="1" applyFill="1" applyBorder="1"/>
    <xf numFmtId="3" fontId="12" fillId="0" borderId="67" xfId="96" applyNumberFormat="1" applyFont="1" applyFill="1" applyBorder="1"/>
    <xf numFmtId="4" fontId="12" fillId="0" borderId="70" xfId="96" applyNumberFormat="1" applyFont="1" applyFill="1" applyBorder="1"/>
    <xf numFmtId="4" fontId="11" fillId="2" borderId="69" xfId="96" applyNumberFormat="1" applyFont="1" applyFill="1" applyBorder="1" applyAlignment="1">
      <alignment horizontal="center"/>
    </xf>
    <xf numFmtId="0" fontId="22" fillId="0" borderId="5" xfId="96" applyFont="1" applyBorder="1"/>
    <xf numFmtId="0" fontId="22" fillId="0" borderId="5" xfId="96" applyFont="1" applyBorder="1" applyAlignment="1">
      <alignment wrapText="1"/>
    </xf>
    <xf numFmtId="0" fontId="9" fillId="0" borderId="4" xfId="96" applyFont="1" applyBorder="1" applyAlignment="1">
      <alignment horizontal="center"/>
    </xf>
    <xf numFmtId="0" fontId="9" fillId="0" borderId="0" xfId="96" applyFont="1" applyBorder="1" applyAlignment="1">
      <alignment wrapText="1"/>
    </xf>
    <xf numFmtId="4" fontId="12" fillId="0" borderId="43" xfId="96" applyNumberFormat="1" applyFont="1" applyBorder="1"/>
    <xf numFmtId="4" fontId="12" fillId="0" borderId="44" xfId="96" applyNumberFormat="1" applyFont="1" applyBorder="1"/>
    <xf numFmtId="3" fontId="12" fillId="0" borderId="54" xfId="96" applyNumberFormat="1" applyFont="1" applyFill="1" applyBorder="1" applyAlignment="1">
      <alignment horizontal="center"/>
    </xf>
    <xf numFmtId="4" fontId="12" fillId="0" borderId="56" xfId="96" applyNumberFormat="1" applyFont="1" applyFill="1" applyBorder="1"/>
    <xf numFmtId="3" fontId="12" fillId="0" borderId="5" xfId="96" applyNumberFormat="1" applyFont="1" applyFill="1" applyBorder="1" applyAlignment="1" applyProtection="1">
      <alignment horizontal="center" wrapText="1"/>
    </xf>
    <xf numFmtId="3" fontId="12" fillId="0" borderId="5" xfId="96" applyNumberFormat="1" applyFont="1" applyFill="1" applyBorder="1" applyAlignment="1" applyProtection="1">
      <alignment horizontal="left" vertical="center" wrapText="1"/>
    </xf>
    <xf numFmtId="0" fontId="12" fillId="0" borderId="13" xfId="96" applyFont="1" applyBorder="1" applyAlignment="1">
      <alignment horizontal="center" vertical="center" wrapText="1"/>
    </xf>
    <xf numFmtId="4" fontId="12" fillId="0" borderId="63" xfId="96" applyNumberFormat="1" applyFont="1" applyFill="1" applyBorder="1" applyAlignment="1">
      <alignment horizontal="center"/>
    </xf>
    <xf numFmtId="0" fontId="9" fillId="0" borderId="74" xfId="96" applyFont="1" applyBorder="1" applyAlignment="1">
      <alignment horizontal="center"/>
    </xf>
    <xf numFmtId="0" fontId="9" fillId="0" borderId="75" xfId="96" applyFont="1" applyBorder="1" applyAlignment="1">
      <alignment wrapText="1"/>
    </xf>
    <xf numFmtId="3" fontId="20" fillId="0" borderId="33" xfId="96" applyNumberFormat="1" applyFont="1" applyFill="1" applyBorder="1" applyAlignment="1" applyProtection="1">
      <alignment horizontal="left" vertical="center" wrapText="1"/>
    </xf>
    <xf numFmtId="0" fontId="12" fillId="0" borderId="40" xfId="96" applyFont="1" applyFill="1" applyBorder="1"/>
    <xf numFmtId="0" fontId="12" fillId="0" borderId="5" xfId="96" applyFont="1" applyFill="1" applyBorder="1"/>
    <xf numFmtId="0" fontId="14" fillId="0" borderId="5" xfId="96" applyFont="1" applyBorder="1" applyAlignment="1">
      <alignment horizontal="center"/>
    </xf>
    <xf numFmtId="0" fontId="28" fillId="3" borderId="5" xfId="96" applyFont="1" applyFill="1" applyBorder="1" applyAlignment="1">
      <alignment vertical="center" wrapText="1"/>
    </xf>
    <xf numFmtId="3" fontId="12" fillId="0" borderId="20" xfId="96" applyNumberFormat="1" applyFont="1" applyFill="1" applyBorder="1" applyAlignment="1">
      <alignment horizontal="center"/>
    </xf>
    <xf numFmtId="3" fontId="12" fillId="0" borderId="20" xfId="96" applyNumberFormat="1" applyFont="1" applyFill="1" applyBorder="1" applyAlignment="1">
      <alignment horizontal="right"/>
    </xf>
    <xf numFmtId="3" fontId="12" fillId="0" borderId="41" xfId="96" applyNumberFormat="1" applyFont="1" applyFill="1" applyBorder="1" applyAlignment="1">
      <alignment horizontal="right"/>
    </xf>
    <xf numFmtId="0" fontId="14" fillId="0" borderId="57" xfId="96" applyFont="1" applyBorder="1" applyAlignment="1">
      <alignment horizontal="center"/>
    </xf>
    <xf numFmtId="0" fontId="28" fillId="3" borderId="48" xfId="96" applyFont="1" applyFill="1" applyBorder="1" applyAlignment="1">
      <alignment vertical="center" wrapText="1"/>
    </xf>
    <xf numFmtId="0" fontId="22" fillId="0" borderId="76" xfId="96" applyFont="1" applyBorder="1" applyAlignment="1">
      <alignment horizontal="center"/>
    </xf>
    <xf numFmtId="0" fontId="22" fillId="0" borderId="76" xfId="96" applyFont="1" applyBorder="1" applyAlignment="1">
      <alignment wrapText="1"/>
    </xf>
    <xf numFmtId="3" fontId="22" fillId="0" borderId="0" xfId="96" applyNumberFormat="1" applyFont="1" applyFill="1" applyBorder="1" applyAlignment="1" applyProtection="1">
      <alignment horizontal="center" vertical="center" wrapText="1"/>
    </xf>
    <xf numFmtId="0" fontId="27" fillId="0" borderId="12" xfId="96" applyFont="1" applyBorder="1" applyAlignment="1">
      <alignment horizontal="center"/>
    </xf>
    <xf numFmtId="0" fontId="27" fillId="3" borderId="66" xfId="96" applyFont="1" applyFill="1" applyBorder="1" applyAlignment="1">
      <alignment vertical="center" wrapText="1"/>
    </xf>
    <xf numFmtId="3" fontId="20" fillId="0" borderId="0" xfId="96" applyNumberFormat="1" applyFont="1" applyFill="1" applyBorder="1" applyAlignment="1" applyProtection="1">
      <alignment horizontal="center" vertical="center" wrapText="1"/>
    </xf>
    <xf numFmtId="3" fontId="12" fillId="0" borderId="72" xfId="96" applyNumberFormat="1" applyFont="1" applyFill="1" applyBorder="1" applyAlignment="1">
      <alignment horizontal="center"/>
    </xf>
    <xf numFmtId="4" fontId="12" fillId="0" borderId="72" xfId="96" applyNumberFormat="1" applyFont="1" applyFill="1" applyBorder="1" applyAlignment="1">
      <alignment horizontal="right"/>
    </xf>
    <xf numFmtId="3" fontId="12" fillId="0" borderId="72" xfId="96" applyNumberFormat="1" applyFont="1" applyFill="1" applyBorder="1" applyAlignment="1">
      <alignment horizontal="right"/>
    </xf>
    <xf numFmtId="3" fontId="12" fillId="0" borderId="48" xfId="96" applyNumberFormat="1" applyFont="1" applyFill="1" applyBorder="1" applyAlignment="1">
      <alignment horizontal="right"/>
    </xf>
    <xf numFmtId="3" fontId="11" fillId="0" borderId="4" xfId="96" applyNumberFormat="1" applyFont="1" applyFill="1" applyBorder="1" applyAlignment="1">
      <alignment horizontal="center"/>
    </xf>
    <xf numFmtId="4" fontId="11" fillId="0" borderId="4" xfId="96" applyNumberFormat="1" applyFont="1" applyFill="1" applyBorder="1" applyAlignment="1">
      <alignment horizontal="center"/>
    </xf>
    <xf numFmtId="3" fontId="12" fillId="3" borderId="33" xfId="96" applyNumberFormat="1" applyFont="1" applyFill="1" applyBorder="1" applyAlignment="1" applyProtection="1">
      <alignment horizontal="left" vertical="center" wrapText="1"/>
    </xf>
    <xf numFmtId="3" fontId="12" fillId="3" borderId="57" xfId="96" applyNumberFormat="1" applyFont="1" applyFill="1" applyBorder="1" applyAlignment="1" applyProtection="1">
      <alignment horizontal="center" vertical="center" wrapText="1"/>
    </xf>
    <xf numFmtId="3" fontId="12" fillId="3" borderId="40" xfId="96" applyNumberFormat="1" applyFont="1" applyFill="1" applyBorder="1" applyAlignment="1">
      <alignment horizontal="center"/>
    </xf>
    <xf numFmtId="4" fontId="12" fillId="3" borderId="5" xfId="96" applyNumberFormat="1" applyFont="1" applyFill="1" applyBorder="1" applyAlignment="1">
      <alignment horizontal="center"/>
    </xf>
    <xf numFmtId="3" fontId="12" fillId="3" borderId="5" xfId="96" applyNumberFormat="1" applyFont="1" applyFill="1" applyBorder="1" applyAlignment="1">
      <alignment horizontal="center"/>
    </xf>
    <xf numFmtId="4" fontId="12" fillId="3" borderId="41" xfId="96" applyNumberFormat="1" applyFont="1" applyFill="1" applyBorder="1" applyAlignment="1">
      <alignment horizontal="center"/>
    </xf>
    <xf numFmtId="3" fontId="12" fillId="3" borderId="16" xfId="96" applyNumberFormat="1" applyFont="1" applyFill="1" applyBorder="1"/>
    <xf numFmtId="4" fontId="12" fillId="3" borderId="20" xfId="96" applyNumberFormat="1" applyFont="1" applyFill="1" applyBorder="1" applyAlignment="1">
      <alignment horizontal="center"/>
    </xf>
    <xf numFmtId="3" fontId="12" fillId="3" borderId="40" xfId="96" applyNumberFormat="1" applyFont="1" applyFill="1" applyBorder="1"/>
    <xf numFmtId="4" fontId="12" fillId="3" borderId="5" xfId="96" applyNumberFormat="1" applyFont="1" applyFill="1" applyBorder="1"/>
    <xf numFmtId="4" fontId="12" fillId="3" borderId="41" xfId="96" applyNumberFormat="1" applyFont="1" applyFill="1" applyBorder="1"/>
    <xf numFmtId="4" fontId="12" fillId="3" borderId="16" xfId="96" applyNumberFormat="1" applyFont="1" applyFill="1" applyBorder="1"/>
    <xf numFmtId="4" fontId="12" fillId="3" borderId="37" xfId="96" applyNumberFormat="1" applyFont="1" applyFill="1" applyBorder="1"/>
    <xf numFmtId="0" fontId="20" fillId="0" borderId="15" xfId="96" applyFont="1" applyBorder="1" applyAlignment="1">
      <alignment horizontal="center"/>
    </xf>
    <xf numFmtId="3" fontId="20" fillId="3" borderId="25" xfId="96" applyNumberFormat="1" applyFont="1" applyFill="1" applyBorder="1" applyAlignment="1">
      <alignment horizontal="left" vertical="center" wrapText="1"/>
    </xf>
    <xf numFmtId="0" fontId="26" fillId="0" borderId="27" xfId="96" applyFont="1" applyBorder="1" applyAlignment="1">
      <alignment horizontal="center"/>
    </xf>
    <xf numFmtId="3" fontId="26" fillId="3" borderId="0" xfId="96" applyNumberFormat="1" applyFont="1" applyFill="1" applyBorder="1" applyAlignment="1">
      <alignment horizontal="left" vertical="center" wrapText="1"/>
    </xf>
    <xf numFmtId="3" fontId="26" fillId="0" borderId="0" xfId="96" applyNumberFormat="1" applyFont="1" applyFill="1" applyBorder="1" applyAlignment="1" applyProtection="1">
      <alignment horizontal="center" vertical="center" wrapText="1"/>
    </xf>
    <xf numFmtId="3" fontId="12" fillId="3" borderId="13" xfId="96" applyNumberFormat="1" applyFont="1" applyFill="1" applyBorder="1"/>
    <xf numFmtId="0" fontId="26" fillId="0" borderId="1" xfId="96" applyFont="1" applyBorder="1" applyAlignment="1">
      <alignment horizontal="center"/>
    </xf>
    <xf numFmtId="3" fontId="26" fillId="3" borderId="13" xfId="96" applyNumberFormat="1" applyFont="1" applyFill="1" applyBorder="1" applyAlignment="1">
      <alignment horizontal="left" vertical="center" wrapText="1"/>
    </xf>
    <xf numFmtId="4" fontId="12" fillId="3" borderId="13" xfId="96" applyNumberFormat="1" applyFont="1" applyFill="1" applyBorder="1" applyAlignment="1">
      <alignment horizontal="center"/>
    </xf>
    <xf numFmtId="3" fontId="12" fillId="3" borderId="13" xfId="96" applyNumberFormat="1" applyFont="1" applyFill="1" applyBorder="1" applyAlignment="1">
      <alignment horizontal="right"/>
    </xf>
    <xf numFmtId="4" fontId="12" fillId="0" borderId="28" xfId="96" applyNumberFormat="1" applyFont="1" applyBorder="1"/>
    <xf numFmtId="4" fontId="11" fillId="2" borderId="27" xfId="96" applyNumberFormat="1" applyFont="1" applyFill="1" applyBorder="1" applyAlignment="1">
      <alignment horizontal="right" wrapText="1"/>
    </xf>
    <xf numFmtId="3" fontId="20" fillId="0" borderId="33" xfId="96" applyNumberFormat="1" applyFont="1" applyFill="1" applyBorder="1" applyAlignment="1" applyProtection="1">
      <alignment horizontal="left" vertical="center" wrapText="1"/>
      <protection locked="0"/>
    </xf>
    <xf numFmtId="3" fontId="20" fillId="0" borderId="15" xfId="96" applyNumberFormat="1" applyFont="1" applyFill="1" applyBorder="1" applyAlignment="1" applyProtection="1">
      <alignment horizontal="center" wrapText="1"/>
    </xf>
    <xf numFmtId="3" fontId="20" fillId="0" borderId="12" xfId="96" applyNumberFormat="1" applyFont="1" applyFill="1" applyBorder="1" applyAlignment="1" applyProtection="1">
      <alignment horizontal="left" wrapText="1"/>
    </xf>
    <xf numFmtId="0" fontId="27" fillId="0" borderId="10" xfId="96" applyFont="1" applyBorder="1" applyAlignment="1">
      <alignment horizontal="center"/>
    </xf>
    <xf numFmtId="3" fontId="27" fillId="3" borderId="25" xfId="96" applyNumberFormat="1" applyFont="1" applyFill="1" applyBorder="1" applyAlignment="1">
      <alignment horizontal="left" vertical="center" wrapText="1"/>
    </xf>
    <xf numFmtId="3" fontId="12" fillId="0" borderId="0" xfId="96" applyNumberFormat="1" applyFont="1" applyBorder="1" applyAlignment="1">
      <alignment horizontal="right"/>
    </xf>
    <xf numFmtId="3" fontId="12" fillId="0" borderId="17" xfId="96" applyNumberFormat="1" applyFont="1" applyFill="1" applyBorder="1" applyAlignment="1">
      <alignment horizontal="center"/>
    </xf>
    <xf numFmtId="4" fontId="12" fillId="0" borderId="26" xfId="96" applyNumberFormat="1" applyFont="1" applyFill="1" applyBorder="1"/>
    <xf numFmtId="4" fontId="12" fillId="0" borderId="16" xfId="96" applyNumberFormat="1" applyFont="1" applyFill="1" applyBorder="1"/>
    <xf numFmtId="4" fontId="12" fillId="0" borderId="37" xfId="96" applyNumberFormat="1" applyFont="1" applyFill="1" applyBorder="1"/>
    <xf numFmtId="3" fontId="12" fillId="0" borderId="64" xfId="96" applyNumberFormat="1" applyFont="1" applyFill="1" applyBorder="1" applyAlignment="1" applyProtection="1">
      <alignment horizontal="left" vertical="center" wrapText="1"/>
    </xf>
    <xf numFmtId="3" fontId="12" fillId="0" borderId="8" xfId="96" applyNumberFormat="1" applyFont="1" applyFill="1" applyBorder="1" applyAlignment="1" applyProtection="1">
      <alignment horizontal="center" vertical="center" wrapText="1"/>
    </xf>
    <xf numFmtId="4" fontId="12" fillId="0" borderId="68" xfId="96" applyNumberFormat="1" applyFont="1" applyFill="1" applyBorder="1"/>
    <xf numFmtId="4" fontId="12" fillId="0" borderId="49" xfId="96" applyNumberFormat="1" applyFont="1" applyFill="1" applyBorder="1"/>
    <xf numFmtId="3" fontId="26" fillId="0" borderId="2" xfId="96" applyNumberFormat="1" applyFont="1" applyFill="1" applyBorder="1" applyAlignment="1" applyProtection="1">
      <alignment horizontal="center" wrapText="1"/>
      <protection locked="0"/>
    </xf>
    <xf numFmtId="0" fontId="12" fillId="0" borderId="57" xfId="96" applyFont="1" applyBorder="1" applyAlignment="1">
      <alignment wrapText="1"/>
    </xf>
    <xf numFmtId="3" fontId="12" fillId="0" borderId="34" xfId="96" applyNumberFormat="1" applyFont="1" applyFill="1" applyBorder="1" applyAlignment="1" applyProtection="1">
      <alignment horizontal="center" vertical="center" wrapText="1"/>
    </xf>
    <xf numFmtId="3" fontId="12" fillId="0" borderId="7" xfId="96" applyNumberFormat="1" applyFont="1" applyFill="1" applyBorder="1" applyAlignment="1" applyProtection="1">
      <alignment horizontal="center" wrapText="1"/>
    </xf>
    <xf numFmtId="4" fontId="12" fillId="0" borderId="16" xfId="96" applyNumberFormat="1" applyFont="1" applyFill="1" applyBorder="1" applyAlignment="1">
      <alignment horizontal="right"/>
    </xf>
    <xf numFmtId="4" fontId="12" fillId="0" borderId="7" xfId="96" applyNumberFormat="1" applyFont="1" applyFill="1" applyBorder="1" applyAlignment="1">
      <alignment horizontal="right"/>
    </xf>
    <xf numFmtId="3" fontId="20" fillId="0" borderId="7" xfId="96" applyNumberFormat="1" applyFont="1" applyFill="1" applyBorder="1" applyAlignment="1" applyProtection="1">
      <alignment horizontal="center" wrapText="1"/>
    </xf>
    <xf numFmtId="0" fontId="12" fillId="0" borderId="8" xfId="96" applyFont="1" applyFill="1" applyBorder="1" applyAlignment="1">
      <alignment horizontal="center"/>
    </xf>
    <xf numFmtId="0" fontId="12" fillId="0" borderId="58" xfId="96" applyFont="1" applyFill="1" applyBorder="1"/>
    <xf numFmtId="0" fontId="12" fillId="0" borderId="8" xfId="96" applyFont="1" applyBorder="1" applyAlignment="1">
      <alignment vertical="center"/>
    </xf>
    <xf numFmtId="0" fontId="14" fillId="0" borderId="61" xfId="96" applyFont="1" applyBorder="1" applyAlignment="1">
      <alignment vertical="center" wrapText="1"/>
    </xf>
    <xf numFmtId="0" fontId="29" fillId="0" borderId="33" xfId="96" applyFont="1" applyBorder="1"/>
    <xf numFmtId="0" fontId="29" fillId="0" borderId="57" xfId="96" applyFont="1" applyBorder="1"/>
    <xf numFmtId="0" fontId="9" fillId="0" borderId="5" xfId="96" applyFont="1" applyBorder="1" applyAlignment="1">
      <alignment horizontal="center" vertical="center"/>
    </xf>
    <xf numFmtId="0" fontId="22" fillId="0" borderId="5" xfId="96" applyFont="1" applyBorder="1" applyAlignment="1">
      <alignment vertical="center"/>
    </xf>
    <xf numFmtId="4" fontId="12" fillId="0" borderId="29" xfId="96" applyNumberFormat="1" applyFont="1" applyBorder="1"/>
    <xf numFmtId="0" fontId="29" fillId="0" borderId="0" xfId="96" applyFont="1" applyFill="1"/>
    <xf numFmtId="0" fontId="53" fillId="0" borderId="8" xfId="96" applyFont="1" applyBorder="1"/>
    <xf numFmtId="2" fontId="53" fillId="0" borderId="57" xfId="96" applyNumberFormat="1" applyFont="1" applyBorder="1" applyAlignment="1">
      <alignment wrapText="1"/>
    </xf>
    <xf numFmtId="3" fontId="12" fillId="0" borderId="12" xfId="96" applyNumberFormat="1" applyFont="1" applyFill="1" applyBorder="1" applyAlignment="1">
      <alignment horizontal="center"/>
    </xf>
    <xf numFmtId="3" fontId="12" fillId="0" borderId="45" xfId="96" applyNumberFormat="1" applyFont="1" applyBorder="1" applyAlignment="1">
      <alignment horizontal="right"/>
    </xf>
    <xf numFmtId="4" fontId="12" fillId="0" borderId="59" xfId="96" applyNumberFormat="1" applyFont="1" applyBorder="1" applyAlignment="1">
      <alignment horizontal="right"/>
    </xf>
    <xf numFmtId="3" fontId="12" fillId="0" borderId="59" xfId="96" applyNumberFormat="1" applyFont="1" applyBorder="1" applyAlignment="1">
      <alignment horizontal="right"/>
    </xf>
    <xf numFmtId="4" fontId="12" fillId="0" borderId="6" xfId="96" applyNumberFormat="1" applyFont="1" applyBorder="1" applyAlignment="1">
      <alignment horizontal="right"/>
    </xf>
    <xf numFmtId="4" fontId="12" fillId="0" borderId="16" xfId="96" applyNumberFormat="1" applyFont="1" applyBorder="1" applyAlignment="1">
      <alignment horizontal="right"/>
    </xf>
    <xf numFmtId="4" fontId="12" fillId="0" borderId="37" xfId="96" applyNumberFormat="1" applyFont="1" applyBorder="1" applyAlignment="1">
      <alignment horizontal="right"/>
    </xf>
    <xf numFmtId="4" fontId="12" fillId="0" borderId="7" xfId="96" applyNumberFormat="1" applyFont="1" applyBorder="1" applyAlignment="1">
      <alignment horizontal="right"/>
    </xf>
    <xf numFmtId="0" fontId="9" fillId="0" borderId="76" xfId="96" applyFont="1" applyBorder="1"/>
    <xf numFmtId="0" fontId="9" fillId="0" borderId="93" xfId="96" applyFont="1" applyBorder="1" applyAlignment="1">
      <alignment wrapText="1"/>
    </xf>
    <xf numFmtId="0" fontId="9" fillId="0" borderId="0" xfId="96" applyFont="1" applyBorder="1"/>
    <xf numFmtId="0" fontId="14" fillId="0" borderId="5" xfId="96" applyFont="1" applyBorder="1" applyAlignment="1">
      <alignment horizontal="left" wrapText="1"/>
    </xf>
    <xf numFmtId="3" fontId="12" fillId="0" borderId="49" xfId="96" applyNumberFormat="1" applyFont="1" applyBorder="1"/>
    <xf numFmtId="4" fontId="12" fillId="0" borderId="60" xfId="96" applyNumberFormat="1" applyFont="1" applyBorder="1" applyAlignment="1">
      <alignment horizontal="right"/>
    </xf>
    <xf numFmtId="4" fontId="12" fillId="0" borderId="61" xfId="96" applyNumberFormat="1" applyFont="1" applyBorder="1" applyAlignment="1">
      <alignment horizontal="right"/>
    </xf>
    <xf numFmtId="0" fontId="16" fillId="0" borderId="27" xfId="96" applyFont="1" applyBorder="1" applyAlignment="1">
      <alignment horizontal="center"/>
    </xf>
    <xf numFmtId="4" fontId="12" fillId="0" borderId="37" xfId="96" applyNumberFormat="1" applyFont="1" applyBorder="1"/>
    <xf numFmtId="4" fontId="12" fillId="0" borderId="60" xfId="96" applyNumberFormat="1" applyFont="1" applyBorder="1"/>
    <xf numFmtId="4" fontId="12" fillId="0" borderId="61" xfId="96" applyNumberFormat="1" applyFont="1" applyBorder="1"/>
    <xf numFmtId="0" fontId="12" fillId="0" borderId="32" xfId="96" applyFont="1" applyFill="1" applyBorder="1" applyAlignment="1">
      <alignment horizontal="center" vertical="center"/>
    </xf>
    <xf numFmtId="0" fontId="12" fillId="0" borderId="50" xfId="96" applyFont="1" applyFill="1" applyBorder="1" applyAlignment="1">
      <alignment horizontal="left" vertical="center" wrapText="1"/>
    </xf>
    <xf numFmtId="0" fontId="12" fillId="0" borderId="45" xfId="96" applyFont="1" applyFill="1" applyBorder="1" applyAlignment="1">
      <alignment horizontal="center" vertical="center" wrapText="1"/>
    </xf>
    <xf numFmtId="0" fontId="12" fillId="0" borderId="33" xfId="96" applyFont="1" applyFill="1" applyBorder="1" applyAlignment="1">
      <alignment horizontal="center" vertical="center"/>
    </xf>
    <xf numFmtId="0" fontId="12" fillId="0" borderId="57" xfId="96" applyFont="1" applyFill="1" applyBorder="1" applyAlignment="1">
      <alignment horizontal="left" vertical="center" wrapText="1"/>
    </xf>
    <xf numFmtId="0" fontId="12" fillId="0" borderId="40" xfId="96" applyFont="1" applyFill="1" applyBorder="1" applyAlignment="1">
      <alignment horizontal="center" vertical="center" wrapText="1"/>
    </xf>
    <xf numFmtId="4" fontId="20" fillId="0" borderId="20" xfId="96" applyNumberFormat="1" applyFont="1" applyFill="1" applyBorder="1" applyAlignment="1">
      <alignment horizontal="justify" vertical="center" wrapText="1"/>
    </xf>
    <xf numFmtId="0" fontId="9" fillId="0" borderId="10" xfId="96" applyFont="1" applyBorder="1" applyAlignment="1">
      <alignment horizontal="center"/>
    </xf>
    <xf numFmtId="0" fontId="9" fillId="0" borderId="65" xfId="96" applyFont="1" applyBorder="1"/>
    <xf numFmtId="4" fontId="20" fillId="0" borderId="5" xfId="96" applyNumberFormat="1" applyFont="1" applyFill="1" applyBorder="1" applyAlignment="1" applyProtection="1">
      <alignment horizontal="center" vertical="center"/>
      <protection locked="0"/>
    </xf>
    <xf numFmtId="4" fontId="20" fillId="0" borderId="5" xfId="96" applyNumberFormat="1" applyFont="1" applyFill="1" applyBorder="1" applyAlignment="1">
      <alignment horizontal="left" vertical="center" wrapText="1"/>
    </xf>
    <xf numFmtId="4" fontId="12" fillId="0" borderId="20" xfId="96" applyNumberFormat="1" applyFont="1" applyFill="1" applyBorder="1" applyAlignment="1">
      <alignment horizontal="justify" vertical="center" wrapText="1"/>
    </xf>
    <xf numFmtId="0" fontId="12" fillId="3" borderId="32" xfId="96" applyFont="1" applyFill="1" applyBorder="1" applyAlignment="1">
      <alignment horizontal="center" vertical="center"/>
    </xf>
    <xf numFmtId="0" fontId="12" fillId="3" borderId="32" xfId="96" applyFont="1" applyFill="1" applyBorder="1" applyAlignment="1">
      <alignment horizontal="left" vertical="center" wrapText="1"/>
    </xf>
    <xf numFmtId="0" fontId="12" fillId="3" borderId="50" xfId="96" applyFont="1" applyFill="1" applyBorder="1" applyAlignment="1">
      <alignment horizontal="center" vertical="center" wrapText="1"/>
    </xf>
    <xf numFmtId="3" fontId="12" fillId="3" borderId="54" xfId="96" applyNumberFormat="1" applyFont="1" applyFill="1" applyBorder="1" applyAlignment="1">
      <alignment horizontal="center"/>
    </xf>
    <xf numFmtId="3" fontId="12" fillId="3" borderId="17" xfId="96" applyNumberFormat="1" applyFont="1" applyFill="1" applyBorder="1"/>
    <xf numFmtId="4" fontId="12" fillId="3" borderId="21" xfId="96" applyNumberFormat="1" applyFont="1" applyFill="1" applyBorder="1" applyAlignment="1">
      <alignment horizontal="center"/>
    </xf>
    <xf numFmtId="3" fontId="12" fillId="3" borderId="21" xfId="96" applyNumberFormat="1" applyFont="1" applyFill="1" applyBorder="1"/>
    <xf numFmtId="4" fontId="12" fillId="3" borderId="23" xfId="96" applyNumberFormat="1" applyFont="1" applyFill="1" applyBorder="1" applyAlignment="1">
      <alignment horizontal="center"/>
    </xf>
    <xf numFmtId="3" fontId="12" fillId="3" borderId="54" xfId="96" applyNumberFormat="1" applyFont="1" applyFill="1" applyBorder="1"/>
    <xf numFmtId="4" fontId="12" fillId="3" borderId="17" xfId="96" applyNumberFormat="1" applyFont="1" applyFill="1" applyBorder="1"/>
    <xf numFmtId="4" fontId="12" fillId="3" borderId="25" xfId="96" applyNumberFormat="1" applyFont="1" applyFill="1" applyBorder="1"/>
    <xf numFmtId="4" fontId="12" fillId="3" borderId="26" xfId="96" applyNumberFormat="1" applyFont="1" applyFill="1" applyBorder="1"/>
    <xf numFmtId="0" fontId="12" fillId="3" borderId="10" xfId="96" applyFont="1" applyFill="1" applyBorder="1" applyAlignment="1">
      <alignment horizontal="center" vertical="center"/>
    </xf>
    <xf numFmtId="0" fontId="12" fillId="3" borderId="10" xfId="96" applyFont="1" applyFill="1" applyBorder="1" applyAlignment="1">
      <alignment horizontal="left" vertical="center" wrapText="1"/>
    </xf>
    <xf numFmtId="0" fontId="12" fillId="3" borderId="65" xfId="96" applyFont="1" applyFill="1" applyBorder="1" applyAlignment="1">
      <alignment horizontal="center" vertical="center" wrapText="1"/>
    </xf>
    <xf numFmtId="0" fontId="12" fillId="3" borderId="33" xfId="96" applyFont="1" applyFill="1" applyBorder="1" applyAlignment="1">
      <alignment horizontal="center" vertical="center"/>
    </xf>
    <xf numFmtId="0" fontId="12" fillId="3" borderId="33" xfId="96" applyFont="1" applyFill="1" applyBorder="1" applyAlignment="1">
      <alignment horizontal="left" vertical="center" wrapText="1"/>
    </xf>
    <xf numFmtId="0" fontId="12" fillId="3" borderId="57" xfId="96" applyFont="1" applyFill="1" applyBorder="1" applyAlignment="1">
      <alignment horizontal="center" vertical="center" wrapText="1"/>
    </xf>
    <xf numFmtId="0" fontId="12" fillId="0" borderId="33" xfId="96" applyFont="1" applyFill="1" applyBorder="1" applyAlignment="1">
      <alignment horizontal="left" vertical="center" wrapText="1"/>
    </xf>
    <xf numFmtId="0" fontId="20" fillId="0" borderId="57" xfId="96" applyFont="1" applyFill="1" applyBorder="1" applyAlignment="1">
      <alignment horizontal="center" vertical="center" wrapText="1"/>
    </xf>
    <xf numFmtId="0" fontId="12" fillId="0" borderId="4" xfId="96" applyFont="1" applyBorder="1"/>
    <xf numFmtId="0" fontId="12" fillId="0" borderId="4" xfId="96" applyFont="1" applyBorder="1" applyAlignment="1">
      <alignment wrapText="1"/>
    </xf>
    <xf numFmtId="0" fontId="12" fillId="0" borderId="0" xfId="96" applyFont="1" applyFill="1" applyBorder="1" applyAlignment="1">
      <alignment horizontal="center" vertical="center" wrapText="1"/>
    </xf>
    <xf numFmtId="4" fontId="12" fillId="0" borderId="28" xfId="96" applyNumberFormat="1" applyFont="1" applyFill="1" applyBorder="1" applyAlignment="1">
      <alignment horizontal="center"/>
    </xf>
    <xf numFmtId="0" fontId="12" fillId="0" borderId="32" xfId="96" applyFont="1" applyFill="1" applyBorder="1" applyAlignment="1">
      <alignment vertical="center"/>
    </xf>
    <xf numFmtId="0" fontId="12" fillId="0" borderId="65" xfId="96" applyFont="1" applyFill="1" applyBorder="1" applyAlignment="1">
      <alignment horizontal="center" vertical="center"/>
    </xf>
    <xf numFmtId="0" fontId="12" fillId="0" borderId="33" xfId="96" applyFont="1" applyFill="1" applyBorder="1" applyAlignment="1">
      <alignment vertical="center"/>
    </xf>
    <xf numFmtId="0" fontId="12" fillId="0" borderId="57" xfId="96" applyFont="1" applyFill="1" applyBorder="1" applyAlignment="1">
      <alignment horizontal="center" vertical="center"/>
    </xf>
    <xf numFmtId="4" fontId="12" fillId="0" borderId="7" xfId="96" applyNumberFormat="1" applyFont="1" applyFill="1" applyBorder="1"/>
    <xf numFmtId="4" fontId="12" fillId="0" borderId="40" xfId="96" applyNumberFormat="1" applyFont="1" applyFill="1" applyBorder="1"/>
    <xf numFmtId="4" fontId="12" fillId="0" borderId="33" xfId="96" applyNumberFormat="1" applyFont="1" applyFill="1" applyBorder="1"/>
    <xf numFmtId="0" fontId="20" fillId="0" borderId="33" xfId="96" applyFont="1" applyFill="1" applyBorder="1" applyAlignment="1">
      <alignment horizontal="center" vertical="center"/>
    </xf>
    <xf numFmtId="0" fontId="20" fillId="0" borderId="33" xfId="96" applyFont="1" applyFill="1" applyBorder="1" applyAlignment="1">
      <alignment vertical="center"/>
    </xf>
    <xf numFmtId="0" fontId="20" fillId="0" borderId="57" xfId="96" applyFont="1" applyFill="1" applyBorder="1" applyAlignment="1">
      <alignment horizontal="center" vertical="center"/>
    </xf>
    <xf numFmtId="0" fontId="20" fillId="0" borderId="34" xfId="96" applyFont="1" applyFill="1" applyBorder="1" applyAlignment="1">
      <alignment horizontal="center" vertical="center"/>
    </xf>
    <xf numFmtId="0" fontId="20" fillId="0" borderId="34" xfId="96" applyFont="1" applyFill="1" applyBorder="1" applyAlignment="1">
      <alignment vertical="center"/>
    </xf>
    <xf numFmtId="0" fontId="20" fillId="0" borderId="58" xfId="96" applyFont="1" applyFill="1" applyBorder="1" applyAlignment="1">
      <alignment horizontal="center" vertical="center"/>
    </xf>
    <xf numFmtId="3" fontId="12" fillId="0" borderId="46" xfId="96" applyNumberFormat="1" applyFont="1" applyFill="1" applyBorder="1"/>
    <xf numFmtId="4" fontId="12" fillId="0" borderId="60" xfId="96" applyNumberFormat="1" applyFont="1" applyFill="1" applyBorder="1"/>
    <xf numFmtId="4" fontId="12" fillId="0" borderId="61" xfId="96" applyNumberFormat="1" applyFont="1" applyFill="1" applyBorder="1"/>
    <xf numFmtId="0" fontId="14" fillId="0" borderId="10" xfId="96" applyFont="1" applyBorder="1" applyAlignment="1">
      <alignment vertical="center" wrapText="1"/>
    </xf>
    <xf numFmtId="166" fontId="14" fillId="0" borderId="56" xfId="96" applyNumberFormat="1" applyFont="1" applyFill="1" applyBorder="1" applyAlignment="1" applyProtection="1">
      <alignment horizontal="left" vertical="center" wrapText="1"/>
      <protection locked="0"/>
    </xf>
    <xf numFmtId="0" fontId="16" fillId="0" borderId="32" xfId="96" applyFont="1" applyBorder="1" applyAlignment="1">
      <alignment horizontal="center"/>
    </xf>
    <xf numFmtId="3" fontId="12" fillId="3" borderId="17" xfId="96" applyNumberFormat="1" applyFont="1" applyFill="1" applyBorder="1" applyAlignment="1">
      <alignment horizontal="center"/>
    </xf>
    <xf numFmtId="4" fontId="12" fillId="3" borderId="54" xfId="96" applyNumberFormat="1" applyFont="1" applyFill="1" applyBorder="1" applyAlignment="1">
      <alignment horizontal="center"/>
    </xf>
    <xf numFmtId="3" fontId="11" fillId="2" borderId="21" xfId="96" applyNumberFormat="1" applyFont="1" applyFill="1" applyBorder="1" applyAlignment="1">
      <alignment horizontal="center"/>
    </xf>
    <xf numFmtId="4" fontId="11" fillId="2" borderId="21" xfId="96" applyNumberFormat="1" applyFont="1" applyFill="1" applyBorder="1" applyAlignment="1">
      <alignment horizontal="center"/>
    </xf>
    <xf numFmtId="166" fontId="14" fillId="0" borderId="20" xfId="96" applyNumberFormat="1" applyFont="1" applyFill="1" applyBorder="1" applyAlignment="1" applyProtection="1">
      <alignment horizontal="left" vertical="center" wrapText="1"/>
      <protection locked="0"/>
    </xf>
    <xf numFmtId="0" fontId="16" fillId="0" borderId="33" xfId="96" applyFont="1" applyBorder="1" applyAlignment="1">
      <alignment horizontal="center"/>
    </xf>
    <xf numFmtId="3" fontId="11" fillId="2" borderId="5" xfId="96" applyNumberFormat="1" applyFont="1" applyFill="1" applyBorder="1" applyAlignment="1">
      <alignment horizontal="center"/>
    </xf>
    <xf numFmtId="4" fontId="11" fillId="2" borderId="5" xfId="96" applyNumberFormat="1" applyFont="1" applyFill="1" applyBorder="1" applyAlignment="1">
      <alignment horizontal="center"/>
    </xf>
    <xf numFmtId="0" fontId="14" fillId="0" borderId="20" xfId="96" applyFont="1" applyFill="1" applyBorder="1" applyAlignment="1">
      <alignment vertical="center" wrapText="1"/>
    </xf>
    <xf numFmtId="0" fontId="14" fillId="0" borderId="57" xfId="96" applyFont="1" applyFill="1" applyBorder="1" applyAlignment="1">
      <alignment vertical="center" wrapText="1"/>
    </xf>
    <xf numFmtId="0" fontId="27" fillId="0" borderId="33" xfId="96" applyFont="1" applyBorder="1" applyAlignment="1">
      <alignment vertical="center" wrapText="1"/>
    </xf>
    <xf numFmtId="166" fontId="27" fillId="0" borderId="20" xfId="96" applyNumberFormat="1" applyFont="1" applyFill="1" applyBorder="1" applyAlignment="1" applyProtection="1">
      <alignment horizontal="left" vertical="center" wrapText="1"/>
      <protection locked="0"/>
    </xf>
    <xf numFmtId="0" fontId="30" fillId="0" borderId="33" xfId="96" applyFont="1" applyBorder="1" applyAlignment="1">
      <alignment horizontal="center"/>
    </xf>
    <xf numFmtId="0" fontId="14" fillId="0" borderId="8" xfId="96" applyFont="1" applyBorder="1" applyAlignment="1">
      <alignment vertical="center" wrapText="1"/>
    </xf>
    <xf numFmtId="0" fontId="14" fillId="0" borderId="58" xfId="96" applyFont="1" applyBorder="1" applyAlignment="1">
      <alignment vertical="center" wrapText="1"/>
    </xf>
    <xf numFmtId="0" fontId="20" fillId="3" borderId="57" xfId="96" applyFont="1" applyFill="1" applyBorder="1" applyAlignment="1">
      <alignment horizontal="left" vertical="center" wrapText="1"/>
    </xf>
    <xf numFmtId="3" fontId="11" fillId="2" borderId="16" xfId="96" applyNumberFormat="1" applyFont="1" applyFill="1" applyBorder="1" applyAlignment="1">
      <alignment horizontal="center"/>
    </xf>
    <xf numFmtId="0" fontId="12" fillId="0" borderId="8" xfId="96" applyFont="1" applyFill="1" applyBorder="1" applyAlignment="1">
      <alignment horizontal="center" vertical="center"/>
    </xf>
    <xf numFmtId="0" fontId="12" fillId="0" borderId="57" xfId="96" applyFont="1" applyBorder="1" applyAlignment="1">
      <alignment vertical="center" wrapText="1"/>
    </xf>
    <xf numFmtId="0" fontId="12" fillId="0" borderId="8" xfId="96" applyFont="1" applyFill="1" applyBorder="1" applyAlignment="1">
      <alignment horizontal="center" vertical="center" wrapText="1"/>
    </xf>
    <xf numFmtId="3" fontId="11" fillId="2" borderId="68" xfId="96" applyNumberFormat="1" applyFont="1" applyFill="1" applyBorder="1" applyAlignment="1">
      <alignment horizontal="center"/>
    </xf>
    <xf numFmtId="4" fontId="11" fillId="2" borderId="13" xfId="96" applyNumberFormat="1" applyFont="1" applyFill="1" applyBorder="1" applyAlignment="1">
      <alignment horizontal="center"/>
    </xf>
    <xf numFmtId="3" fontId="11" fillId="2" borderId="13" xfId="96" applyNumberFormat="1" applyFont="1" applyFill="1" applyBorder="1" applyAlignment="1">
      <alignment horizontal="center"/>
    </xf>
    <xf numFmtId="0" fontId="12" fillId="0" borderId="10" xfId="96" applyFont="1" applyFill="1" applyBorder="1" applyAlignment="1">
      <alignment horizontal="center" vertical="center"/>
    </xf>
    <xf numFmtId="0" fontId="12" fillId="0" borderId="10" xfId="96" applyFont="1" applyFill="1" applyBorder="1" applyAlignment="1">
      <alignment horizontal="left" vertical="center" wrapText="1"/>
    </xf>
    <xf numFmtId="0" fontId="12" fillId="0" borderId="65" xfId="96" applyFont="1" applyFill="1" applyBorder="1" applyAlignment="1">
      <alignment horizontal="center" vertical="center" wrapText="1"/>
    </xf>
    <xf numFmtId="0" fontId="20" fillId="0" borderId="64" xfId="96" applyFont="1" applyFill="1" applyBorder="1" applyAlignment="1">
      <alignment horizontal="center" vertical="center" wrapText="1"/>
    </xf>
    <xf numFmtId="4" fontId="12" fillId="0" borderId="9" xfId="96" applyNumberFormat="1" applyFont="1" applyFill="1" applyBorder="1"/>
    <xf numFmtId="0" fontId="23" fillId="0" borderId="5" xfId="96" applyFont="1" applyBorder="1"/>
    <xf numFmtId="0" fontId="23" fillId="0" borderId="5" xfId="96" applyFont="1" applyBorder="1" applyAlignment="1">
      <alignment wrapText="1"/>
    </xf>
    <xf numFmtId="0" fontId="20" fillId="0" borderId="66" xfId="96" applyFont="1" applyFill="1" applyBorder="1" applyAlignment="1">
      <alignment horizontal="center" vertical="center" wrapText="1"/>
    </xf>
    <xf numFmtId="3" fontId="12" fillId="0" borderId="63" xfId="96" applyNumberFormat="1" applyFont="1" applyFill="1" applyBorder="1"/>
    <xf numFmtId="3" fontId="12" fillId="0" borderId="43" xfId="96" applyNumberFormat="1" applyFont="1" applyFill="1" applyBorder="1"/>
    <xf numFmtId="3" fontId="12" fillId="0" borderId="95" xfId="96" applyNumberFormat="1" applyFont="1" applyFill="1" applyBorder="1"/>
    <xf numFmtId="0" fontId="12" fillId="0" borderId="32" xfId="96" applyFont="1" applyFill="1" applyBorder="1" applyAlignment="1">
      <alignment horizontal="left" vertical="center" wrapText="1"/>
    </xf>
    <xf numFmtId="0" fontId="12" fillId="0" borderId="50" xfId="96" applyFont="1" applyFill="1" applyBorder="1" applyAlignment="1">
      <alignment horizontal="center" vertical="center" wrapText="1"/>
    </xf>
    <xf numFmtId="0" fontId="12" fillId="0" borderId="34" xfId="96" applyFont="1" applyFill="1" applyBorder="1" applyAlignment="1">
      <alignment horizontal="center" vertical="center"/>
    </xf>
    <xf numFmtId="0" fontId="12" fillId="0" borderId="34" xfId="96" applyFont="1" applyFill="1" applyBorder="1" applyAlignment="1">
      <alignment horizontal="left" vertical="center" wrapText="1"/>
    </xf>
    <xf numFmtId="0" fontId="12" fillId="0" borderId="64" xfId="96" applyFont="1" applyFill="1" applyBorder="1" applyAlignment="1">
      <alignment horizontal="center" vertical="center" wrapText="1"/>
    </xf>
    <xf numFmtId="3" fontId="11" fillId="2" borderId="31" xfId="96" applyNumberFormat="1" applyFont="1" applyFill="1" applyBorder="1" applyAlignment="1">
      <alignment horizontal="right"/>
    </xf>
    <xf numFmtId="3" fontId="11" fillId="2" borderId="27" xfId="96" applyNumberFormat="1" applyFont="1" applyFill="1" applyBorder="1" applyAlignment="1">
      <alignment horizontal="right"/>
    </xf>
    <xf numFmtId="0" fontId="20" fillId="0" borderId="33" xfId="96" applyFont="1" applyFill="1" applyBorder="1" applyAlignment="1">
      <alignment horizontal="left" vertical="center" wrapText="1"/>
    </xf>
    <xf numFmtId="3" fontId="14" fillId="0" borderId="49" xfId="96" applyNumberFormat="1" applyFont="1" applyFill="1" applyBorder="1" applyAlignment="1" applyProtection="1">
      <alignment horizontal="center" vertical="center" wrapText="1"/>
      <protection locked="0"/>
    </xf>
    <xf numFmtId="3" fontId="8" fillId="0" borderId="8" xfId="96" applyNumberFormat="1" applyFont="1" applyFill="1" applyBorder="1" applyAlignment="1" applyProtection="1">
      <alignment horizontal="left" vertical="center" wrapText="1"/>
      <protection locked="0"/>
    </xf>
    <xf numFmtId="0" fontId="12" fillId="0" borderId="58" xfId="96" applyFont="1" applyFill="1" applyBorder="1" applyAlignment="1">
      <alignment horizontal="center" vertical="center" wrapText="1"/>
    </xf>
    <xf numFmtId="3" fontId="12" fillId="0" borderId="68" xfId="96" applyNumberFormat="1" applyFont="1" applyBorder="1" applyAlignment="1">
      <alignment horizontal="center"/>
    </xf>
    <xf numFmtId="3" fontId="12" fillId="0" borderId="9" xfId="96" applyNumberFormat="1" applyFont="1" applyBorder="1"/>
    <xf numFmtId="3" fontId="27" fillId="0" borderId="13" xfId="96" applyNumberFormat="1" applyFont="1" applyFill="1" applyBorder="1" applyAlignment="1" applyProtection="1">
      <alignment horizontal="center" vertical="center" wrapText="1"/>
      <protection locked="0"/>
    </xf>
    <xf numFmtId="3" fontId="27" fillId="0" borderId="13" xfId="96" applyNumberFormat="1" applyFont="1" applyFill="1" applyBorder="1" applyAlignment="1" applyProtection="1">
      <alignment horizontal="left" vertical="center" wrapText="1"/>
      <protection locked="0"/>
    </xf>
    <xf numFmtId="0" fontId="20" fillId="0" borderId="13" xfId="96" applyFont="1" applyFill="1" applyBorder="1" applyAlignment="1">
      <alignment horizontal="center" vertical="center" wrapText="1"/>
    </xf>
    <xf numFmtId="0" fontId="27" fillId="0" borderId="27" xfId="96" applyFont="1" applyBorder="1" applyAlignment="1">
      <alignment horizontal="center" vertical="center" wrapText="1"/>
    </xf>
    <xf numFmtId="0" fontId="27" fillId="0" borderId="52" xfId="96" applyFont="1" applyBorder="1" applyAlignment="1">
      <alignment horizontal="center" vertical="center" wrapText="1"/>
    </xf>
    <xf numFmtId="0" fontId="22" fillId="0" borderId="15" xfId="96" applyFont="1" applyBorder="1" applyAlignment="1">
      <alignment horizontal="center"/>
    </xf>
    <xf numFmtId="0" fontId="22" fillId="0" borderId="12" xfId="96" applyFont="1" applyBorder="1" applyAlignment="1">
      <alignment vertical="center" wrapText="1"/>
    </xf>
    <xf numFmtId="0" fontId="20" fillId="0" borderId="0" xfId="96" applyFont="1" applyFill="1" applyBorder="1" applyAlignment="1">
      <alignment horizontal="center" vertical="center" wrapText="1"/>
    </xf>
    <xf numFmtId="4" fontId="12" fillId="0" borderId="0" xfId="96" applyNumberFormat="1" applyFont="1" applyFill="1" applyBorder="1" applyAlignment="1">
      <alignment horizontal="center"/>
    </xf>
    <xf numFmtId="0" fontId="22" fillId="0" borderId="33" xfId="96" applyFont="1" applyBorder="1" applyAlignment="1">
      <alignment horizontal="center"/>
    </xf>
    <xf numFmtId="0" fontId="22" fillId="0" borderId="57" xfId="96" applyFont="1" applyBorder="1" applyAlignment="1">
      <alignment vertical="center" wrapText="1"/>
    </xf>
    <xf numFmtId="3" fontId="11" fillId="2" borderId="70" xfId="96" applyNumberFormat="1" applyFont="1" applyFill="1" applyBorder="1" applyAlignment="1">
      <alignment horizontal="center"/>
    </xf>
    <xf numFmtId="0" fontId="12" fillId="0" borderId="20" xfId="96" applyFont="1" applyBorder="1" applyAlignment="1">
      <alignment wrapText="1"/>
    </xf>
    <xf numFmtId="4" fontId="12" fillId="0" borderId="71" xfId="96" applyNumberFormat="1" applyFont="1" applyFill="1" applyBorder="1"/>
    <xf numFmtId="3" fontId="12" fillId="0" borderId="41" xfId="96" applyNumberFormat="1" applyFont="1" applyFill="1" applyBorder="1"/>
    <xf numFmtId="0" fontId="20" fillId="0" borderId="3" xfId="96" applyFont="1" applyFill="1" applyBorder="1" applyAlignment="1">
      <alignment horizontal="center" vertical="center"/>
    </xf>
    <xf numFmtId="0" fontId="27" fillId="0" borderId="25" xfId="96" applyFont="1" applyBorder="1" applyAlignment="1">
      <alignment horizontal="left" vertical="center" wrapText="1"/>
    </xf>
    <xf numFmtId="0" fontId="23" fillId="0" borderId="34" xfId="96" applyFont="1" applyBorder="1" applyAlignment="1">
      <alignment horizontal="center" vertical="center" wrapText="1"/>
    </xf>
    <xf numFmtId="0" fontId="23" fillId="0" borderId="7" xfId="96" applyFont="1" applyBorder="1" applyAlignment="1">
      <alignment horizontal="left" vertical="center" wrapText="1"/>
    </xf>
    <xf numFmtId="4" fontId="12" fillId="0" borderId="72" xfId="96" applyNumberFormat="1" applyFont="1" applyFill="1" applyBorder="1" applyAlignment="1">
      <alignment horizontal="center"/>
    </xf>
    <xf numFmtId="0" fontId="20" fillId="0" borderId="66" xfId="96" applyFont="1" applyFill="1" applyBorder="1" applyAlignment="1">
      <alignment horizontal="left" vertical="center" wrapText="1"/>
    </xf>
    <xf numFmtId="3" fontId="12" fillId="0" borderId="48" xfId="96" applyNumberFormat="1" applyFont="1" applyFill="1" applyBorder="1"/>
    <xf numFmtId="0" fontId="12" fillId="0" borderId="19" xfId="96" applyFont="1" applyFill="1" applyBorder="1" applyAlignment="1">
      <alignment horizontal="center" vertical="center" wrapText="1"/>
    </xf>
    <xf numFmtId="4" fontId="12" fillId="0" borderId="63" xfId="96" applyNumberFormat="1" applyFont="1" applyFill="1" applyBorder="1"/>
    <xf numFmtId="0" fontId="12" fillId="0" borderId="37" xfId="96" applyFont="1" applyFill="1" applyBorder="1" applyAlignment="1">
      <alignment horizontal="center" vertical="center" wrapText="1"/>
    </xf>
    <xf numFmtId="0" fontId="12" fillId="9" borderId="33" xfId="96" applyFont="1" applyFill="1" applyBorder="1" applyAlignment="1">
      <alignment horizontal="center" vertical="center"/>
    </xf>
    <xf numFmtId="0" fontId="12" fillId="9" borderId="33" xfId="96" applyFont="1" applyFill="1" applyBorder="1" applyAlignment="1">
      <alignment horizontal="left" vertical="center" wrapText="1"/>
    </xf>
    <xf numFmtId="0" fontId="12" fillId="9" borderId="57" xfId="96" applyFont="1" applyFill="1" applyBorder="1" applyAlignment="1">
      <alignment horizontal="center" vertical="center" wrapText="1"/>
    </xf>
    <xf numFmtId="3" fontId="12" fillId="9" borderId="40" xfId="96" applyNumberFormat="1" applyFont="1" applyFill="1" applyBorder="1" applyAlignment="1">
      <alignment horizontal="center"/>
    </xf>
    <xf numFmtId="4" fontId="12" fillId="9" borderId="5" xfId="96" applyNumberFormat="1" applyFont="1" applyFill="1" applyBorder="1" applyAlignment="1">
      <alignment horizontal="center"/>
    </xf>
    <xf numFmtId="3" fontId="12" fillId="9" borderId="5" xfId="96" applyNumberFormat="1" applyFont="1" applyFill="1" applyBorder="1" applyAlignment="1">
      <alignment horizontal="center"/>
    </xf>
    <xf numFmtId="4" fontId="12" fillId="9" borderId="20" xfId="96" applyNumberFormat="1" applyFont="1" applyFill="1" applyBorder="1" applyAlignment="1">
      <alignment horizontal="center"/>
    </xf>
    <xf numFmtId="3" fontId="12" fillId="9" borderId="40" xfId="96" applyNumberFormat="1" applyFont="1" applyFill="1" applyBorder="1"/>
    <xf numFmtId="4" fontId="12" fillId="9" borderId="5" xfId="96" applyNumberFormat="1" applyFont="1" applyFill="1" applyBorder="1"/>
    <xf numFmtId="3" fontId="12" fillId="9" borderId="5" xfId="96" applyNumberFormat="1" applyFont="1" applyFill="1" applyBorder="1"/>
    <xf numFmtId="4" fontId="12" fillId="9" borderId="41" xfId="96" applyNumberFormat="1" applyFont="1" applyFill="1" applyBorder="1"/>
    <xf numFmtId="3" fontId="12" fillId="9" borderId="16" xfId="96" applyNumberFormat="1" applyFont="1" applyFill="1" applyBorder="1"/>
    <xf numFmtId="4" fontId="12" fillId="9" borderId="20" xfId="96" applyNumberFormat="1" applyFont="1" applyFill="1" applyBorder="1"/>
    <xf numFmtId="0" fontId="31" fillId="10" borderId="5" xfId="96" applyFont="1" applyFill="1" applyBorder="1" applyAlignment="1">
      <alignment horizontal="left" vertical="center" wrapText="1"/>
    </xf>
    <xf numFmtId="4" fontId="12" fillId="3" borderId="40" xfId="96" applyNumberFormat="1" applyFont="1" applyFill="1" applyBorder="1"/>
    <xf numFmtId="0" fontId="21" fillId="0" borderId="57" xfId="96" applyFont="1" applyFill="1" applyBorder="1" applyAlignment="1">
      <alignment horizontal="center" vertical="center" wrapText="1"/>
    </xf>
    <xf numFmtId="0" fontId="27" fillId="0" borderId="8" xfId="96" applyFont="1" applyFill="1" applyBorder="1" applyAlignment="1">
      <alignment vertical="center" wrapText="1"/>
    </xf>
    <xf numFmtId="0" fontId="32" fillId="0" borderId="33" xfId="96" applyFont="1" applyBorder="1" applyAlignment="1">
      <alignment horizontal="left" vertical="center" wrapText="1"/>
    </xf>
    <xf numFmtId="4" fontId="31" fillId="10" borderId="5" xfId="96" applyNumberFormat="1" applyFont="1" applyFill="1" applyBorder="1" applyAlignment="1">
      <alignment horizontal="left" vertical="center" wrapText="1"/>
    </xf>
    <xf numFmtId="0" fontId="27" fillId="3" borderId="57" xfId="96" applyFont="1" applyFill="1" applyBorder="1" applyAlignment="1">
      <alignment vertical="center" wrapText="1"/>
    </xf>
    <xf numFmtId="3" fontId="27" fillId="0" borderId="73" xfId="96" applyNumberFormat="1" applyFont="1" applyFill="1" applyBorder="1" applyAlignment="1" applyProtection="1">
      <alignment horizontal="left" vertical="center" wrapText="1"/>
      <protection locked="0"/>
    </xf>
    <xf numFmtId="3" fontId="27" fillId="0" borderId="5" xfId="96" applyNumberFormat="1" applyFont="1" applyFill="1" applyBorder="1" applyAlignment="1" applyProtection="1">
      <alignment horizontal="left" vertical="center" wrapText="1"/>
      <protection locked="0"/>
    </xf>
    <xf numFmtId="4" fontId="12" fillId="0" borderId="16" xfId="96" applyNumberFormat="1" applyFont="1" applyFill="1" applyBorder="1" applyAlignment="1">
      <alignment horizontal="center"/>
    </xf>
    <xf numFmtId="4" fontId="12" fillId="0" borderId="37" xfId="96" applyNumberFormat="1" applyFont="1" applyFill="1" applyBorder="1" applyAlignment="1">
      <alignment horizontal="center"/>
    </xf>
    <xf numFmtId="0" fontId="27" fillId="0" borderId="64" xfId="96" applyFont="1" applyBorder="1" applyAlignment="1">
      <alignment horizontal="left" vertical="center" wrapText="1"/>
    </xf>
    <xf numFmtId="0" fontId="20" fillId="0" borderId="8" xfId="96" applyFont="1" applyFill="1" applyBorder="1" applyAlignment="1">
      <alignment horizontal="center" vertical="center"/>
    </xf>
    <xf numFmtId="0" fontId="27" fillId="0" borderId="58" xfId="96" applyFont="1" applyBorder="1" applyAlignment="1">
      <alignment horizontal="left" vertical="center" wrapText="1"/>
    </xf>
    <xf numFmtId="0" fontId="21" fillId="0" borderId="58" xfId="96" applyFont="1" applyFill="1" applyBorder="1" applyAlignment="1">
      <alignment horizontal="center" vertical="center" wrapText="1"/>
    </xf>
    <xf numFmtId="4" fontId="12" fillId="0" borderId="68" xfId="96" applyNumberFormat="1" applyFont="1" applyFill="1" applyBorder="1" applyAlignment="1">
      <alignment horizontal="center"/>
    </xf>
    <xf numFmtId="4" fontId="12" fillId="0" borderId="49" xfId="96" applyNumberFormat="1" applyFont="1" applyFill="1" applyBorder="1" applyAlignment="1">
      <alignment horizontal="center"/>
    </xf>
    <xf numFmtId="0" fontId="12" fillId="0" borderId="7" xfId="96" applyFont="1" applyFill="1" applyBorder="1" applyAlignment="1">
      <alignment horizontal="left" vertical="center" wrapText="1"/>
    </xf>
    <xf numFmtId="0" fontId="12" fillId="0" borderId="32" xfId="96" applyFont="1" applyFill="1" applyBorder="1" applyAlignment="1">
      <alignment horizontal="center" vertical="center" wrapText="1"/>
    </xf>
    <xf numFmtId="3" fontId="9" fillId="3" borderId="32" xfId="96" applyNumberFormat="1" applyFont="1" applyFill="1" applyBorder="1" applyAlignment="1">
      <alignment horizontal="center"/>
    </xf>
    <xf numFmtId="4" fontId="9" fillId="3" borderId="32" xfId="96" applyNumberFormat="1" applyFont="1" applyFill="1" applyBorder="1" applyAlignment="1">
      <alignment horizontal="center"/>
    </xf>
    <xf numFmtId="4" fontId="12" fillId="0" borderId="32" xfId="96" applyNumberFormat="1" applyFont="1" applyBorder="1"/>
    <xf numFmtId="4" fontId="17" fillId="3" borderId="0" xfId="96" applyNumberFormat="1" applyFont="1" applyFill="1"/>
    <xf numFmtId="0" fontId="12" fillId="0" borderId="15" xfId="96" applyFont="1" applyFill="1" applyBorder="1" applyAlignment="1">
      <alignment horizontal="center" vertical="center" wrapText="1"/>
    </xf>
    <xf numFmtId="3" fontId="9" fillId="3" borderId="4" xfId="96" applyNumberFormat="1" applyFont="1" applyFill="1" applyBorder="1" applyAlignment="1">
      <alignment horizontal="center"/>
    </xf>
    <xf numFmtId="4" fontId="9" fillId="3" borderId="4" xfId="96" applyNumberFormat="1" applyFont="1" applyFill="1" applyBorder="1" applyAlignment="1">
      <alignment horizontal="center"/>
    </xf>
    <xf numFmtId="3" fontId="9" fillId="3" borderId="70" xfId="96" applyNumberFormat="1" applyFont="1" applyFill="1" applyBorder="1" applyAlignment="1">
      <alignment horizontal="center"/>
    </xf>
    <xf numFmtId="4" fontId="9" fillId="3" borderId="70" xfId="96" applyNumberFormat="1" applyFont="1" applyFill="1" applyBorder="1" applyAlignment="1">
      <alignment horizontal="center"/>
    </xf>
    <xf numFmtId="3" fontId="11" fillId="3" borderId="4" xfId="96" applyNumberFormat="1" applyFont="1" applyFill="1" applyBorder="1" applyAlignment="1">
      <alignment horizontal="center"/>
    </xf>
    <xf numFmtId="4" fontId="11" fillId="3" borderId="4" xfId="96" applyNumberFormat="1" applyFont="1" applyFill="1" applyBorder="1" applyAlignment="1">
      <alignment horizontal="center"/>
    </xf>
    <xf numFmtId="4" fontId="5" fillId="0" borderId="27" xfId="96" applyNumberFormat="1" applyFont="1" applyBorder="1"/>
    <xf numFmtId="0" fontId="8" fillId="0" borderId="0" xfId="96" applyAlignment="1">
      <alignment horizontal="center"/>
    </xf>
    <xf numFmtId="0" fontId="8" fillId="0" borderId="0" xfId="96" applyFont="1"/>
    <xf numFmtId="0" fontId="12" fillId="0" borderId="0" xfId="96" applyFont="1" applyAlignment="1">
      <alignment horizontal="center"/>
    </xf>
    <xf numFmtId="3" fontId="12" fillId="0" borderId="0" xfId="96" applyNumberFormat="1" applyFont="1"/>
    <xf numFmtId="4" fontId="12" fillId="0" borderId="0" xfId="96" applyNumberFormat="1" applyFont="1"/>
    <xf numFmtId="0" fontId="12" fillId="0" borderId="0" xfId="96" applyFont="1"/>
    <xf numFmtId="4" fontId="14" fillId="0" borderId="0" xfId="96" applyNumberFormat="1" applyFont="1"/>
    <xf numFmtId="0" fontId="5" fillId="2" borderId="0" xfId="0" applyFont="1" applyFill="1" applyBorder="1" applyAlignment="1">
      <alignment horizontal="center" vertical="center" wrapText="1"/>
    </xf>
    <xf numFmtId="0" fontId="16" fillId="0" borderId="0" xfId="120" applyFont="1" applyAlignment="1">
      <alignment horizontal="center" vertical="center" wrapText="1"/>
    </xf>
    <xf numFmtId="0" fontId="14" fillId="0" borderId="0" xfId="120" applyFont="1" applyAlignment="1">
      <alignment vertical="center" wrapText="1"/>
    </xf>
    <xf numFmtId="0" fontId="54" fillId="0" borderId="0" xfId="120"/>
    <xf numFmtId="0" fontId="17" fillId="0" borderId="0" xfId="120" applyFont="1"/>
    <xf numFmtId="0" fontId="16" fillId="0" borderId="0" xfId="120" applyFont="1"/>
    <xf numFmtId="0" fontId="16" fillId="0" borderId="0" xfId="120" applyFont="1" applyAlignment="1">
      <alignment horizontal="center"/>
    </xf>
    <xf numFmtId="3" fontId="14" fillId="0" borderId="0" xfId="120" applyNumberFormat="1" applyFont="1"/>
    <xf numFmtId="3" fontId="54" fillId="0" borderId="0" xfId="120" applyNumberFormat="1"/>
    <xf numFmtId="0" fontId="18" fillId="2" borderId="0" xfId="120" applyFont="1" applyFill="1" applyBorder="1" applyAlignment="1">
      <alignment vertical="center"/>
    </xf>
    <xf numFmtId="0" fontId="12" fillId="0" borderId="51" xfId="120" applyFont="1" applyBorder="1" applyAlignment="1">
      <alignment horizontal="center" vertical="center" wrapText="1"/>
    </xf>
    <xf numFmtId="0" fontId="12" fillId="0" borderId="42" xfId="120" applyFont="1" applyBorder="1" applyAlignment="1">
      <alignment horizontal="center" vertical="center" wrapText="1"/>
    </xf>
    <xf numFmtId="0" fontId="12" fillId="0" borderId="30" xfId="120" applyFont="1" applyBorder="1" applyAlignment="1">
      <alignment horizontal="center" vertical="center" wrapText="1"/>
    </xf>
    <xf numFmtId="0" fontId="12" fillId="0" borderId="36" xfId="120" applyFont="1" applyBorder="1" applyAlignment="1">
      <alignment horizontal="center" vertical="center" wrapText="1"/>
    </xf>
    <xf numFmtId="0" fontId="12" fillId="7" borderId="52" xfId="120" applyFont="1" applyFill="1" applyBorder="1" applyAlignment="1">
      <alignment horizontal="center" vertical="center" wrapText="1"/>
    </xf>
    <xf numFmtId="0" fontId="12" fillId="0" borderId="66" xfId="120" applyFont="1" applyBorder="1" applyAlignment="1">
      <alignment horizontal="center" vertical="center" wrapText="1"/>
    </xf>
    <xf numFmtId="0" fontId="12" fillId="0" borderId="67" xfId="120" applyFont="1" applyBorder="1" applyAlignment="1">
      <alignment horizontal="center" vertical="center" wrapText="1"/>
    </xf>
    <xf numFmtId="0" fontId="6" fillId="0" borderId="27" xfId="120" applyFont="1" applyBorder="1" applyAlignment="1">
      <alignment horizontal="center"/>
    </xf>
    <xf numFmtId="0" fontId="19" fillId="0" borderId="27" xfId="120" applyFont="1" applyBorder="1" applyAlignment="1">
      <alignment horizontal="center" wrapText="1"/>
    </xf>
    <xf numFmtId="3" fontId="12" fillId="0" borderId="32" xfId="120" applyNumberFormat="1" applyFont="1" applyFill="1" applyBorder="1" applyAlignment="1" applyProtection="1">
      <alignment horizontal="center" wrapText="1"/>
    </xf>
    <xf numFmtId="3" fontId="12" fillId="0" borderId="50" xfId="120" applyNumberFormat="1" applyFont="1" applyFill="1" applyBorder="1" applyAlignment="1" applyProtection="1">
      <alignment horizontal="left" vertical="center" wrapText="1"/>
    </xf>
    <xf numFmtId="3" fontId="12" fillId="0" borderId="50" xfId="120" applyNumberFormat="1" applyFont="1" applyFill="1" applyBorder="1" applyAlignment="1" applyProtection="1">
      <alignment horizontal="center" vertical="center" wrapText="1"/>
    </xf>
    <xf numFmtId="3" fontId="12" fillId="0" borderId="45" xfId="120" applyNumberFormat="1" applyFont="1" applyBorder="1" applyAlignment="1">
      <alignment horizontal="center"/>
    </xf>
    <xf numFmtId="4" fontId="12" fillId="0" borderId="38" xfId="120" applyNumberFormat="1" applyFont="1" applyBorder="1" applyAlignment="1">
      <alignment horizontal="center"/>
    </xf>
    <xf numFmtId="3" fontId="12" fillId="0" borderId="38" xfId="120" applyNumberFormat="1" applyFont="1" applyBorder="1" applyAlignment="1">
      <alignment horizontal="center"/>
    </xf>
    <xf numFmtId="4" fontId="12" fillId="0" borderId="39" xfId="120" applyNumberFormat="1" applyFont="1" applyBorder="1" applyAlignment="1">
      <alignment horizontal="center"/>
    </xf>
    <xf numFmtId="3" fontId="12" fillId="0" borderId="59" xfId="120" applyNumberFormat="1" applyFont="1" applyBorder="1" applyAlignment="1">
      <alignment horizontal="center"/>
    </xf>
    <xf numFmtId="4" fontId="12" fillId="0" borderId="63" xfId="120" applyNumberFormat="1" applyFont="1" applyBorder="1" applyAlignment="1">
      <alignment horizontal="center"/>
    </xf>
    <xf numFmtId="4" fontId="12" fillId="0" borderId="59" xfId="120" applyNumberFormat="1" applyFont="1" applyBorder="1"/>
    <xf numFmtId="4" fontId="12" fillId="0" borderId="39" xfId="120" applyNumberFormat="1" applyFont="1" applyBorder="1"/>
    <xf numFmtId="3" fontId="12" fillId="0" borderId="33" xfId="120" applyNumberFormat="1" applyFont="1" applyFill="1" applyBorder="1" applyAlignment="1" applyProtection="1">
      <alignment horizontal="center" wrapText="1"/>
    </xf>
    <xf numFmtId="3" fontId="12" fillId="0" borderId="57" xfId="120" applyNumberFormat="1" applyFont="1" applyFill="1" applyBorder="1" applyAlignment="1" applyProtection="1">
      <alignment horizontal="left" vertical="center" wrapText="1"/>
    </xf>
    <xf numFmtId="3" fontId="12" fillId="0" borderId="57" xfId="120" applyNumberFormat="1" applyFont="1" applyFill="1" applyBorder="1" applyAlignment="1" applyProtection="1">
      <alignment horizontal="center" vertical="center" wrapText="1"/>
    </xf>
    <xf numFmtId="3" fontId="12" fillId="0" borderId="40" xfId="120" applyNumberFormat="1" applyFont="1" applyBorder="1" applyAlignment="1">
      <alignment horizontal="center"/>
    </xf>
    <xf numFmtId="4" fontId="12" fillId="0" borderId="5" xfId="120" applyNumberFormat="1" applyFont="1" applyBorder="1" applyAlignment="1">
      <alignment horizontal="center"/>
    </xf>
    <xf numFmtId="3" fontId="12" fillId="0" borderId="5" xfId="120" applyNumberFormat="1" applyFont="1" applyBorder="1" applyAlignment="1">
      <alignment horizontal="center"/>
    </xf>
    <xf numFmtId="4" fontId="12" fillId="0" borderId="41" xfId="120" applyNumberFormat="1" applyFont="1" applyBorder="1" applyAlignment="1">
      <alignment horizontal="center"/>
    </xf>
    <xf numFmtId="3" fontId="12" fillId="0" borderId="16" xfId="120" applyNumberFormat="1" applyFont="1" applyBorder="1" applyAlignment="1">
      <alignment horizontal="center"/>
    </xf>
    <xf numFmtId="4" fontId="12" fillId="0" borderId="20" xfId="120" applyNumberFormat="1" applyFont="1" applyBorder="1" applyAlignment="1">
      <alignment horizontal="center"/>
    </xf>
    <xf numFmtId="0" fontId="12" fillId="0" borderId="33" xfId="120" applyFont="1" applyFill="1" applyBorder="1" applyAlignment="1">
      <alignment horizontal="center"/>
    </xf>
    <xf numFmtId="3" fontId="12" fillId="0" borderId="7" xfId="120" applyNumberFormat="1" applyFont="1" applyFill="1" applyBorder="1" applyAlignment="1" applyProtection="1">
      <alignment horizontal="left" vertical="center" wrapText="1"/>
    </xf>
    <xf numFmtId="0" fontId="12" fillId="0" borderId="57" xfId="120" applyFont="1" applyFill="1" applyBorder="1" applyAlignment="1">
      <alignment horizontal="center" vertical="center" wrapText="1"/>
    </xf>
    <xf numFmtId="3" fontId="12" fillId="0" borderId="40" xfId="120" applyNumberFormat="1" applyFont="1" applyFill="1" applyBorder="1" applyAlignment="1">
      <alignment horizontal="center"/>
    </xf>
    <xf numFmtId="4" fontId="12" fillId="0" borderId="5" xfId="120" applyNumberFormat="1" applyFont="1" applyFill="1" applyBorder="1" applyAlignment="1">
      <alignment horizontal="center"/>
    </xf>
    <xf numFmtId="3" fontId="12" fillId="0" borderId="5" xfId="120" applyNumberFormat="1" applyFont="1" applyFill="1" applyBorder="1" applyAlignment="1">
      <alignment horizontal="center"/>
    </xf>
    <xf numFmtId="4" fontId="12" fillId="0" borderId="41" xfId="120" applyNumberFormat="1" applyFont="1" applyFill="1" applyBorder="1" applyAlignment="1">
      <alignment horizontal="center"/>
    </xf>
    <xf numFmtId="3" fontId="12" fillId="0" borderId="16" xfId="120" applyNumberFormat="1" applyFont="1" applyFill="1" applyBorder="1" applyAlignment="1">
      <alignment horizontal="center"/>
    </xf>
    <xf numFmtId="4" fontId="12" fillId="0" borderId="20" xfId="120" applyNumberFormat="1" applyFont="1" applyFill="1" applyBorder="1" applyAlignment="1">
      <alignment horizontal="center"/>
    </xf>
    <xf numFmtId="0" fontId="17" fillId="0" borderId="0" xfId="120" applyFont="1" applyFill="1"/>
    <xf numFmtId="0" fontId="54" fillId="0" borderId="0" xfId="120" applyFill="1"/>
    <xf numFmtId="0" fontId="12" fillId="0" borderId="33" xfId="120" applyFont="1" applyFill="1" applyBorder="1" applyAlignment="1">
      <alignment horizontal="left" wrapText="1"/>
    </xf>
    <xf numFmtId="3" fontId="12" fillId="0" borderId="28" xfId="120" applyNumberFormat="1" applyFont="1" applyFill="1" applyBorder="1" applyAlignment="1">
      <alignment horizontal="center"/>
    </xf>
    <xf numFmtId="4" fontId="12" fillId="0" borderId="13" xfId="120" applyNumberFormat="1" applyFont="1" applyFill="1" applyBorder="1" applyAlignment="1">
      <alignment horizontal="center"/>
    </xf>
    <xf numFmtId="3" fontId="12" fillId="0" borderId="13" xfId="120" applyNumberFormat="1" applyFont="1" applyFill="1" applyBorder="1" applyAlignment="1">
      <alignment horizontal="center"/>
    </xf>
    <xf numFmtId="4" fontId="12" fillId="0" borderId="22" xfId="120" applyNumberFormat="1" applyFont="1" applyFill="1" applyBorder="1" applyAlignment="1">
      <alignment horizontal="center"/>
    </xf>
    <xf numFmtId="3" fontId="12" fillId="0" borderId="68" xfId="120" applyNumberFormat="1" applyFont="1" applyFill="1" applyBorder="1" applyAlignment="1">
      <alignment horizontal="center"/>
    </xf>
    <xf numFmtId="3" fontId="12" fillId="0" borderId="49" xfId="120" applyNumberFormat="1" applyFont="1" applyFill="1" applyBorder="1" applyAlignment="1">
      <alignment horizontal="center"/>
    </xf>
    <xf numFmtId="3" fontId="12" fillId="0" borderId="46" xfId="120" applyNumberFormat="1" applyFont="1" applyFill="1" applyBorder="1" applyAlignment="1">
      <alignment horizontal="center"/>
    </xf>
    <xf numFmtId="4" fontId="12" fillId="0" borderId="47" xfId="120" applyNumberFormat="1" applyFont="1" applyFill="1" applyBorder="1" applyAlignment="1">
      <alignment horizontal="center"/>
    </xf>
    <xf numFmtId="3" fontId="12" fillId="0" borderId="47" xfId="120" applyNumberFormat="1" applyFont="1" applyFill="1" applyBorder="1" applyAlignment="1">
      <alignment horizontal="center"/>
    </xf>
    <xf numFmtId="4" fontId="12" fillId="0" borderId="48" xfId="120" applyNumberFormat="1" applyFont="1" applyFill="1" applyBorder="1" applyAlignment="1">
      <alignment horizontal="center"/>
    </xf>
    <xf numFmtId="3" fontId="11" fillId="2" borderId="27" xfId="120" applyNumberFormat="1" applyFont="1" applyFill="1" applyBorder="1" applyAlignment="1">
      <alignment horizontal="center"/>
    </xf>
    <xf numFmtId="4" fontId="11" fillId="2" borderId="27" xfId="120" applyNumberFormat="1" applyFont="1" applyFill="1" applyBorder="1" applyAlignment="1">
      <alignment horizontal="center"/>
    </xf>
    <xf numFmtId="3" fontId="11" fillId="2" borderId="4" xfId="120" applyNumberFormat="1" applyFont="1" applyFill="1" applyBorder="1" applyAlignment="1">
      <alignment horizontal="center"/>
    </xf>
    <xf numFmtId="4" fontId="11" fillId="2" borderId="4" xfId="120" applyNumberFormat="1" applyFont="1" applyFill="1" applyBorder="1" applyAlignment="1">
      <alignment horizontal="center"/>
    </xf>
    <xf numFmtId="4" fontId="17" fillId="0" borderId="0" xfId="120" applyNumberFormat="1" applyFont="1"/>
    <xf numFmtId="4" fontId="54" fillId="0" borderId="0" xfId="120" applyNumberFormat="1"/>
    <xf numFmtId="3" fontId="12" fillId="0" borderId="59" xfId="120" applyNumberFormat="1" applyFont="1" applyBorder="1"/>
    <xf numFmtId="3" fontId="12" fillId="0" borderId="38" xfId="120" applyNumberFormat="1" applyFont="1" applyBorder="1"/>
    <xf numFmtId="4" fontId="12" fillId="0" borderId="38" xfId="120" applyNumberFormat="1" applyFont="1" applyBorder="1"/>
    <xf numFmtId="4" fontId="12" fillId="0" borderId="16" xfId="120" applyNumberFormat="1" applyFont="1" applyBorder="1"/>
    <xf numFmtId="4" fontId="12" fillId="0" borderId="41" xfId="120" applyNumberFormat="1" applyFont="1" applyBorder="1"/>
    <xf numFmtId="3" fontId="12" fillId="0" borderId="65" xfId="120" applyNumberFormat="1" applyFont="1" applyFill="1" applyBorder="1" applyAlignment="1" applyProtection="1">
      <alignment horizontal="center" vertical="center" wrapText="1"/>
    </xf>
    <xf numFmtId="3" fontId="12" fillId="0" borderId="16" xfId="120" applyNumberFormat="1" applyFont="1" applyBorder="1"/>
    <xf numFmtId="3" fontId="12" fillId="0" borderId="5" xfId="120" applyNumberFormat="1" applyFont="1" applyBorder="1"/>
    <xf numFmtId="4" fontId="12" fillId="0" borderId="5" xfId="120" applyNumberFormat="1" applyFont="1" applyBorder="1"/>
    <xf numFmtId="3" fontId="12" fillId="0" borderId="37" xfId="120" applyNumberFormat="1" applyFont="1" applyFill="1" applyBorder="1" applyAlignment="1" applyProtection="1">
      <alignment horizontal="left" vertical="center" wrapText="1"/>
    </xf>
    <xf numFmtId="3" fontId="20" fillId="0" borderId="33" xfId="120" applyNumberFormat="1" applyFont="1" applyFill="1" applyBorder="1" applyAlignment="1" applyProtection="1">
      <alignment horizontal="center" wrapText="1"/>
    </xf>
    <xf numFmtId="3" fontId="20" fillId="0" borderId="37" xfId="120" applyNumberFormat="1" applyFont="1" applyFill="1" applyBorder="1" applyAlignment="1" applyProtection="1">
      <alignment horizontal="left" vertical="center" wrapText="1"/>
    </xf>
    <xf numFmtId="3" fontId="20" fillId="0" borderId="57" xfId="120" applyNumberFormat="1" applyFont="1" applyFill="1" applyBorder="1" applyAlignment="1" applyProtection="1">
      <alignment horizontal="center" vertical="center" wrapText="1"/>
    </xf>
    <xf numFmtId="3" fontId="20" fillId="0" borderId="41" xfId="120" applyNumberFormat="1" applyFont="1" applyFill="1" applyBorder="1" applyAlignment="1" applyProtection="1">
      <alignment horizontal="left" vertical="center" wrapText="1"/>
    </xf>
    <xf numFmtId="3" fontId="20" fillId="0" borderId="34" xfId="120" applyNumberFormat="1" applyFont="1" applyFill="1" applyBorder="1" applyAlignment="1" applyProtection="1">
      <alignment horizontal="center" wrapText="1"/>
    </xf>
    <xf numFmtId="0" fontId="20" fillId="0" borderId="68" xfId="120" applyFont="1" applyBorder="1"/>
    <xf numFmtId="0" fontId="20" fillId="0" borderId="64" xfId="120" applyFont="1" applyBorder="1" applyAlignment="1">
      <alignment horizontal="center" vertical="center" wrapText="1"/>
    </xf>
    <xf numFmtId="3" fontId="12" fillId="0" borderId="46" xfId="120" applyNumberFormat="1" applyFont="1" applyBorder="1" applyAlignment="1">
      <alignment horizontal="center"/>
    </xf>
    <xf numFmtId="4" fontId="12" fillId="0" borderId="47" xfId="120" applyNumberFormat="1" applyFont="1" applyBorder="1" applyAlignment="1">
      <alignment horizontal="center"/>
    </xf>
    <xf numFmtId="3" fontId="12" fillId="0" borderId="47" xfId="120" applyNumberFormat="1" applyFont="1" applyBorder="1" applyAlignment="1">
      <alignment horizontal="center"/>
    </xf>
    <xf numFmtId="4" fontId="12" fillId="0" borderId="48" xfId="120" applyNumberFormat="1" applyFont="1" applyBorder="1" applyAlignment="1">
      <alignment horizontal="center"/>
    </xf>
    <xf numFmtId="3" fontId="12" fillId="0" borderId="60" xfId="120" applyNumberFormat="1" applyFont="1" applyBorder="1"/>
    <xf numFmtId="4" fontId="12" fillId="0" borderId="47" xfId="120" applyNumberFormat="1" applyFont="1" applyBorder="1"/>
    <xf numFmtId="3" fontId="12" fillId="0" borderId="47" xfId="120" applyNumberFormat="1" applyFont="1" applyBorder="1"/>
    <xf numFmtId="4" fontId="12" fillId="0" borderId="48" xfId="120" applyNumberFormat="1" applyFont="1" applyBorder="1"/>
    <xf numFmtId="3" fontId="11" fillId="2" borderId="15" xfId="120" applyNumberFormat="1" applyFont="1" applyFill="1" applyBorder="1" applyAlignment="1">
      <alignment horizontal="center"/>
    </xf>
    <xf numFmtId="4" fontId="11" fillId="2" borderId="15" xfId="120" applyNumberFormat="1" applyFont="1" applyFill="1" applyBorder="1" applyAlignment="1">
      <alignment horizontal="center"/>
    </xf>
    <xf numFmtId="3" fontId="11" fillId="2" borderId="69" xfId="120" applyNumberFormat="1" applyFont="1" applyFill="1" applyBorder="1" applyAlignment="1">
      <alignment horizontal="center"/>
    </xf>
    <xf numFmtId="4" fontId="11" fillId="2" borderId="12" xfId="120" applyNumberFormat="1" applyFont="1" applyFill="1" applyBorder="1" applyAlignment="1">
      <alignment horizontal="center"/>
    </xf>
    <xf numFmtId="3" fontId="12" fillId="0" borderId="26" xfId="120" applyNumberFormat="1" applyFont="1" applyFill="1" applyBorder="1" applyAlignment="1" applyProtection="1">
      <alignment horizontal="left" vertical="center" wrapText="1"/>
    </xf>
    <xf numFmtId="4" fontId="12" fillId="0" borderId="63" xfId="120" applyNumberFormat="1" applyFont="1" applyBorder="1"/>
    <xf numFmtId="3" fontId="12" fillId="0" borderId="45" xfId="120" applyNumberFormat="1" applyFont="1" applyBorder="1"/>
    <xf numFmtId="4" fontId="12" fillId="0" borderId="17" xfId="120" applyNumberFormat="1" applyFont="1" applyBorder="1"/>
    <xf numFmtId="4" fontId="12" fillId="0" borderId="23" xfId="120" applyNumberFormat="1" applyFont="1" applyBorder="1"/>
    <xf numFmtId="3" fontId="12" fillId="0" borderId="16" xfId="120" applyNumberFormat="1" applyFont="1" applyFill="1" applyBorder="1"/>
    <xf numFmtId="3" fontId="12" fillId="0" borderId="5" xfId="120" applyNumberFormat="1" applyFont="1" applyFill="1" applyBorder="1"/>
    <xf numFmtId="4" fontId="12" fillId="0" borderId="20" xfId="120" applyNumberFormat="1" applyFont="1" applyBorder="1"/>
    <xf numFmtId="3" fontId="12" fillId="0" borderId="40" xfId="120" applyNumberFormat="1" applyFont="1" applyBorder="1"/>
    <xf numFmtId="4" fontId="12" fillId="0" borderId="40" xfId="120" applyNumberFormat="1" applyFont="1" applyBorder="1"/>
    <xf numFmtId="3" fontId="20" fillId="0" borderId="57" xfId="120" applyNumberFormat="1" applyFont="1" applyFill="1" applyBorder="1" applyAlignment="1" applyProtection="1">
      <alignment horizontal="left" vertical="center" wrapText="1"/>
    </xf>
    <xf numFmtId="4" fontId="12" fillId="0" borderId="5" xfId="120" applyNumberFormat="1" applyFont="1" applyFill="1" applyBorder="1"/>
    <xf numFmtId="4" fontId="12" fillId="0" borderId="41" xfId="120" applyNumberFormat="1" applyFont="1" applyFill="1" applyBorder="1"/>
    <xf numFmtId="4" fontId="12" fillId="0" borderId="20" xfId="120" applyNumberFormat="1" applyFont="1" applyFill="1" applyBorder="1"/>
    <xf numFmtId="3" fontId="12" fillId="0" borderId="40" xfId="120" applyNumberFormat="1" applyFont="1" applyFill="1" applyBorder="1"/>
    <xf numFmtId="3" fontId="20" fillId="0" borderId="34" xfId="120" applyNumberFormat="1" applyFont="1" applyFill="1" applyBorder="1" applyAlignment="1" applyProtection="1">
      <alignment horizontal="center" vertical="center" wrapText="1"/>
      <protection locked="0"/>
    </xf>
    <xf numFmtId="0" fontId="20" fillId="0" borderId="61" xfId="120" applyFont="1" applyBorder="1" applyAlignment="1">
      <alignment vertical="center" wrapText="1"/>
    </xf>
    <xf numFmtId="3" fontId="20" fillId="0" borderId="58" xfId="120" applyNumberFormat="1" applyFont="1" applyFill="1" applyBorder="1" applyAlignment="1" applyProtection="1">
      <alignment horizontal="center" vertical="center" wrapText="1"/>
    </xf>
    <xf numFmtId="3" fontId="12" fillId="0" borderId="68" xfId="120" applyNumberFormat="1" applyFont="1" applyFill="1" applyBorder="1"/>
    <xf numFmtId="4" fontId="12" fillId="0" borderId="13" xfId="120" applyNumberFormat="1" applyFont="1" applyFill="1" applyBorder="1"/>
    <xf numFmtId="4" fontId="12" fillId="0" borderId="22" xfId="120" applyNumberFormat="1" applyFont="1" applyFill="1" applyBorder="1"/>
    <xf numFmtId="3" fontId="12" fillId="0" borderId="8" xfId="120" applyNumberFormat="1" applyFont="1" applyFill="1" applyBorder="1" applyAlignment="1" applyProtection="1">
      <alignment horizontal="center" vertical="center" wrapText="1"/>
      <protection locked="0"/>
    </xf>
    <xf numFmtId="3" fontId="12" fillId="0" borderId="49" xfId="120" applyNumberFormat="1" applyFont="1" applyFill="1" applyBorder="1" applyAlignment="1" applyProtection="1">
      <alignment horizontal="left" vertical="center" wrapText="1"/>
      <protection locked="0"/>
    </xf>
    <xf numFmtId="3" fontId="20" fillId="0" borderId="5" xfId="120" applyNumberFormat="1" applyFont="1" applyFill="1" applyBorder="1" applyAlignment="1" applyProtection="1">
      <alignment horizontal="center" vertical="center" wrapText="1"/>
    </xf>
    <xf numFmtId="3" fontId="12" fillId="0" borderId="34" xfId="120" applyNumberFormat="1" applyFont="1" applyFill="1" applyBorder="1" applyAlignment="1" applyProtection="1">
      <alignment horizontal="center" vertical="center" wrapText="1"/>
      <protection locked="0"/>
    </xf>
    <xf numFmtId="3" fontId="12" fillId="0" borderId="62" xfId="120" applyNumberFormat="1" applyFont="1" applyFill="1" applyBorder="1" applyAlignment="1" applyProtection="1">
      <alignment horizontal="left" vertical="center" wrapText="1"/>
      <protection locked="0"/>
    </xf>
    <xf numFmtId="3" fontId="11" fillId="2" borderId="51" xfId="120" applyNumberFormat="1" applyFont="1" applyFill="1" applyBorder="1" applyAlignment="1">
      <alignment horizontal="center"/>
    </xf>
    <xf numFmtId="3" fontId="11" fillId="2" borderId="36" xfId="120" applyNumberFormat="1" applyFont="1" applyFill="1" applyBorder="1" applyAlignment="1">
      <alignment horizontal="center"/>
    </xf>
    <xf numFmtId="3" fontId="12" fillId="0" borderId="65" xfId="120" applyNumberFormat="1" applyFont="1" applyFill="1" applyBorder="1" applyAlignment="1" applyProtection="1">
      <alignment horizontal="left" vertical="center" wrapText="1"/>
    </xf>
    <xf numFmtId="3" fontId="12" fillId="0" borderId="45" xfId="120" applyNumberFormat="1" applyFont="1" applyFill="1" applyBorder="1" applyAlignment="1">
      <alignment horizontal="center"/>
    </xf>
    <xf numFmtId="4" fontId="12" fillId="0" borderId="38" xfId="120" applyNumberFormat="1" applyFont="1" applyFill="1" applyBorder="1" applyAlignment="1">
      <alignment horizontal="center"/>
    </xf>
    <xf numFmtId="3" fontId="12" fillId="0" borderId="38" xfId="120" applyNumberFormat="1" applyFont="1" applyFill="1" applyBorder="1" applyAlignment="1">
      <alignment horizontal="center"/>
    </xf>
    <xf numFmtId="4" fontId="12" fillId="0" borderId="39" xfId="120" applyNumberFormat="1" applyFont="1" applyFill="1" applyBorder="1" applyAlignment="1">
      <alignment horizontal="center"/>
    </xf>
    <xf numFmtId="3" fontId="12" fillId="0" borderId="45" xfId="120" applyNumberFormat="1" applyFont="1" applyFill="1" applyBorder="1" applyAlignment="1">
      <alignment horizontal="right"/>
    </xf>
    <xf numFmtId="3" fontId="12" fillId="0" borderId="38" xfId="120" applyNumberFormat="1" applyFont="1" applyFill="1" applyBorder="1" applyAlignment="1">
      <alignment horizontal="right"/>
    </xf>
    <xf numFmtId="3" fontId="12" fillId="0" borderId="59" xfId="120" applyNumberFormat="1" applyFont="1" applyFill="1" applyBorder="1" applyAlignment="1"/>
    <xf numFmtId="4" fontId="12" fillId="0" borderId="38" xfId="120" applyNumberFormat="1" applyFont="1" applyFill="1" applyBorder="1" applyAlignment="1"/>
    <xf numFmtId="3" fontId="12" fillId="0" borderId="38" xfId="120" applyNumberFormat="1" applyFont="1" applyFill="1" applyBorder="1" applyAlignment="1"/>
    <xf numFmtId="4" fontId="12" fillId="0" borderId="39" xfId="120" applyNumberFormat="1" applyFont="1" applyFill="1" applyBorder="1" applyAlignment="1"/>
    <xf numFmtId="3" fontId="12" fillId="0" borderId="40" xfId="120" applyNumberFormat="1" applyFont="1" applyFill="1" applyBorder="1" applyAlignment="1">
      <alignment horizontal="right"/>
    </xf>
    <xf numFmtId="3" fontId="12" fillId="0" borderId="5" xfId="120" applyNumberFormat="1" applyFont="1" applyFill="1" applyBorder="1" applyAlignment="1">
      <alignment horizontal="right"/>
    </xf>
    <xf numFmtId="3" fontId="12" fillId="0" borderId="16" xfId="120" applyNumberFormat="1" applyFont="1" applyFill="1" applyBorder="1" applyAlignment="1"/>
    <xf numFmtId="4" fontId="12" fillId="0" borderId="5" xfId="120" applyNumberFormat="1" applyFont="1" applyFill="1" applyBorder="1" applyAlignment="1"/>
    <xf numFmtId="3" fontId="12" fillId="0" borderId="5" xfId="120" applyNumberFormat="1" applyFont="1" applyFill="1" applyBorder="1" applyAlignment="1"/>
    <xf numFmtId="4" fontId="12" fillId="0" borderId="41" xfId="120" applyNumberFormat="1" applyFont="1" applyFill="1" applyBorder="1" applyAlignment="1"/>
    <xf numFmtId="3" fontId="21" fillId="0" borderId="57" xfId="120" applyNumberFormat="1" applyFont="1" applyFill="1" applyBorder="1" applyAlignment="1" applyProtection="1">
      <alignment horizontal="center" vertical="center" wrapText="1"/>
    </xf>
    <xf numFmtId="3" fontId="12" fillId="0" borderId="16" xfId="120" applyNumberFormat="1" applyFont="1" applyFill="1" applyBorder="1" applyAlignment="1">
      <alignment horizontal="right"/>
    </xf>
    <xf numFmtId="4" fontId="12" fillId="0" borderId="5" xfId="120" applyNumberFormat="1" applyFont="1" applyFill="1" applyBorder="1" applyAlignment="1">
      <alignment horizontal="right"/>
    </xf>
    <xf numFmtId="4" fontId="12" fillId="0" borderId="41" xfId="120" applyNumberFormat="1" applyFont="1" applyFill="1" applyBorder="1" applyAlignment="1">
      <alignment horizontal="right"/>
    </xf>
    <xf numFmtId="3" fontId="12" fillId="0" borderId="46" xfId="120" applyNumberFormat="1" applyFont="1" applyFill="1" applyBorder="1" applyAlignment="1">
      <alignment horizontal="right"/>
    </xf>
    <xf numFmtId="4" fontId="12" fillId="0" borderId="47" xfId="120" applyNumberFormat="1" applyFont="1" applyFill="1" applyBorder="1" applyAlignment="1">
      <alignment horizontal="right"/>
    </xf>
    <xf numFmtId="3" fontId="12" fillId="0" borderId="47" xfId="120" applyNumberFormat="1" applyFont="1" applyFill="1" applyBorder="1" applyAlignment="1">
      <alignment horizontal="right"/>
    </xf>
    <xf numFmtId="4" fontId="12" fillId="0" borderId="48" xfId="120" applyNumberFormat="1" applyFont="1" applyFill="1" applyBorder="1" applyAlignment="1">
      <alignment horizontal="right"/>
    </xf>
    <xf numFmtId="3" fontId="12" fillId="0" borderId="60" xfId="120" applyNumberFormat="1" applyFont="1" applyFill="1" applyBorder="1" applyAlignment="1"/>
    <xf numFmtId="4" fontId="12" fillId="0" borderId="47" xfId="120" applyNumberFormat="1" applyFont="1" applyFill="1" applyBorder="1" applyAlignment="1"/>
    <xf numFmtId="3" fontId="12" fillId="0" borderId="47" xfId="120" applyNumberFormat="1" applyFont="1" applyFill="1" applyBorder="1" applyAlignment="1"/>
    <xf numFmtId="4" fontId="12" fillId="0" borderId="48" xfId="120" applyNumberFormat="1" applyFont="1" applyFill="1" applyBorder="1" applyAlignment="1"/>
    <xf numFmtId="3" fontId="12" fillId="0" borderId="32" xfId="120" applyNumberFormat="1" applyFont="1" applyFill="1" applyBorder="1" applyAlignment="1" applyProtection="1">
      <alignment horizontal="center" vertical="center" wrapText="1"/>
    </xf>
    <xf numFmtId="3" fontId="12" fillId="0" borderId="59" xfId="120" applyNumberFormat="1" applyFont="1" applyFill="1" applyBorder="1"/>
    <xf numFmtId="3" fontId="12" fillId="0" borderId="38" xfId="120" applyNumberFormat="1" applyFont="1" applyFill="1" applyBorder="1"/>
    <xf numFmtId="4" fontId="12" fillId="0" borderId="38" xfId="120" applyNumberFormat="1" applyFont="1" applyFill="1" applyBorder="1"/>
    <xf numFmtId="4" fontId="12" fillId="0" borderId="39" xfId="120" applyNumberFormat="1" applyFont="1" applyFill="1" applyBorder="1"/>
    <xf numFmtId="3" fontId="12" fillId="0" borderId="10" xfId="120" applyNumberFormat="1" applyFont="1" applyFill="1" applyBorder="1" applyAlignment="1" applyProtection="1">
      <alignment horizontal="center" vertical="center" wrapText="1"/>
    </xf>
    <xf numFmtId="3" fontId="12" fillId="0" borderId="33" xfId="120" applyNumberFormat="1" applyFont="1" applyFill="1" applyBorder="1" applyAlignment="1" applyProtection="1">
      <alignment horizontal="center" vertical="center" wrapText="1"/>
    </xf>
    <xf numFmtId="3" fontId="20" fillId="0" borderId="34" xfId="120" applyNumberFormat="1" applyFont="1" applyFill="1" applyBorder="1" applyAlignment="1" applyProtection="1">
      <alignment horizontal="center" vertical="center" wrapText="1"/>
    </xf>
    <xf numFmtId="3" fontId="12" fillId="0" borderId="60" xfId="120" applyNumberFormat="1" applyFont="1" applyFill="1" applyBorder="1"/>
    <xf numFmtId="4" fontId="12" fillId="0" borderId="47" xfId="120" applyNumberFormat="1" applyFont="1" applyFill="1" applyBorder="1"/>
    <xf numFmtId="3" fontId="12" fillId="0" borderId="47" xfId="120" applyNumberFormat="1" applyFont="1" applyFill="1" applyBorder="1"/>
    <xf numFmtId="4" fontId="12" fillId="0" borderId="48" xfId="120" applyNumberFormat="1" applyFont="1" applyFill="1" applyBorder="1"/>
    <xf numFmtId="3" fontId="20" fillId="0" borderId="33" xfId="120" applyNumberFormat="1" applyFont="1" applyFill="1" applyBorder="1" applyAlignment="1" applyProtection="1">
      <alignment horizontal="left" wrapText="1"/>
    </xf>
    <xf numFmtId="3" fontId="20" fillId="0" borderId="33" xfId="120" applyNumberFormat="1" applyFont="1" applyFill="1" applyBorder="1" applyAlignment="1" applyProtection="1">
      <alignment horizontal="center" vertical="center" wrapText="1"/>
    </xf>
    <xf numFmtId="0" fontId="12" fillId="0" borderId="13" xfId="120" applyFont="1" applyBorder="1" applyAlignment="1">
      <alignment horizontal="center"/>
    </xf>
    <xf numFmtId="0" fontId="12" fillId="0" borderId="13" xfId="120" applyFont="1" applyBorder="1" applyAlignment="1">
      <alignment horizontal="left" vertical="center" wrapText="1"/>
    </xf>
    <xf numFmtId="3" fontId="20" fillId="0" borderId="70" xfId="120" applyNumberFormat="1" applyFont="1" applyFill="1" applyBorder="1" applyAlignment="1" applyProtection="1">
      <alignment horizontal="center" vertical="center" wrapText="1"/>
    </xf>
    <xf numFmtId="3" fontId="12" fillId="0" borderId="32" xfId="120" applyNumberFormat="1" applyFont="1" applyFill="1" applyBorder="1" applyAlignment="1" applyProtection="1">
      <alignment horizontal="left" vertical="center" wrapText="1"/>
    </xf>
    <xf numFmtId="3" fontId="12" fillId="0" borderId="59" xfId="120" applyNumberFormat="1" applyFont="1" applyFill="1" applyBorder="1" applyAlignment="1">
      <alignment horizontal="right"/>
    </xf>
    <xf numFmtId="4" fontId="12" fillId="0" borderId="38" xfId="120" applyNumberFormat="1" applyFont="1" applyFill="1" applyBorder="1" applyAlignment="1">
      <alignment horizontal="right"/>
    </xf>
    <xf numFmtId="4" fontId="12" fillId="0" borderId="39" xfId="120" applyNumberFormat="1" applyFont="1" applyFill="1" applyBorder="1" applyAlignment="1">
      <alignment horizontal="right"/>
    </xf>
    <xf numFmtId="3" fontId="12" fillId="0" borderId="33" xfId="120" applyNumberFormat="1" applyFont="1" applyFill="1" applyBorder="1" applyAlignment="1" applyProtection="1">
      <alignment horizontal="left" vertical="center" wrapText="1"/>
    </xf>
    <xf numFmtId="3" fontId="20" fillId="0" borderId="34" xfId="120" applyNumberFormat="1" applyFont="1" applyFill="1" applyBorder="1" applyAlignment="1" applyProtection="1">
      <alignment horizontal="left" vertical="center" wrapText="1"/>
    </xf>
    <xf numFmtId="3" fontId="12" fillId="0" borderId="60" xfId="120" applyNumberFormat="1" applyFont="1" applyFill="1" applyBorder="1" applyAlignment="1">
      <alignment horizontal="right"/>
    </xf>
    <xf numFmtId="3" fontId="12" fillId="0" borderId="65" xfId="120" applyNumberFormat="1" applyFont="1" applyFill="1" applyBorder="1" applyAlignment="1" applyProtection="1">
      <alignment horizontal="center" vertical="center" wrapText="1"/>
      <protection locked="0"/>
    </xf>
    <xf numFmtId="4" fontId="12" fillId="0" borderId="17" xfId="120" applyNumberFormat="1" applyFont="1" applyFill="1" applyBorder="1"/>
    <xf numFmtId="4" fontId="12" fillId="0" borderId="23" xfId="120" applyNumberFormat="1" applyFont="1" applyFill="1" applyBorder="1"/>
    <xf numFmtId="3" fontId="12" fillId="0" borderId="13" xfId="120" applyNumberFormat="1" applyFont="1" applyFill="1" applyBorder="1"/>
    <xf numFmtId="4" fontId="11" fillId="2" borderId="31" xfId="120" applyNumberFormat="1" applyFont="1" applyFill="1" applyBorder="1" applyAlignment="1">
      <alignment horizontal="center"/>
    </xf>
    <xf numFmtId="3" fontId="11" fillId="2" borderId="31" xfId="120" applyNumberFormat="1" applyFont="1" applyFill="1" applyBorder="1" applyAlignment="1">
      <alignment horizontal="center"/>
    </xf>
    <xf numFmtId="4" fontId="11" fillId="2" borderId="52" xfId="120" applyNumberFormat="1" applyFont="1" applyFill="1" applyBorder="1" applyAlignment="1">
      <alignment horizontal="center"/>
    </xf>
    <xf numFmtId="3" fontId="12" fillId="0" borderId="25" xfId="120" applyNumberFormat="1" applyFont="1" applyFill="1" applyBorder="1" applyAlignment="1">
      <alignment horizontal="left" vertical="center" wrapText="1"/>
    </xf>
    <xf numFmtId="3" fontId="12" fillId="0" borderId="65" xfId="120" applyNumberFormat="1" applyFont="1" applyFill="1" applyBorder="1" applyAlignment="1">
      <alignment horizontal="center" wrapText="1"/>
    </xf>
    <xf numFmtId="3" fontId="12" fillId="0" borderId="10" xfId="120" applyNumberFormat="1" applyFont="1" applyFill="1" applyBorder="1" applyAlignment="1" applyProtection="1">
      <alignment horizontal="center" wrapText="1"/>
    </xf>
    <xf numFmtId="3" fontId="12" fillId="0" borderId="65" xfId="120" applyNumberFormat="1" applyFont="1" applyFill="1" applyBorder="1" applyAlignment="1">
      <alignment horizontal="center" vertical="center" wrapText="1"/>
    </xf>
    <xf numFmtId="3" fontId="12" fillId="0" borderId="7" xfId="120" applyNumberFormat="1" applyFont="1" applyFill="1" applyBorder="1" applyAlignment="1">
      <alignment horizontal="left" vertical="center" wrapText="1"/>
    </xf>
    <xf numFmtId="3" fontId="12" fillId="0" borderId="57" xfId="120" applyNumberFormat="1" applyFont="1" applyFill="1" applyBorder="1" applyAlignment="1">
      <alignment horizontal="center" vertical="center" wrapText="1"/>
    </xf>
    <xf numFmtId="3" fontId="21" fillId="0" borderId="57" xfId="120" applyNumberFormat="1" applyFont="1" applyFill="1" applyBorder="1" applyAlignment="1">
      <alignment horizontal="center" vertical="center" wrapText="1"/>
    </xf>
    <xf numFmtId="3" fontId="20" fillId="0" borderId="7" xfId="120" applyNumberFormat="1" applyFont="1" applyBorder="1" applyAlignment="1">
      <alignment horizontal="left" vertical="center" wrapText="1"/>
    </xf>
    <xf numFmtId="3" fontId="20" fillId="0" borderId="57" xfId="120" applyNumberFormat="1" applyFont="1" applyBorder="1" applyAlignment="1">
      <alignment horizontal="center" vertical="center" wrapText="1"/>
    </xf>
    <xf numFmtId="3" fontId="12" fillId="0" borderId="40" xfId="120" applyNumberFormat="1" applyFont="1" applyBorder="1" applyAlignment="1">
      <alignment horizontal="right"/>
    </xf>
    <xf numFmtId="4" fontId="12" fillId="2" borderId="5" xfId="120" applyNumberFormat="1" applyFont="1" applyFill="1" applyBorder="1" applyAlignment="1">
      <alignment horizontal="right"/>
    </xf>
    <xf numFmtId="3" fontId="12" fillId="2" borderId="5" xfId="120" applyNumberFormat="1" applyFont="1" applyFill="1" applyBorder="1" applyAlignment="1">
      <alignment horizontal="right"/>
    </xf>
    <xf numFmtId="4" fontId="12" fillId="2" borderId="41" xfId="120" applyNumberFormat="1" applyFont="1" applyFill="1" applyBorder="1" applyAlignment="1">
      <alignment horizontal="right"/>
    </xf>
    <xf numFmtId="3" fontId="12" fillId="2" borderId="16" xfId="120" applyNumberFormat="1" applyFont="1" applyFill="1" applyBorder="1" applyAlignment="1">
      <alignment horizontal="right"/>
    </xf>
    <xf numFmtId="3" fontId="12" fillId="0" borderId="16" xfId="120" applyNumberFormat="1" applyFont="1" applyBorder="1" applyAlignment="1">
      <alignment horizontal="right"/>
    </xf>
    <xf numFmtId="4" fontId="12" fillId="0" borderId="5" xfId="120" applyNumberFormat="1" applyFont="1" applyBorder="1" applyAlignment="1">
      <alignment horizontal="right"/>
    </xf>
    <xf numFmtId="3" fontId="12" fillId="0" borderId="5" xfId="120" applyNumberFormat="1" applyFont="1" applyBorder="1" applyAlignment="1">
      <alignment horizontal="right"/>
    </xf>
    <xf numFmtId="4" fontId="12" fillId="0" borderId="41" xfId="120" applyNumberFormat="1" applyFont="1" applyBorder="1" applyAlignment="1">
      <alignment horizontal="right"/>
    </xf>
    <xf numFmtId="3" fontId="20" fillId="3" borderId="33" xfId="120" applyNumberFormat="1" applyFont="1" applyFill="1" applyBorder="1" applyAlignment="1" applyProtection="1">
      <alignment horizontal="center" wrapText="1"/>
    </xf>
    <xf numFmtId="3" fontId="20" fillId="3" borderId="57" xfId="120" applyNumberFormat="1" applyFont="1" applyFill="1" applyBorder="1" applyAlignment="1">
      <alignment horizontal="center" vertical="center" wrapText="1"/>
    </xf>
    <xf numFmtId="4" fontId="12" fillId="3" borderId="5" xfId="120" applyNumberFormat="1" applyFont="1" applyFill="1" applyBorder="1" applyAlignment="1">
      <alignment horizontal="right"/>
    </xf>
    <xf numFmtId="4" fontId="12" fillId="3" borderId="41" xfId="120" applyNumberFormat="1" applyFont="1" applyFill="1" applyBorder="1" applyAlignment="1">
      <alignment horizontal="right"/>
    </xf>
    <xf numFmtId="0" fontId="17" fillId="3" borderId="0" xfId="120" applyFont="1" applyFill="1"/>
    <xf numFmtId="0" fontId="54" fillId="3" borderId="0" xfId="120" applyFill="1"/>
    <xf numFmtId="3" fontId="12" fillId="3" borderId="33" xfId="120" applyNumberFormat="1" applyFont="1" applyFill="1" applyBorder="1" applyAlignment="1" applyProtection="1">
      <alignment horizontal="center" wrapText="1"/>
    </xf>
    <xf numFmtId="4" fontId="17" fillId="0" borderId="57" xfId="120" applyNumberFormat="1" applyFont="1" applyBorder="1" applyAlignment="1">
      <alignment vertical="center" wrapText="1"/>
    </xf>
    <xf numFmtId="3" fontId="20" fillId="3" borderId="8" xfId="120" applyNumberFormat="1" applyFont="1" applyFill="1" applyBorder="1" applyAlignment="1" applyProtection="1">
      <alignment horizontal="center" wrapText="1"/>
    </xf>
    <xf numFmtId="3" fontId="20" fillId="0" borderId="9" xfId="120" applyNumberFormat="1" applyFont="1" applyBorder="1" applyAlignment="1">
      <alignment horizontal="left" vertical="center" wrapText="1"/>
    </xf>
    <xf numFmtId="3" fontId="12" fillId="0" borderId="28" xfId="120" applyNumberFormat="1" applyFont="1" applyBorder="1" applyAlignment="1">
      <alignment horizontal="right"/>
    </xf>
    <xf numFmtId="0" fontId="20" fillId="3" borderId="2" xfId="120" applyFont="1" applyFill="1" applyBorder="1" applyAlignment="1">
      <alignment vertical="center"/>
    </xf>
    <xf numFmtId="3" fontId="20" fillId="3" borderId="0" xfId="120" applyNumberFormat="1" applyFont="1" applyFill="1" applyBorder="1" applyAlignment="1">
      <alignment horizontal="center" vertical="center" wrapText="1"/>
    </xf>
    <xf numFmtId="3" fontId="12" fillId="2" borderId="68" xfId="120" applyNumberFormat="1" applyFont="1" applyFill="1" applyBorder="1" applyAlignment="1">
      <alignment horizontal="right"/>
    </xf>
    <xf numFmtId="4" fontId="12" fillId="3" borderId="13" xfId="120" applyNumberFormat="1" applyFont="1" applyFill="1" applyBorder="1" applyAlignment="1">
      <alignment horizontal="right"/>
    </xf>
    <xf numFmtId="3" fontId="12" fillId="2" borderId="13" xfId="120" applyNumberFormat="1" applyFont="1" applyFill="1" applyBorder="1" applyAlignment="1">
      <alignment horizontal="right"/>
    </xf>
    <xf numFmtId="4" fontId="12" fillId="3" borderId="71" xfId="120" applyNumberFormat="1" applyFont="1" applyFill="1" applyBorder="1" applyAlignment="1">
      <alignment horizontal="right"/>
    </xf>
    <xf numFmtId="166" fontId="22" fillId="0" borderId="57" xfId="120" applyNumberFormat="1" applyFont="1" applyFill="1" applyBorder="1" applyAlignment="1" applyProtection="1">
      <alignment horizontal="left" vertical="center" wrapText="1"/>
      <protection locked="0"/>
    </xf>
    <xf numFmtId="3" fontId="20" fillId="3" borderId="5" xfId="120" applyNumberFormat="1" applyFont="1" applyFill="1" applyBorder="1" applyAlignment="1">
      <alignment horizontal="center" vertical="center" wrapText="1"/>
    </xf>
    <xf numFmtId="0" fontId="22" fillId="0" borderId="12" xfId="120" applyFont="1" applyBorder="1" applyAlignment="1">
      <alignment wrapText="1"/>
    </xf>
    <xf numFmtId="0" fontId="53" fillId="0" borderId="32" xfId="120" applyFont="1" applyBorder="1" applyAlignment="1">
      <alignment vertical="center"/>
    </xf>
    <xf numFmtId="49" fontId="53" fillId="0" borderId="50" xfId="120" applyNumberFormat="1" applyFont="1" applyBorder="1" applyAlignment="1">
      <alignment vertical="center" wrapText="1"/>
    </xf>
    <xf numFmtId="0" fontId="53" fillId="0" borderId="33" xfId="120" applyFont="1" applyBorder="1" applyAlignment="1">
      <alignment vertical="center"/>
    </xf>
    <xf numFmtId="166" fontId="53" fillId="0" borderId="57" xfId="120" applyNumberFormat="1" applyFont="1" applyBorder="1" applyAlignment="1">
      <alignment vertical="center" wrapText="1"/>
    </xf>
    <xf numFmtId="4" fontId="53" fillId="0" borderId="0" xfId="120" applyNumberFormat="1" applyFont="1" applyAlignment="1">
      <alignment vertical="center"/>
    </xf>
    <xf numFmtId="166" fontId="53" fillId="0" borderId="58" xfId="120" applyNumberFormat="1" applyFont="1" applyBorder="1" applyAlignment="1">
      <alignment vertical="center" wrapText="1"/>
    </xf>
    <xf numFmtId="3" fontId="20" fillId="3" borderId="13" xfId="120" applyNumberFormat="1" applyFont="1" applyFill="1" applyBorder="1" applyAlignment="1">
      <alignment horizontal="center" vertical="center" wrapText="1"/>
    </xf>
    <xf numFmtId="3" fontId="12" fillId="0" borderId="13" xfId="120" applyNumberFormat="1" applyFont="1" applyBorder="1" applyAlignment="1">
      <alignment horizontal="right"/>
    </xf>
    <xf numFmtId="4" fontId="12" fillId="0" borderId="13" xfId="120" applyNumberFormat="1" applyFont="1" applyBorder="1" applyAlignment="1">
      <alignment horizontal="right"/>
    </xf>
    <xf numFmtId="3" fontId="12" fillId="0" borderId="17" xfId="120" applyNumberFormat="1" applyFont="1" applyFill="1" applyBorder="1" applyAlignment="1">
      <alignment horizontal="right"/>
    </xf>
    <xf numFmtId="4" fontId="12" fillId="0" borderId="21" xfId="120" applyNumberFormat="1" applyFont="1" applyFill="1" applyBorder="1" applyAlignment="1">
      <alignment horizontal="center"/>
    </xf>
    <xf numFmtId="3" fontId="12" fillId="0" borderId="21" xfId="120" applyNumberFormat="1" applyFont="1" applyFill="1" applyBorder="1" applyAlignment="1">
      <alignment horizontal="right"/>
    </xf>
    <xf numFmtId="4" fontId="12" fillId="0" borderId="23" xfId="120" applyNumberFormat="1" applyFont="1" applyFill="1" applyBorder="1" applyAlignment="1">
      <alignment horizontal="center"/>
    </xf>
    <xf numFmtId="4" fontId="12" fillId="0" borderId="59" xfId="120" applyNumberFormat="1" applyFont="1" applyFill="1" applyBorder="1" applyAlignment="1">
      <alignment horizontal="right"/>
    </xf>
    <xf numFmtId="4" fontId="12" fillId="0" borderId="6" xfId="120" applyNumberFormat="1" applyFont="1" applyFill="1" applyBorder="1" applyAlignment="1">
      <alignment horizontal="right"/>
    </xf>
    <xf numFmtId="4" fontId="12" fillId="0" borderId="17" xfId="120" applyNumberFormat="1" applyFont="1" applyFill="1" applyBorder="1" applyAlignment="1">
      <alignment horizontal="right"/>
    </xf>
    <xf numFmtId="4" fontId="12" fillId="0" borderId="26" xfId="120" applyNumberFormat="1" applyFont="1" applyFill="1" applyBorder="1" applyAlignment="1">
      <alignment horizontal="right"/>
    </xf>
    <xf numFmtId="4" fontId="12" fillId="0" borderId="54" xfId="120" applyNumberFormat="1" applyFont="1" applyBorder="1"/>
    <xf numFmtId="3" fontId="12" fillId="0" borderId="54" xfId="120" applyNumberFormat="1" applyFont="1" applyFill="1" applyBorder="1" applyAlignment="1">
      <alignment horizontal="right"/>
    </xf>
    <xf numFmtId="4" fontId="12" fillId="0" borderId="25" xfId="120" applyNumberFormat="1" applyFont="1" applyFill="1" applyBorder="1" applyAlignment="1">
      <alignment horizontal="right"/>
    </xf>
    <xf numFmtId="3" fontId="12" fillId="0" borderId="34" xfId="120" applyNumberFormat="1" applyFont="1" applyFill="1" applyBorder="1" applyAlignment="1" applyProtection="1">
      <alignment horizontal="center" wrapText="1"/>
    </xf>
    <xf numFmtId="3" fontId="12" fillId="0" borderId="34" xfId="120" applyNumberFormat="1" applyFont="1" applyFill="1" applyBorder="1" applyAlignment="1" applyProtection="1">
      <alignment horizontal="left" vertical="center" wrapText="1"/>
    </xf>
    <xf numFmtId="3" fontId="12" fillId="0" borderId="64" xfId="120" applyNumberFormat="1" applyFont="1" applyFill="1" applyBorder="1" applyAlignment="1" applyProtection="1">
      <alignment horizontal="center" vertical="center" wrapText="1"/>
    </xf>
    <xf numFmtId="3" fontId="12" fillId="0" borderId="30" xfId="120" applyNumberFormat="1" applyFont="1" applyFill="1" applyBorder="1" applyAlignment="1">
      <alignment horizontal="right"/>
    </xf>
    <xf numFmtId="4" fontId="12" fillId="0" borderId="67" xfId="120" applyNumberFormat="1" applyFont="1" applyFill="1" applyBorder="1" applyAlignment="1">
      <alignment horizontal="right"/>
    </xf>
    <xf numFmtId="3" fontId="12" fillId="0" borderId="67" xfId="120" applyNumberFormat="1" applyFont="1" applyFill="1" applyBorder="1" applyAlignment="1">
      <alignment horizontal="right"/>
    </xf>
    <xf numFmtId="4" fontId="12" fillId="0" borderId="70" xfId="120" applyNumberFormat="1" applyFont="1" applyFill="1" applyBorder="1" applyAlignment="1">
      <alignment horizontal="right"/>
    </xf>
    <xf numFmtId="3" fontId="12" fillId="0" borderId="3" xfId="120" applyNumberFormat="1" applyFont="1" applyFill="1" applyBorder="1" applyAlignment="1" applyProtection="1">
      <alignment horizontal="center" wrapText="1"/>
    </xf>
    <xf numFmtId="0" fontId="23" fillId="0" borderId="27" xfId="120" applyFont="1" applyBorder="1" applyAlignment="1">
      <alignment vertical="center" wrapText="1"/>
    </xf>
    <xf numFmtId="3" fontId="12" fillId="0" borderId="66" xfId="120" applyNumberFormat="1" applyFont="1" applyFill="1" applyBorder="1" applyAlignment="1" applyProtection="1">
      <alignment horizontal="center" vertical="center" wrapText="1"/>
    </xf>
    <xf numFmtId="3" fontId="12" fillId="0" borderId="0" xfId="120" applyNumberFormat="1" applyFont="1" applyFill="1" applyBorder="1" applyAlignment="1">
      <alignment horizontal="center"/>
    </xf>
    <xf numFmtId="3" fontId="11" fillId="2" borderId="24" xfId="120" applyNumberFormat="1" applyFont="1" applyFill="1" applyBorder="1" applyAlignment="1">
      <alignment horizontal="center"/>
    </xf>
    <xf numFmtId="4" fontId="12" fillId="0" borderId="21" xfId="120" applyNumberFormat="1" applyFont="1" applyFill="1" applyBorder="1" applyAlignment="1">
      <alignment horizontal="right"/>
    </xf>
    <xf numFmtId="4" fontId="12" fillId="0" borderId="56" xfId="120" applyNumberFormat="1" applyFont="1" applyFill="1" applyBorder="1" applyAlignment="1">
      <alignment horizontal="right"/>
    </xf>
    <xf numFmtId="4" fontId="12" fillId="0" borderId="63" xfId="120" applyNumberFormat="1" applyFont="1" applyFill="1" applyBorder="1" applyAlignment="1">
      <alignment horizontal="right"/>
    </xf>
    <xf numFmtId="4" fontId="12" fillId="0" borderId="23" xfId="120" applyNumberFormat="1" applyFont="1" applyFill="1" applyBorder="1" applyAlignment="1">
      <alignment horizontal="right"/>
    </xf>
    <xf numFmtId="4" fontId="12" fillId="0" borderId="20" xfId="120" applyNumberFormat="1" applyFont="1" applyFill="1" applyBorder="1" applyAlignment="1">
      <alignment horizontal="right"/>
    </xf>
    <xf numFmtId="0" fontId="20" fillId="0" borderId="33" xfId="120" applyFont="1" applyBorder="1" applyAlignment="1">
      <alignment horizontal="center"/>
    </xf>
    <xf numFmtId="3" fontId="20" fillId="0" borderId="8" xfId="120" applyNumberFormat="1" applyFont="1" applyFill="1" applyBorder="1" applyAlignment="1" applyProtection="1">
      <alignment horizontal="left" vertical="center" wrapText="1"/>
    </xf>
    <xf numFmtId="0" fontId="20" fillId="0" borderId="34" xfId="120" applyFont="1" applyBorder="1" applyAlignment="1">
      <alignment horizontal="center"/>
    </xf>
    <xf numFmtId="0" fontId="20" fillId="0" borderId="34" xfId="120" applyFont="1" applyFill="1" applyBorder="1" applyAlignment="1">
      <alignment horizontal="left" vertical="center" wrapText="1"/>
    </xf>
    <xf numFmtId="0" fontId="20" fillId="0" borderId="58" xfId="120" applyFont="1" applyFill="1" applyBorder="1" applyAlignment="1">
      <alignment horizontal="center" vertical="center" wrapText="1"/>
    </xf>
    <xf numFmtId="3" fontId="12" fillId="0" borderId="28" xfId="120" applyNumberFormat="1" applyFont="1" applyFill="1" applyBorder="1" applyAlignment="1">
      <alignment horizontal="right"/>
    </xf>
    <xf numFmtId="4" fontId="12" fillId="0" borderId="13" xfId="120" applyNumberFormat="1" applyFont="1" applyFill="1" applyBorder="1" applyAlignment="1">
      <alignment horizontal="right"/>
    </xf>
    <xf numFmtId="3" fontId="12" fillId="0" borderId="13" xfId="120" applyNumberFormat="1" applyFont="1" applyFill="1" applyBorder="1" applyAlignment="1">
      <alignment horizontal="right"/>
    </xf>
    <xf numFmtId="4" fontId="12" fillId="0" borderId="22" xfId="120" applyNumberFormat="1" applyFont="1" applyFill="1" applyBorder="1" applyAlignment="1">
      <alignment horizontal="right"/>
    </xf>
    <xf numFmtId="3" fontId="12" fillId="0" borderId="68" xfId="120" applyNumberFormat="1" applyFont="1" applyFill="1" applyBorder="1" applyAlignment="1">
      <alignment horizontal="right"/>
    </xf>
    <xf numFmtId="4" fontId="12" fillId="0" borderId="71" xfId="120" applyNumberFormat="1" applyFont="1" applyFill="1" applyBorder="1" applyAlignment="1">
      <alignment horizontal="right"/>
    </xf>
    <xf numFmtId="0" fontId="12" fillId="0" borderId="2" xfId="120" applyFont="1" applyBorder="1" applyAlignment="1">
      <alignment vertical="center"/>
    </xf>
    <xf numFmtId="0" fontId="12" fillId="0" borderId="0" xfId="120" applyFont="1" applyAlignment="1">
      <alignment vertical="center" wrapText="1"/>
    </xf>
    <xf numFmtId="0" fontId="12" fillId="0" borderId="13" xfId="120" applyFont="1" applyFill="1" applyBorder="1" applyAlignment="1">
      <alignment horizontal="center" vertical="center" wrapText="1"/>
    </xf>
    <xf numFmtId="3" fontId="12" fillId="0" borderId="19" xfId="120" applyNumberFormat="1" applyFont="1" applyFill="1" applyBorder="1" applyAlignment="1" applyProtection="1">
      <alignment horizontal="center" vertical="center" wrapText="1"/>
    </xf>
    <xf numFmtId="3" fontId="12" fillId="0" borderId="37" xfId="120" applyNumberFormat="1" applyFont="1" applyFill="1" applyBorder="1" applyAlignment="1" applyProtection="1">
      <alignment horizontal="center" vertical="center" wrapText="1"/>
    </xf>
    <xf numFmtId="3" fontId="20" fillId="0" borderId="62" xfId="120" applyNumberFormat="1" applyFont="1" applyFill="1" applyBorder="1" applyAlignment="1" applyProtection="1">
      <alignment horizontal="center" vertical="center" wrapText="1"/>
    </xf>
    <xf numFmtId="3" fontId="12" fillId="0" borderId="46" xfId="120" applyNumberFormat="1" applyFont="1" applyBorder="1" applyAlignment="1">
      <alignment horizontal="right"/>
    </xf>
    <xf numFmtId="4" fontId="12" fillId="0" borderId="47" xfId="120" applyNumberFormat="1" applyFont="1" applyBorder="1" applyAlignment="1">
      <alignment horizontal="right"/>
    </xf>
    <xf numFmtId="3" fontId="12" fillId="0" borderId="47" xfId="120" applyNumberFormat="1" applyFont="1" applyBorder="1" applyAlignment="1">
      <alignment horizontal="right"/>
    </xf>
    <xf numFmtId="4" fontId="12" fillId="0" borderId="48" xfId="120" applyNumberFormat="1" applyFont="1" applyBorder="1" applyAlignment="1">
      <alignment horizontal="right"/>
    </xf>
    <xf numFmtId="3" fontId="12" fillId="0" borderId="60" xfId="120" applyNumberFormat="1" applyFont="1" applyBorder="1" applyAlignment="1">
      <alignment horizontal="right"/>
    </xf>
    <xf numFmtId="3" fontId="12" fillId="0" borderId="48" xfId="120" applyNumberFormat="1" applyFont="1" applyBorder="1" applyAlignment="1">
      <alignment horizontal="right"/>
    </xf>
    <xf numFmtId="3" fontId="11" fillId="2" borderId="15" xfId="120" applyNumberFormat="1" applyFont="1" applyFill="1" applyBorder="1" applyAlignment="1">
      <alignment horizontal="right"/>
    </xf>
    <xf numFmtId="4" fontId="11" fillId="2" borderId="69" xfId="120" applyNumberFormat="1" applyFont="1" applyFill="1" applyBorder="1" applyAlignment="1">
      <alignment horizontal="right"/>
    </xf>
    <xf numFmtId="3" fontId="11" fillId="2" borderId="69" xfId="120" applyNumberFormat="1" applyFont="1" applyFill="1" applyBorder="1" applyAlignment="1">
      <alignment horizontal="right"/>
    </xf>
    <xf numFmtId="3" fontId="11" fillId="2" borderId="70" xfId="120" applyNumberFormat="1" applyFont="1" applyFill="1" applyBorder="1" applyAlignment="1">
      <alignment horizontal="right"/>
    </xf>
    <xf numFmtId="4" fontId="11" fillId="2" borderId="70" xfId="120" applyNumberFormat="1" applyFont="1" applyFill="1" applyBorder="1" applyAlignment="1">
      <alignment horizontal="right"/>
    </xf>
    <xf numFmtId="4" fontId="11" fillId="2" borderId="66" xfId="120" applyNumberFormat="1" applyFont="1" applyFill="1" applyBorder="1" applyAlignment="1">
      <alignment horizontal="right"/>
    </xf>
    <xf numFmtId="3" fontId="11" fillId="2" borderId="4" xfId="120" applyNumberFormat="1" applyFont="1" applyFill="1" applyBorder="1" applyAlignment="1">
      <alignment horizontal="right"/>
    </xf>
    <xf numFmtId="4" fontId="11" fillId="2" borderId="27" xfId="120" applyNumberFormat="1" applyFont="1" applyFill="1" applyBorder="1" applyAlignment="1">
      <alignment horizontal="right"/>
    </xf>
    <xf numFmtId="4" fontId="11" fillId="2" borderId="31" xfId="120" applyNumberFormat="1" applyFont="1" applyFill="1" applyBorder="1" applyAlignment="1">
      <alignment horizontal="right"/>
    </xf>
    <xf numFmtId="3" fontId="12" fillId="0" borderId="17" xfId="120" applyNumberFormat="1" applyFont="1" applyBorder="1"/>
    <xf numFmtId="4" fontId="12" fillId="0" borderId="17" xfId="120" applyNumberFormat="1" applyFont="1" applyBorder="1" applyAlignment="1">
      <alignment horizontal="center"/>
    </xf>
    <xf numFmtId="3" fontId="12" fillId="0" borderId="21" xfId="120" applyNumberFormat="1" applyFont="1" applyBorder="1"/>
    <xf numFmtId="4" fontId="12" fillId="0" borderId="25" xfId="120" applyNumberFormat="1" applyFont="1" applyBorder="1" applyAlignment="1">
      <alignment horizontal="center"/>
    </xf>
    <xf numFmtId="4" fontId="12" fillId="0" borderId="26" xfId="120" applyNumberFormat="1" applyFont="1" applyBorder="1"/>
    <xf numFmtId="4" fontId="12" fillId="0" borderId="6" xfId="120" applyNumberFormat="1" applyFont="1" applyBorder="1"/>
    <xf numFmtId="3" fontId="12" fillId="0" borderId="54" xfId="120" applyNumberFormat="1" applyFont="1" applyBorder="1"/>
    <xf numFmtId="4" fontId="12" fillId="0" borderId="25" xfId="120" applyNumberFormat="1" applyFont="1" applyBorder="1"/>
    <xf numFmtId="3" fontId="12" fillId="0" borderId="58" xfId="120" applyNumberFormat="1" applyFont="1" applyFill="1" applyBorder="1" applyAlignment="1" applyProtection="1">
      <alignment horizontal="center" vertical="center" wrapText="1"/>
    </xf>
    <xf numFmtId="3" fontId="12" fillId="0" borderId="68" xfId="120" applyNumberFormat="1" applyFont="1" applyBorder="1"/>
    <xf numFmtId="4" fontId="12" fillId="0" borderId="13" xfId="120" applyNumberFormat="1" applyFont="1" applyBorder="1"/>
    <xf numFmtId="3" fontId="12" fillId="0" borderId="13" xfId="120" applyNumberFormat="1" applyFont="1" applyBorder="1"/>
    <xf numFmtId="4" fontId="12" fillId="0" borderId="22" xfId="120" applyNumberFormat="1" applyFont="1" applyBorder="1"/>
    <xf numFmtId="3" fontId="12" fillId="0" borderId="30" xfId="120" applyNumberFormat="1" applyFont="1" applyBorder="1"/>
    <xf numFmtId="4" fontId="12" fillId="0" borderId="67" xfId="120" applyNumberFormat="1" applyFont="1" applyBorder="1"/>
    <xf numFmtId="3" fontId="12" fillId="0" borderId="67" xfId="120" applyNumberFormat="1" applyFont="1" applyBorder="1"/>
    <xf numFmtId="4" fontId="12" fillId="0" borderId="70" xfId="120" applyNumberFormat="1" applyFont="1" applyBorder="1"/>
    <xf numFmtId="4" fontId="11" fillId="2" borderId="2" xfId="120" applyNumberFormat="1" applyFont="1" applyFill="1" applyBorder="1" applyAlignment="1">
      <alignment horizontal="center"/>
    </xf>
    <xf numFmtId="3" fontId="11" fillId="2" borderId="2" xfId="120" applyNumberFormat="1" applyFont="1" applyFill="1" applyBorder="1" applyAlignment="1">
      <alignment horizontal="center"/>
    </xf>
    <xf numFmtId="4" fontId="11" fillId="2" borderId="1" xfId="120" applyNumberFormat="1" applyFont="1" applyFill="1" applyBorder="1" applyAlignment="1">
      <alignment horizontal="center"/>
    </xf>
    <xf numFmtId="3" fontId="12" fillId="0" borderId="26" xfId="120" applyNumberFormat="1" applyFont="1" applyFill="1" applyBorder="1" applyAlignment="1" applyProtection="1">
      <alignment horizontal="center" vertical="center" wrapText="1"/>
    </xf>
    <xf numFmtId="3" fontId="12" fillId="2" borderId="59" xfId="120" applyNumberFormat="1" applyFont="1" applyFill="1" applyBorder="1" applyAlignment="1">
      <alignment horizontal="right"/>
    </xf>
    <xf numFmtId="4" fontId="12" fillId="2" borderId="38" xfId="120" applyNumberFormat="1" applyFont="1" applyFill="1" applyBorder="1" applyAlignment="1">
      <alignment horizontal="right"/>
    </xf>
    <xf numFmtId="3" fontId="12" fillId="2" borderId="38" xfId="120" applyNumberFormat="1" applyFont="1" applyFill="1" applyBorder="1" applyAlignment="1">
      <alignment horizontal="right"/>
    </xf>
    <xf numFmtId="4" fontId="12" fillId="2" borderId="39" xfId="120" applyNumberFormat="1" applyFont="1" applyFill="1" applyBorder="1" applyAlignment="1">
      <alignment horizontal="right"/>
    </xf>
    <xf numFmtId="3" fontId="12" fillId="0" borderId="10" xfId="120" applyNumberFormat="1" applyFont="1" applyFill="1" applyBorder="1" applyAlignment="1" applyProtection="1">
      <alignment horizontal="left" vertical="center" wrapText="1"/>
    </xf>
    <xf numFmtId="0" fontId="14" fillId="0" borderId="33" xfId="120" applyFont="1" applyBorder="1" applyAlignment="1">
      <alignment vertical="center" wrapText="1"/>
    </xf>
    <xf numFmtId="0" fontId="12" fillId="0" borderId="16" xfId="120" applyFont="1" applyBorder="1"/>
    <xf numFmtId="0" fontId="12" fillId="0" borderId="5" xfId="120" applyFont="1" applyBorder="1"/>
    <xf numFmtId="3" fontId="24" fillId="0" borderId="20" xfId="120" applyNumberFormat="1" applyFont="1" applyFill="1" applyBorder="1" applyAlignment="1" applyProtection="1">
      <alignment horizontal="center" vertical="top"/>
      <protection locked="0"/>
    </xf>
    <xf numFmtId="166" fontId="24" fillId="0" borderId="33" xfId="120" applyNumberFormat="1" applyFont="1" applyFill="1" applyBorder="1" applyAlignment="1" applyProtection="1">
      <alignment horizontal="left" vertical="center" wrapText="1"/>
      <protection locked="0"/>
    </xf>
    <xf numFmtId="3" fontId="12" fillId="0" borderId="49" xfId="120" applyNumberFormat="1" applyFont="1" applyFill="1" applyBorder="1" applyAlignment="1" applyProtection="1">
      <alignment horizontal="center" vertical="center" wrapText="1"/>
    </xf>
    <xf numFmtId="3" fontId="12" fillId="0" borderId="28" xfId="120" applyNumberFormat="1" applyFont="1" applyBorder="1" applyAlignment="1">
      <alignment horizontal="center"/>
    </xf>
    <xf numFmtId="3" fontId="12" fillId="0" borderId="68" xfId="120" applyNumberFormat="1" applyFont="1" applyBorder="1" applyAlignment="1">
      <alignment horizontal="right"/>
    </xf>
    <xf numFmtId="4" fontId="12" fillId="0" borderId="22" xfId="120" applyNumberFormat="1" applyFont="1" applyBorder="1" applyAlignment="1">
      <alignment horizontal="right"/>
    </xf>
    <xf numFmtId="3" fontId="20" fillId="0" borderId="64" xfId="120" applyNumberFormat="1" applyFont="1" applyFill="1" applyBorder="1" applyAlignment="1" applyProtection="1">
      <alignment horizontal="left" vertical="center" wrapText="1"/>
      <protection locked="0"/>
    </xf>
    <xf numFmtId="3" fontId="12" fillId="0" borderId="5" xfId="120" applyNumberFormat="1" applyFont="1" applyFill="1" applyBorder="1" applyAlignment="1" applyProtection="1">
      <alignment horizontal="center" vertical="center" wrapText="1"/>
    </xf>
    <xf numFmtId="4" fontId="25" fillId="0" borderId="71" xfId="120" applyNumberFormat="1" applyFont="1" applyFill="1" applyBorder="1" applyAlignment="1" applyProtection="1">
      <alignment horizontal="center" vertical="center"/>
      <protection locked="0"/>
    </xf>
    <xf numFmtId="166" fontId="25" fillId="0" borderId="58" xfId="120" applyNumberFormat="1" applyFont="1" applyFill="1" applyBorder="1" applyAlignment="1" applyProtection="1">
      <alignment horizontal="left" vertical="center" wrapText="1"/>
      <protection locked="0"/>
    </xf>
    <xf numFmtId="0" fontId="22" fillId="0" borderId="93" xfId="120" applyFont="1" applyBorder="1" applyAlignment="1">
      <alignment horizontal="center"/>
    </xf>
    <xf numFmtId="0" fontId="22" fillId="0" borderId="94" xfId="120" applyFont="1" applyBorder="1" applyAlignment="1">
      <alignment horizontal="left" wrapText="1"/>
    </xf>
    <xf numFmtId="3" fontId="20" fillId="0" borderId="13" xfId="120" applyNumberFormat="1" applyFont="1" applyFill="1" applyBorder="1" applyAlignment="1" applyProtection="1">
      <alignment horizontal="center" vertical="center" wrapText="1"/>
    </xf>
    <xf numFmtId="3" fontId="12" fillId="0" borderId="13" xfId="120" applyNumberFormat="1" applyFont="1" applyBorder="1" applyAlignment="1">
      <alignment horizontal="center"/>
    </xf>
    <xf numFmtId="4" fontId="12" fillId="0" borderId="73" xfId="120" applyNumberFormat="1" applyFont="1" applyBorder="1"/>
    <xf numFmtId="4" fontId="12" fillId="0" borderId="77" xfId="120" applyNumberFormat="1" applyFont="1" applyBorder="1"/>
    <xf numFmtId="3" fontId="12" fillId="0" borderId="21" xfId="120" applyNumberFormat="1" applyFont="1" applyFill="1" applyBorder="1" applyAlignment="1" applyProtection="1">
      <alignment horizontal="center" vertical="center" wrapText="1"/>
    </xf>
    <xf numFmtId="3" fontId="12" fillId="0" borderId="21" xfId="120" applyNumberFormat="1" applyFont="1" applyFill="1" applyBorder="1" applyAlignment="1">
      <alignment horizontal="center"/>
    </xf>
    <xf numFmtId="3" fontId="12" fillId="0" borderId="21" xfId="120" applyNumberFormat="1" applyFont="1" applyFill="1" applyBorder="1"/>
    <xf numFmtId="4" fontId="12" fillId="0" borderId="21" xfId="120" applyNumberFormat="1" applyFont="1" applyFill="1" applyBorder="1"/>
    <xf numFmtId="0" fontId="14" fillId="0" borderId="0" xfId="120" applyFont="1" applyFill="1"/>
    <xf numFmtId="0" fontId="12" fillId="0" borderId="10" xfId="120" applyFont="1" applyBorder="1" applyAlignment="1">
      <alignment horizontal="center"/>
    </xf>
    <xf numFmtId="0" fontId="12" fillId="0" borderId="65" xfId="120" applyFont="1" applyBorder="1" applyAlignment="1">
      <alignment horizontal="left" wrapText="1"/>
    </xf>
    <xf numFmtId="0" fontId="14" fillId="0" borderId="65" xfId="120" applyFont="1" applyBorder="1" applyAlignment="1">
      <alignment horizontal="center" vertical="center" wrapText="1"/>
    </xf>
    <xf numFmtId="0" fontId="14" fillId="0" borderId="65" xfId="120" applyFont="1" applyBorder="1" applyAlignment="1">
      <alignment horizontal="left" vertical="center" wrapText="1"/>
    </xf>
    <xf numFmtId="0" fontId="20" fillId="0" borderId="33" xfId="120" applyFont="1" applyBorder="1"/>
    <xf numFmtId="0" fontId="20" fillId="0" borderId="57" xfId="120" applyFont="1" applyBorder="1" applyAlignment="1">
      <alignment wrapText="1"/>
    </xf>
    <xf numFmtId="3" fontId="12" fillId="3" borderId="5" xfId="120" applyNumberFormat="1" applyFont="1" applyFill="1" applyBorder="1"/>
    <xf numFmtId="0" fontId="12" fillId="0" borderId="8" xfId="120" applyFont="1" applyBorder="1" applyAlignment="1">
      <alignment horizontal="center" vertical="center" wrapText="1"/>
    </xf>
    <xf numFmtId="0" fontId="12" fillId="0" borderId="58" xfId="120" applyFont="1" applyBorder="1" applyAlignment="1">
      <alignment vertical="center" wrapText="1"/>
    </xf>
    <xf numFmtId="3" fontId="26" fillId="0" borderId="5" xfId="120" applyNumberFormat="1" applyFont="1" applyFill="1" applyBorder="1" applyAlignment="1" applyProtection="1">
      <alignment horizontal="center" vertical="center" wrapText="1"/>
    </xf>
    <xf numFmtId="0" fontId="23" fillId="0" borderId="8" xfId="120" applyFont="1" applyBorder="1" applyAlignment="1">
      <alignment vertical="center" wrapText="1"/>
    </xf>
    <xf numFmtId="0" fontId="23" fillId="0" borderId="58" xfId="120" applyFont="1" applyBorder="1" applyAlignment="1">
      <alignment vertical="center" wrapText="1"/>
    </xf>
    <xf numFmtId="3" fontId="26" fillId="0" borderId="13" xfId="120" applyNumberFormat="1" applyFont="1" applyFill="1" applyBorder="1" applyAlignment="1" applyProtection="1">
      <alignment horizontal="center" vertical="center" wrapText="1"/>
    </xf>
    <xf numFmtId="3" fontId="11" fillId="0" borderId="27" xfId="120" applyNumberFormat="1" applyFont="1" applyFill="1" applyBorder="1" applyAlignment="1">
      <alignment horizontal="center"/>
    </xf>
    <xf numFmtId="4" fontId="11" fillId="0" borderId="27" xfId="120" applyNumberFormat="1" applyFont="1" applyFill="1" applyBorder="1" applyAlignment="1">
      <alignment horizontal="center"/>
    </xf>
    <xf numFmtId="4" fontId="17" fillId="0" borderId="0" xfId="120" applyNumberFormat="1" applyFont="1" applyFill="1"/>
    <xf numFmtId="3" fontId="12" fillId="6" borderId="17" xfId="120" applyNumberFormat="1" applyFont="1" applyFill="1" applyBorder="1" applyAlignment="1">
      <alignment horizontal="right"/>
    </xf>
    <xf numFmtId="4" fontId="12" fillId="0" borderId="21" xfId="120" applyNumberFormat="1" applyFont="1" applyBorder="1" applyAlignment="1">
      <alignment horizontal="center"/>
    </xf>
    <xf numFmtId="3" fontId="12" fillId="6" borderId="21" xfId="120" applyNumberFormat="1" applyFont="1" applyFill="1" applyBorder="1" applyAlignment="1">
      <alignment horizontal="right"/>
    </xf>
    <xf numFmtId="4" fontId="12" fillId="0" borderId="56" xfId="120" applyNumberFormat="1" applyFont="1" applyBorder="1" applyAlignment="1">
      <alignment horizontal="center"/>
    </xf>
    <xf numFmtId="3" fontId="12" fillId="6" borderId="45" xfId="120" applyNumberFormat="1" applyFont="1" applyFill="1" applyBorder="1" applyAlignment="1">
      <alignment horizontal="right"/>
    </xf>
    <xf numFmtId="4" fontId="12" fillId="6" borderId="38" xfId="120" applyNumberFormat="1" applyFont="1" applyFill="1" applyBorder="1" applyAlignment="1">
      <alignment horizontal="right"/>
    </xf>
    <xf numFmtId="3" fontId="12" fillId="6" borderId="38" xfId="120" applyNumberFormat="1" applyFont="1" applyFill="1" applyBorder="1" applyAlignment="1">
      <alignment horizontal="right"/>
    </xf>
    <xf numFmtId="4" fontId="12" fillId="6" borderId="39" xfId="120" applyNumberFormat="1" applyFont="1" applyFill="1" applyBorder="1" applyAlignment="1">
      <alignment horizontal="right"/>
    </xf>
    <xf numFmtId="3" fontId="12" fillId="6" borderId="59" xfId="120" applyNumberFormat="1" applyFont="1" applyFill="1" applyBorder="1" applyAlignment="1">
      <alignment horizontal="right"/>
    </xf>
    <xf numFmtId="3" fontId="12" fillId="6" borderId="40" xfId="120" applyNumberFormat="1" applyFont="1" applyFill="1" applyBorder="1" applyAlignment="1">
      <alignment horizontal="right"/>
    </xf>
    <xf numFmtId="4" fontId="12" fillId="6" borderId="5" xfId="120" applyNumberFormat="1" applyFont="1" applyFill="1" applyBorder="1" applyAlignment="1">
      <alignment horizontal="right"/>
    </xf>
    <xf numFmtId="3" fontId="12" fillId="6" borderId="5" xfId="120" applyNumberFormat="1" applyFont="1" applyFill="1" applyBorder="1" applyAlignment="1">
      <alignment horizontal="right"/>
    </xf>
    <xf numFmtId="4" fontId="12" fillId="6" borderId="41" xfId="120" applyNumberFormat="1" applyFont="1" applyFill="1" applyBorder="1" applyAlignment="1">
      <alignment horizontal="right"/>
    </xf>
    <xf numFmtId="3" fontId="12" fillId="6" borderId="16" xfId="120" applyNumberFormat="1" applyFont="1" applyFill="1" applyBorder="1" applyAlignment="1">
      <alignment horizontal="right"/>
    </xf>
    <xf numFmtId="4" fontId="12" fillId="2" borderId="16" xfId="120" applyNumberFormat="1" applyFont="1" applyFill="1" applyBorder="1" applyAlignment="1">
      <alignment horizontal="right"/>
    </xf>
    <xf numFmtId="4" fontId="12" fillId="0" borderId="72" xfId="120" applyNumberFormat="1" applyFont="1" applyBorder="1"/>
    <xf numFmtId="3" fontId="12" fillId="6" borderId="46" xfId="120" applyNumberFormat="1" applyFont="1" applyFill="1" applyBorder="1" applyAlignment="1">
      <alignment horizontal="right"/>
    </xf>
    <xf numFmtId="4" fontId="12" fillId="6" borderId="47" xfId="120" applyNumberFormat="1" applyFont="1" applyFill="1" applyBorder="1" applyAlignment="1">
      <alignment horizontal="right"/>
    </xf>
    <xf numFmtId="3" fontId="12" fillId="6" borderId="47" xfId="120" applyNumberFormat="1" applyFont="1" applyFill="1" applyBorder="1" applyAlignment="1">
      <alignment horizontal="right"/>
    </xf>
    <xf numFmtId="4" fontId="12" fillId="6" borderId="48" xfId="120" applyNumberFormat="1" applyFont="1" applyFill="1" applyBorder="1" applyAlignment="1">
      <alignment horizontal="right"/>
    </xf>
    <xf numFmtId="3" fontId="12" fillId="6" borderId="60" xfId="120" applyNumberFormat="1" applyFont="1" applyFill="1" applyBorder="1" applyAlignment="1">
      <alignment horizontal="right"/>
    </xf>
    <xf numFmtId="3" fontId="12" fillId="0" borderId="17" xfId="120" applyNumberFormat="1" applyFont="1" applyFill="1" applyBorder="1"/>
    <xf numFmtId="4" fontId="12" fillId="0" borderId="56" xfId="120" applyNumberFormat="1" applyFont="1" applyFill="1" applyBorder="1" applyAlignment="1">
      <alignment horizontal="center"/>
    </xf>
    <xf numFmtId="3" fontId="12" fillId="0" borderId="45" xfId="120" applyNumberFormat="1" applyFont="1" applyFill="1" applyBorder="1"/>
    <xf numFmtId="4" fontId="12" fillId="0" borderId="59" xfId="120" applyNumberFormat="1" applyFont="1" applyFill="1" applyBorder="1"/>
    <xf numFmtId="4" fontId="12" fillId="0" borderId="6" xfId="120" applyNumberFormat="1" applyFont="1" applyFill="1" applyBorder="1"/>
    <xf numFmtId="3" fontId="12" fillId="0" borderId="54" xfId="120" applyNumberFormat="1" applyFont="1" applyFill="1" applyBorder="1"/>
    <xf numFmtId="4" fontId="12" fillId="0" borderId="25" xfId="120" applyNumberFormat="1" applyFont="1" applyFill="1" applyBorder="1"/>
    <xf numFmtId="4" fontId="12" fillId="0" borderId="71" xfId="120" applyNumberFormat="1" applyFont="1" applyFill="1" applyBorder="1" applyAlignment="1">
      <alignment horizontal="center"/>
    </xf>
    <xf numFmtId="3" fontId="12" fillId="0" borderId="28" xfId="120" applyNumberFormat="1" applyFont="1" applyFill="1" applyBorder="1"/>
    <xf numFmtId="3" fontId="12" fillId="0" borderId="29" xfId="120" applyNumberFormat="1" applyFont="1" applyFill="1" applyBorder="1"/>
    <xf numFmtId="4" fontId="12" fillId="0" borderId="73" xfId="120" applyNumberFormat="1" applyFont="1" applyFill="1" applyBorder="1"/>
    <xf numFmtId="3" fontId="12" fillId="0" borderId="73" xfId="120" applyNumberFormat="1" applyFont="1" applyFill="1" applyBorder="1"/>
    <xf numFmtId="4" fontId="12" fillId="0" borderId="69" xfId="120" applyNumberFormat="1" applyFont="1" applyFill="1" applyBorder="1"/>
    <xf numFmtId="4" fontId="11" fillId="2" borderId="24" xfId="120" applyNumberFormat="1" applyFont="1" applyFill="1" applyBorder="1" applyAlignment="1">
      <alignment horizontal="center"/>
    </xf>
    <xf numFmtId="4" fontId="11" fillId="2" borderId="11" xfId="120" applyNumberFormat="1" applyFont="1" applyFill="1" applyBorder="1" applyAlignment="1">
      <alignment horizontal="center"/>
    </xf>
    <xf numFmtId="0" fontId="12" fillId="0" borderId="10" xfId="120" applyFont="1" applyBorder="1" applyAlignment="1">
      <alignment vertical="center" wrapText="1"/>
    </xf>
    <xf numFmtId="0" fontId="20" fillId="0" borderId="8" xfId="120" applyFont="1" applyBorder="1" applyAlignment="1">
      <alignment horizontal="center" vertical="center" wrapText="1"/>
    </xf>
    <xf numFmtId="0" fontId="20" fillId="0" borderId="61" xfId="120" applyFont="1" applyBorder="1" applyAlignment="1">
      <alignment horizontal="left" vertical="center" wrapText="1"/>
    </xf>
    <xf numFmtId="0" fontId="20" fillId="0" borderId="13" xfId="120" applyFont="1" applyBorder="1" applyAlignment="1">
      <alignment horizontal="center" vertical="center" wrapText="1"/>
    </xf>
    <xf numFmtId="0" fontId="55" fillId="0" borderId="0" xfId="120" applyFont="1" applyBorder="1" applyAlignment="1">
      <alignment horizontal="left" vertical="center" wrapText="1"/>
    </xf>
    <xf numFmtId="3" fontId="12" fillId="0" borderId="0" xfId="120" applyNumberFormat="1" applyFont="1" applyFill="1" applyBorder="1" applyAlignment="1" applyProtection="1">
      <alignment horizontal="center" vertical="center" wrapText="1"/>
    </xf>
    <xf numFmtId="0" fontId="27" fillId="0" borderId="1" xfId="120" applyFont="1" applyBorder="1" applyAlignment="1">
      <alignment horizontal="center" vertical="center" wrapText="1"/>
    </xf>
    <xf numFmtId="0" fontId="27" fillId="0" borderId="1" xfId="120" applyFont="1" applyBorder="1" applyAlignment="1">
      <alignment horizontal="left" vertical="center" wrapText="1"/>
    </xf>
    <xf numFmtId="0" fontId="26" fillId="0" borderId="13" xfId="120" applyFont="1" applyBorder="1" applyAlignment="1">
      <alignment horizontal="center" vertical="center" wrapText="1"/>
    </xf>
    <xf numFmtId="0" fontId="12" fillId="0" borderId="13" xfId="120" applyFont="1" applyBorder="1"/>
    <xf numFmtId="4" fontId="12" fillId="0" borderId="13" xfId="120" applyNumberFormat="1" applyFont="1" applyBorder="1" applyAlignment="1">
      <alignment horizontal="center"/>
    </xf>
    <xf numFmtId="4" fontId="12" fillId="0" borderId="22" xfId="120" applyNumberFormat="1" applyFont="1" applyBorder="1" applyAlignment="1">
      <alignment horizontal="center"/>
    </xf>
    <xf numFmtId="4" fontId="12" fillId="0" borderId="71" xfId="120" applyNumberFormat="1" applyFont="1" applyBorder="1"/>
    <xf numFmtId="3" fontId="12" fillId="0" borderId="28" xfId="120" applyNumberFormat="1" applyFont="1" applyBorder="1"/>
    <xf numFmtId="3" fontId="12" fillId="0" borderId="12" xfId="120" applyNumberFormat="1" applyFont="1" applyFill="1" applyBorder="1" applyAlignment="1" applyProtection="1">
      <alignment horizontal="center" wrapText="1"/>
    </xf>
    <xf numFmtId="3" fontId="12" fillId="0" borderId="0" xfId="120" applyNumberFormat="1" applyFont="1" applyFill="1" applyBorder="1" applyAlignment="1" applyProtection="1">
      <alignment horizontal="left" vertical="center" wrapText="1"/>
    </xf>
    <xf numFmtId="4" fontId="12" fillId="0" borderId="59" xfId="120" applyNumberFormat="1" applyFont="1" applyBorder="1" applyAlignment="1">
      <alignment horizontal="center"/>
    </xf>
    <xf numFmtId="4" fontId="12" fillId="0" borderId="6" xfId="120" applyNumberFormat="1" applyFont="1" applyBorder="1" applyAlignment="1">
      <alignment horizontal="center"/>
    </xf>
    <xf numFmtId="4" fontId="12" fillId="0" borderId="45" xfId="120" applyNumberFormat="1" applyFont="1" applyBorder="1"/>
    <xf numFmtId="4" fontId="12" fillId="0" borderId="16" xfId="120" applyNumberFormat="1" applyFont="1" applyBorder="1" applyAlignment="1">
      <alignment horizontal="center"/>
    </xf>
    <xf numFmtId="4" fontId="12" fillId="0" borderId="7" xfId="120" applyNumberFormat="1" applyFont="1" applyBorder="1" applyAlignment="1">
      <alignment horizontal="center"/>
    </xf>
    <xf numFmtId="4" fontId="12" fillId="0" borderId="7" xfId="120" applyNumberFormat="1" applyFont="1" applyBorder="1"/>
    <xf numFmtId="3" fontId="12" fillId="0" borderId="46" xfId="120" applyNumberFormat="1" applyFont="1" applyBorder="1"/>
    <xf numFmtId="4" fontId="12" fillId="0" borderId="46" xfId="120" applyNumberFormat="1" applyFont="1" applyBorder="1"/>
    <xf numFmtId="0" fontId="56" fillId="0" borderId="27" xfId="120" applyFont="1" applyBorder="1" applyAlignment="1">
      <alignment horizontal="center"/>
    </xf>
    <xf numFmtId="2" fontId="56" fillId="0" borderId="18" xfId="120" applyNumberFormat="1" applyFont="1" applyBorder="1" applyAlignment="1">
      <alignment wrapText="1"/>
    </xf>
    <xf numFmtId="3" fontId="12" fillId="0" borderId="12" xfId="120" applyNumberFormat="1" applyFont="1" applyBorder="1" applyAlignment="1">
      <alignment horizontal="center"/>
    </xf>
    <xf numFmtId="4" fontId="12" fillId="0" borderId="0" xfId="120" applyNumberFormat="1" applyFont="1" applyBorder="1"/>
    <xf numFmtId="3" fontId="12" fillId="0" borderId="0" xfId="120" applyNumberFormat="1" applyFont="1" applyBorder="1"/>
    <xf numFmtId="4" fontId="12" fillId="0" borderId="69" xfId="120" applyNumberFormat="1" applyFont="1" applyBorder="1"/>
    <xf numFmtId="3" fontId="12" fillId="0" borderId="29" xfId="120" applyNumberFormat="1" applyFont="1" applyBorder="1"/>
    <xf numFmtId="3" fontId="12" fillId="0" borderId="12" xfId="120" applyNumberFormat="1" applyFont="1" applyBorder="1"/>
    <xf numFmtId="4" fontId="11" fillId="2" borderId="18" xfId="120" applyNumberFormat="1" applyFont="1" applyFill="1" applyBorder="1" applyAlignment="1">
      <alignment horizontal="center"/>
    </xf>
    <xf numFmtId="4" fontId="12" fillId="0" borderId="23" xfId="120" applyNumberFormat="1" applyFont="1" applyBorder="1" applyAlignment="1">
      <alignment horizontal="center"/>
    </xf>
    <xf numFmtId="3" fontId="12" fillId="0" borderId="73" xfId="120" applyNumberFormat="1" applyFont="1" applyBorder="1"/>
    <xf numFmtId="0" fontId="12" fillId="0" borderId="8" xfId="120" applyFont="1" applyBorder="1" applyAlignment="1">
      <alignment horizontal="center"/>
    </xf>
    <xf numFmtId="0" fontId="12" fillId="0" borderId="58" xfId="120" applyFont="1" applyBorder="1" applyAlignment="1">
      <alignment horizontal="left"/>
    </xf>
    <xf numFmtId="3" fontId="12" fillId="0" borderId="13" xfId="120" applyNumberFormat="1" applyFont="1" applyFill="1" applyBorder="1" applyAlignment="1" applyProtection="1">
      <alignment horizontal="center" vertical="center" wrapText="1"/>
    </xf>
    <xf numFmtId="4" fontId="12" fillId="0" borderId="36" xfId="120" applyNumberFormat="1" applyFont="1" applyBorder="1" applyAlignment="1">
      <alignment horizontal="center"/>
    </xf>
    <xf numFmtId="4" fontId="11" fillId="2" borderId="51" xfId="120" applyNumberFormat="1" applyFont="1" applyFill="1" applyBorder="1" applyAlignment="1">
      <alignment horizontal="center"/>
    </xf>
    <xf numFmtId="3" fontId="12" fillId="3" borderId="34" xfId="120" applyNumberFormat="1" applyFont="1" applyFill="1" applyBorder="1" applyAlignment="1" applyProtection="1">
      <alignment horizontal="center" wrapText="1"/>
    </xf>
    <xf numFmtId="3" fontId="12" fillId="3" borderId="34" xfId="120" applyNumberFormat="1" applyFont="1" applyFill="1" applyBorder="1" applyAlignment="1" applyProtection="1">
      <alignment horizontal="left" vertical="center" wrapText="1"/>
    </xf>
    <xf numFmtId="3" fontId="12" fillId="3" borderId="58" xfId="120" applyNumberFormat="1" applyFont="1" applyFill="1" applyBorder="1" applyAlignment="1" applyProtection="1">
      <alignment horizontal="center" vertical="center" wrapText="1"/>
    </xf>
    <xf numFmtId="3" fontId="12" fillId="3" borderId="60" xfId="120" applyNumberFormat="1" applyFont="1" applyFill="1" applyBorder="1"/>
    <xf numFmtId="4" fontId="12" fillId="3" borderId="47" xfId="120" applyNumberFormat="1" applyFont="1" applyFill="1" applyBorder="1"/>
    <xf numFmtId="3" fontId="12" fillId="3" borderId="47" xfId="120" applyNumberFormat="1" applyFont="1" applyFill="1" applyBorder="1"/>
    <xf numFmtId="4" fontId="12" fillId="3" borderId="48" xfId="120" applyNumberFormat="1" applyFont="1" applyFill="1" applyBorder="1"/>
    <xf numFmtId="3" fontId="12" fillId="0" borderId="30" xfId="120" applyNumberFormat="1" applyFont="1" applyFill="1" applyBorder="1"/>
    <xf numFmtId="4" fontId="12" fillId="0" borderId="67" xfId="120" applyNumberFormat="1" applyFont="1" applyFill="1" applyBorder="1"/>
    <xf numFmtId="3" fontId="12" fillId="0" borderId="67" xfId="120" applyNumberFormat="1" applyFont="1" applyFill="1" applyBorder="1"/>
    <xf numFmtId="4" fontId="12" fillId="0" borderId="70" xfId="120" applyNumberFormat="1" applyFont="1" applyFill="1" applyBorder="1"/>
    <xf numFmtId="4" fontId="11" fillId="2" borderId="69" xfId="120" applyNumberFormat="1" applyFont="1" applyFill="1" applyBorder="1" applyAlignment="1">
      <alignment horizontal="center"/>
    </xf>
    <xf numFmtId="0" fontId="22" fillId="0" borderId="5" xfId="120" applyFont="1" applyBorder="1"/>
    <xf numFmtId="0" fontId="22" fillId="0" borderId="5" xfId="120" applyFont="1" applyBorder="1" applyAlignment="1">
      <alignment wrapText="1"/>
    </xf>
    <xf numFmtId="0" fontId="9" fillId="0" borderId="4" xfId="120" applyFont="1" applyBorder="1" applyAlignment="1">
      <alignment horizontal="center"/>
    </xf>
    <xf numFmtId="0" fontId="9" fillId="0" borderId="0" xfId="120" applyFont="1" applyBorder="1" applyAlignment="1">
      <alignment wrapText="1"/>
    </xf>
    <xf numFmtId="4" fontId="12" fillId="0" borderId="43" xfId="120" applyNumberFormat="1" applyFont="1" applyBorder="1"/>
    <xf numFmtId="4" fontId="12" fillId="0" borderId="44" xfId="120" applyNumberFormat="1" applyFont="1" applyBorder="1"/>
    <xf numFmtId="3" fontId="12" fillId="0" borderId="54" xfId="120" applyNumberFormat="1" applyFont="1" applyFill="1" applyBorder="1" applyAlignment="1">
      <alignment horizontal="center"/>
    </xf>
    <xf numFmtId="4" fontId="12" fillId="0" borderId="56" xfId="120" applyNumberFormat="1" applyFont="1" applyFill="1" applyBorder="1"/>
    <xf numFmtId="3" fontId="12" fillId="0" borderId="5" xfId="120" applyNumberFormat="1" applyFont="1" applyFill="1" applyBorder="1" applyAlignment="1" applyProtection="1">
      <alignment horizontal="center" wrapText="1"/>
    </xf>
    <xf numFmtId="3" fontId="12" fillId="0" borderId="5" xfId="120" applyNumberFormat="1" applyFont="1" applyFill="1" applyBorder="1" applyAlignment="1" applyProtection="1">
      <alignment horizontal="left" vertical="center" wrapText="1"/>
    </xf>
    <xf numFmtId="0" fontId="12" fillId="0" borderId="13" xfId="120" applyFont="1" applyBorder="1" applyAlignment="1">
      <alignment horizontal="center" vertical="center" wrapText="1"/>
    </xf>
    <xf numFmtId="4" fontId="12" fillId="0" borderId="63" xfId="120" applyNumberFormat="1" applyFont="1" applyFill="1" applyBorder="1" applyAlignment="1">
      <alignment horizontal="center"/>
    </xf>
    <xf numFmtId="0" fontId="57" fillId="0" borderId="74" xfId="120" applyFont="1" applyBorder="1" applyAlignment="1">
      <alignment horizontal="center"/>
    </xf>
    <xf numFmtId="0" fontId="57" fillId="0" borderId="75" xfId="120" applyFont="1" applyBorder="1" applyAlignment="1">
      <alignment wrapText="1"/>
    </xf>
    <xf numFmtId="3" fontId="20" fillId="0" borderId="33" xfId="120" applyNumberFormat="1" applyFont="1" applyFill="1" applyBorder="1" applyAlignment="1" applyProtection="1">
      <alignment horizontal="left" vertical="center" wrapText="1"/>
    </xf>
    <xf numFmtId="0" fontId="12" fillId="0" borderId="40" xfId="120" applyFont="1" applyFill="1" applyBorder="1"/>
    <xf numFmtId="0" fontId="12" fillId="0" borderId="5" xfId="120" applyFont="1" applyFill="1" applyBorder="1"/>
    <xf numFmtId="0" fontId="14" fillId="0" borderId="5" xfId="120" applyFont="1" applyBorder="1" applyAlignment="1">
      <alignment horizontal="center"/>
    </xf>
    <xf numFmtId="0" fontId="28" fillId="3" borderId="5" xfId="120" applyFont="1" applyFill="1" applyBorder="1" applyAlignment="1">
      <alignment vertical="center" wrapText="1"/>
    </xf>
    <xf numFmtId="3" fontId="12" fillId="0" borderId="20" xfId="120" applyNumberFormat="1" applyFont="1" applyFill="1" applyBorder="1" applyAlignment="1">
      <alignment horizontal="center"/>
    </xf>
    <xf numFmtId="3" fontId="12" fillId="0" borderId="20" xfId="120" applyNumberFormat="1" applyFont="1" applyFill="1" applyBorder="1" applyAlignment="1">
      <alignment horizontal="right"/>
    </xf>
    <xf numFmtId="3" fontId="12" fillId="0" borderId="41" xfId="120" applyNumberFormat="1" applyFont="1" applyFill="1" applyBorder="1" applyAlignment="1">
      <alignment horizontal="right"/>
    </xf>
    <xf numFmtId="0" fontId="14" fillId="0" borderId="57" xfId="120" applyFont="1" applyBorder="1" applyAlignment="1">
      <alignment horizontal="center"/>
    </xf>
    <xf numFmtId="0" fontId="28" fillId="3" borderId="48" xfId="120" applyFont="1" applyFill="1" applyBorder="1" applyAlignment="1">
      <alignment vertical="center" wrapText="1"/>
    </xf>
    <xf numFmtId="0" fontId="55" fillId="0" borderId="76" xfId="120" applyFont="1" applyBorder="1" applyAlignment="1">
      <alignment horizontal="center"/>
    </xf>
    <xf numFmtId="0" fontId="55" fillId="0" borderId="76" xfId="120" applyFont="1" applyBorder="1" applyAlignment="1">
      <alignment wrapText="1"/>
    </xf>
    <xf numFmtId="3" fontId="55" fillId="0" borderId="0" xfId="120" applyNumberFormat="1" applyFont="1" applyFill="1" applyBorder="1" applyAlignment="1" applyProtection="1">
      <alignment horizontal="center" vertical="center" wrapText="1"/>
    </xf>
    <xf numFmtId="0" fontId="27" fillId="0" borderId="12" xfId="120" applyFont="1" applyBorder="1" applyAlignment="1">
      <alignment horizontal="center"/>
    </xf>
    <xf numFmtId="0" fontId="27" fillId="3" borderId="66" xfId="120" applyFont="1" applyFill="1" applyBorder="1" applyAlignment="1">
      <alignment vertical="center" wrapText="1"/>
    </xf>
    <xf numFmtId="3" fontId="20" fillId="0" borderId="0" xfId="120" applyNumberFormat="1" applyFont="1" applyFill="1" applyBorder="1" applyAlignment="1" applyProtection="1">
      <alignment horizontal="center" vertical="center" wrapText="1"/>
    </xf>
    <xf numFmtId="3" fontId="12" fillId="0" borderId="72" xfId="120" applyNumberFormat="1" applyFont="1" applyFill="1" applyBorder="1" applyAlignment="1">
      <alignment horizontal="center"/>
    </xf>
    <xf numFmtId="4" fontId="12" fillId="0" borderId="72" xfId="120" applyNumberFormat="1" applyFont="1" applyFill="1" applyBorder="1" applyAlignment="1">
      <alignment horizontal="right"/>
    </xf>
    <xf numFmtId="3" fontId="12" fillId="0" borderId="72" xfId="120" applyNumberFormat="1" applyFont="1" applyFill="1" applyBorder="1" applyAlignment="1">
      <alignment horizontal="right"/>
    </xf>
    <xf numFmtId="3" fontId="12" fillId="0" borderId="48" xfId="120" applyNumberFormat="1" applyFont="1" applyFill="1" applyBorder="1" applyAlignment="1">
      <alignment horizontal="right"/>
    </xf>
    <xf numFmtId="3" fontId="11" fillId="0" borderId="4" xfId="120" applyNumberFormat="1" applyFont="1" applyFill="1" applyBorder="1" applyAlignment="1">
      <alignment horizontal="center"/>
    </xf>
    <xf numFmtId="4" fontId="11" fillId="0" borderId="4" xfId="120" applyNumberFormat="1" applyFont="1" applyFill="1" applyBorder="1" applyAlignment="1">
      <alignment horizontal="center"/>
    </xf>
    <xf numFmtId="3" fontId="12" fillId="3" borderId="33" xfId="120" applyNumberFormat="1" applyFont="1" applyFill="1" applyBorder="1" applyAlignment="1" applyProtection="1">
      <alignment horizontal="left" vertical="center" wrapText="1"/>
    </xf>
    <xf numFmtId="3" fontId="12" fillId="3" borderId="57" xfId="120" applyNumberFormat="1" applyFont="1" applyFill="1" applyBorder="1" applyAlignment="1" applyProtection="1">
      <alignment horizontal="center" vertical="center" wrapText="1"/>
    </xf>
    <xf numFmtId="3" fontId="12" fillId="3" borderId="40" xfId="120" applyNumberFormat="1" applyFont="1" applyFill="1" applyBorder="1" applyAlignment="1">
      <alignment horizontal="center"/>
    </xf>
    <xf numFmtId="4" fontId="12" fillId="3" borderId="5" xfId="120" applyNumberFormat="1" applyFont="1" applyFill="1" applyBorder="1" applyAlignment="1">
      <alignment horizontal="center"/>
    </xf>
    <xf numFmtId="3" fontId="12" fillId="3" borderId="5" xfId="120" applyNumberFormat="1" applyFont="1" applyFill="1" applyBorder="1" applyAlignment="1">
      <alignment horizontal="center"/>
    </xf>
    <xf numFmtId="4" fontId="12" fillId="3" borderId="41" xfId="120" applyNumberFormat="1" applyFont="1" applyFill="1" applyBorder="1" applyAlignment="1">
      <alignment horizontal="center"/>
    </xf>
    <xf numFmtId="3" fontId="12" fillId="3" borderId="16" xfId="120" applyNumberFormat="1" applyFont="1" applyFill="1" applyBorder="1"/>
    <xf numFmtId="4" fontId="12" fillId="3" borderId="20" xfId="120" applyNumberFormat="1" applyFont="1" applyFill="1" applyBorder="1" applyAlignment="1">
      <alignment horizontal="center"/>
    </xf>
    <xf numFmtId="3" fontId="12" fillId="3" borderId="40" xfId="120" applyNumberFormat="1" applyFont="1" applyFill="1" applyBorder="1"/>
    <xf numFmtId="4" fontId="12" fillId="3" borderId="5" xfId="120" applyNumberFormat="1" applyFont="1" applyFill="1" applyBorder="1"/>
    <xf numFmtId="4" fontId="12" fillId="3" borderId="41" xfId="120" applyNumberFormat="1" applyFont="1" applyFill="1" applyBorder="1"/>
    <xf numFmtId="4" fontId="12" fillId="3" borderId="16" xfId="120" applyNumberFormat="1" applyFont="1" applyFill="1" applyBorder="1"/>
    <xf numFmtId="4" fontId="12" fillId="3" borderId="37" xfId="120" applyNumberFormat="1" applyFont="1" applyFill="1" applyBorder="1"/>
    <xf numFmtId="0" fontId="20" fillId="0" borderId="15" xfId="120" applyFont="1" applyBorder="1" applyAlignment="1">
      <alignment horizontal="center"/>
    </xf>
    <xf numFmtId="3" fontId="20" fillId="3" borderId="25" xfId="120" applyNumberFormat="1" applyFont="1" applyFill="1" applyBorder="1" applyAlignment="1">
      <alignment horizontal="left" vertical="center" wrapText="1"/>
    </xf>
    <xf numFmtId="0" fontId="26" fillId="0" borderId="27" xfId="120" applyFont="1" applyBorder="1" applyAlignment="1">
      <alignment horizontal="center"/>
    </xf>
    <xf numFmtId="3" fontId="26" fillId="3" borderId="0" xfId="120" applyNumberFormat="1" applyFont="1" applyFill="1" applyBorder="1" applyAlignment="1">
      <alignment horizontal="left" vertical="center" wrapText="1"/>
    </xf>
    <xf numFmtId="3" fontId="26" fillId="0" borderId="0" xfId="120" applyNumberFormat="1" applyFont="1" applyFill="1" applyBorder="1" applyAlignment="1" applyProtection="1">
      <alignment horizontal="center" vertical="center" wrapText="1"/>
    </xf>
    <xf numFmtId="3" fontId="12" fillId="3" borderId="13" xfId="120" applyNumberFormat="1" applyFont="1" applyFill="1" applyBorder="1"/>
    <xf numFmtId="0" fontId="26" fillId="0" borderId="1" xfId="120" applyFont="1" applyBorder="1" applyAlignment="1">
      <alignment horizontal="center"/>
    </xf>
    <xf numFmtId="3" fontId="26" fillId="3" borderId="13" xfId="120" applyNumberFormat="1" applyFont="1" applyFill="1" applyBorder="1" applyAlignment="1">
      <alignment horizontal="left" vertical="center" wrapText="1"/>
    </xf>
    <xf numFmtId="4" fontId="12" fillId="3" borderId="13" xfId="120" applyNumberFormat="1" applyFont="1" applyFill="1" applyBorder="1" applyAlignment="1">
      <alignment horizontal="center"/>
    </xf>
    <xf numFmtId="3" fontId="12" fillId="3" borderId="13" xfId="120" applyNumberFormat="1" applyFont="1" applyFill="1" applyBorder="1" applyAlignment="1">
      <alignment horizontal="right"/>
    </xf>
    <xf numFmtId="4" fontId="12" fillId="0" borderId="28" xfId="120" applyNumberFormat="1" applyFont="1" applyBorder="1"/>
    <xf numFmtId="4" fontId="11" fillId="2" borderId="27" xfId="120" applyNumberFormat="1" applyFont="1" applyFill="1" applyBorder="1" applyAlignment="1">
      <alignment horizontal="right" wrapText="1"/>
    </xf>
    <xf numFmtId="3" fontId="20" fillId="0" borderId="33" xfId="120" applyNumberFormat="1" applyFont="1" applyFill="1" applyBorder="1" applyAlignment="1" applyProtection="1">
      <alignment horizontal="left" vertical="center" wrapText="1"/>
      <protection locked="0"/>
    </xf>
    <xf numFmtId="3" fontId="20" fillId="0" borderId="15" xfId="120" applyNumberFormat="1" applyFont="1" applyFill="1" applyBorder="1" applyAlignment="1" applyProtection="1">
      <alignment horizontal="center" wrapText="1"/>
    </xf>
    <xf numFmtId="3" fontId="20" fillId="0" borderId="12" xfId="120" applyNumberFormat="1" applyFont="1" applyFill="1" applyBorder="1" applyAlignment="1" applyProtection="1">
      <alignment horizontal="left" wrapText="1"/>
    </xf>
    <xf numFmtId="0" fontId="27" fillId="0" borderId="10" xfId="120" applyFont="1" applyBorder="1" applyAlignment="1">
      <alignment horizontal="center"/>
    </xf>
    <xf numFmtId="3" fontId="27" fillId="3" borderId="25" xfId="120" applyNumberFormat="1" applyFont="1" applyFill="1" applyBorder="1" applyAlignment="1">
      <alignment horizontal="left" vertical="center" wrapText="1"/>
    </xf>
    <xf numFmtId="3" fontId="12" fillId="0" borderId="0" xfId="120" applyNumberFormat="1" applyFont="1" applyBorder="1" applyAlignment="1">
      <alignment horizontal="right"/>
    </xf>
    <xf numFmtId="3" fontId="12" fillId="0" borderId="17" xfId="120" applyNumberFormat="1" applyFont="1" applyFill="1" applyBorder="1" applyAlignment="1">
      <alignment horizontal="center"/>
    </xf>
    <xf numFmtId="4" fontId="12" fillId="0" borderId="26" xfId="120" applyNumberFormat="1" applyFont="1" applyFill="1" applyBorder="1"/>
    <xf numFmtId="4" fontId="12" fillId="0" borderId="16" xfId="120" applyNumberFormat="1" applyFont="1" applyFill="1" applyBorder="1"/>
    <xf numFmtId="4" fontId="12" fillId="0" borderId="37" xfId="120" applyNumberFormat="1" applyFont="1" applyFill="1" applyBorder="1"/>
    <xf numFmtId="3" fontId="12" fillId="0" borderId="64" xfId="120" applyNumberFormat="1" applyFont="1" applyFill="1" applyBorder="1" applyAlignment="1" applyProtection="1">
      <alignment horizontal="left" vertical="center" wrapText="1"/>
    </xf>
    <xf numFmtId="3" fontId="12" fillId="0" borderId="8" xfId="120" applyNumberFormat="1" applyFont="1" applyFill="1" applyBorder="1" applyAlignment="1" applyProtection="1">
      <alignment horizontal="center" vertical="center" wrapText="1"/>
    </xf>
    <xf numFmtId="4" fontId="12" fillId="0" borderId="68" xfId="120" applyNumberFormat="1" applyFont="1" applyFill="1" applyBorder="1"/>
    <xf numFmtId="4" fontId="12" fillId="0" borderId="49" xfId="120" applyNumberFormat="1" applyFont="1" applyFill="1" applyBorder="1"/>
    <xf numFmtId="3" fontId="26" fillId="0" borderId="2" xfId="120" applyNumberFormat="1" applyFont="1" applyFill="1" applyBorder="1" applyAlignment="1" applyProtection="1">
      <alignment horizontal="center" wrapText="1"/>
      <protection locked="0"/>
    </xf>
    <xf numFmtId="0" fontId="12" fillId="0" borderId="57" xfId="120" applyFont="1" applyBorder="1" applyAlignment="1">
      <alignment wrapText="1"/>
    </xf>
    <xf numFmtId="3" fontId="12" fillId="0" borderId="34" xfId="120" applyNumberFormat="1" applyFont="1" applyFill="1" applyBorder="1" applyAlignment="1" applyProtection="1">
      <alignment horizontal="center" vertical="center" wrapText="1"/>
    </xf>
    <xf numFmtId="3" fontId="12" fillId="0" borderId="7" xfId="120" applyNumberFormat="1" applyFont="1" applyFill="1" applyBorder="1" applyAlignment="1" applyProtection="1">
      <alignment horizontal="center" wrapText="1"/>
    </xf>
    <xf numFmtId="4" fontId="12" fillId="0" borderId="16" xfId="120" applyNumberFormat="1" applyFont="1" applyFill="1" applyBorder="1" applyAlignment="1">
      <alignment horizontal="right"/>
    </xf>
    <xf numFmtId="4" fontId="12" fillId="0" borderId="7" xfId="120" applyNumberFormat="1" applyFont="1" applyFill="1" applyBorder="1" applyAlignment="1">
      <alignment horizontal="right"/>
    </xf>
    <xf numFmtId="3" fontId="20" fillId="0" borderId="7" xfId="120" applyNumberFormat="1" applyFont="1" applyFill="1" applyBorder="1" applyAlignment="1" applyProtection="1">
      <alignment horizontal="center" wrapText="1"/>
    </xf>
    <xf numFmtId="0" fontId="12" fillId="0" borderId="8" xfId="120" applyFont="1" applyFill="1" applyBorder="1" applyAlignment="1">
      <alignment horizontal="center"/>
    </xf>
    <xf numFmtId="0" fontId="12" fillId="0" borderId="58" xfId="120" applyFont="1" applyFill="1" applyBorder="1"/>
    <xf numFmtId="0" fontId="12" fillId="0" borderId="8" xfId="120" applyFont="1" applyBorder="1" applyAlignment="1">
      <alignment vertical="center"/>
    </xf>
    <xf numFmtId="0" fontId="14" fillId="0" borderId="61" xfId="120" applyFont="1" applyBorder="1" applyAlignment="1">
      <alignment vertical="center" wrapText="1"/>
    </xf>
    <xf numFmtId="0" fontId="56" fillId="0" borderId="33" xfId="120" applyFont="1" applyBorder="1"/>
    <xf numFmtId="0" fontId="56" fillId="0" borderId="57" xfId="120" applyFont="1" applyBorder="1"/>
    <xf numFmtId="0" fontId="57" fillId="0" borderId="5" xfId="120" applyFont="1" applyBorder="1" applyAlignment="1">
      <alignment horizontal="center" vertical="center"/>
    </xf>
    <xf numFmtId="0" fontId="55" fillId="0" borderId="5" xfId="120" applyFont="1" applyBorder="1" applyAlignment="1">
      <alignment vertical="center"/>
    </xf>
    <xf numFmtId="4" fontId="12" fillId="0" borderId="29" xfId="120" applyNumberFormat="1" applyFont="1" applyBorder="1"/>
    <xf numFmtId="0" fontId="56" fillId="0" borderId="0" xfId="120" applyFont="1" applyFill="1"/>
    <xf numFmtId="0" fontId="53" fillId="0" borderId="8" xfId="120" applyFont="1" applyBorder="1"/>
    <xf numFmtId="2" fontId="53" fillId="0" borderId="57" xfId="120" applyNumberFormat="1" applyFont="1" applyBorder="1" applyAlignment="1">
      <alignment wrapText="1"/>
    </xf>
    <xf numFmtId="3" fontId="12" fillId="0" borderId="12" xfId="120" applyNumberFormat="1" applyFont="1" applyFill="1" applyBorder="1" applyAlignment="1">
      <alignment horizontal="center"/>
    </xf>
    <xf numFmtId="3" fontId="12" fillId="0" borderId="45" xfId="120" applyNumberFormat="1" applyFont="1" applyBorder="1" applyAlignment="1">
      <alignment horizontal="right"/>
    </xf>
    <xf numFmtId="4" fontId="12" fillId="0" borderId="59" xfId="120" applyNumberFormat="1" applyFont="1" applyBorder="1" applyAlignment="1">
      <alignment horizontal="right"/>
    </xf>
    <xf numFmtId="3" fontId="12" fillId="0" borderId="59" xfId="120" applyNumberFormat="1" applyFont="1" applyBorder="1" applyAlignment="1">
      <alignment horizontal="right"/>
    </xf>
    <xf numFmtId="4" fontId="12" fillId="0" borderId="6" xfId="120" applyNumberFormat="1" applyFont="1" applyBorder="1" applyAlignment="1">
      <alignment horizontal="right"/>
    </xf>
    <xf numFmtId="4" fontId="12" fillId="0" borderId="16" xfId="120" applyNumberFormat="1" applyFont="1" applyBorder="1" applyAlignment="1">
      <alignment horizontal="right"/>
    </xf>
    <xf numFmtId="4" fontId="12" fillId="0" borderId="37" xfId="120" applyNumberFormat="1" applyFont="1" applyBorder="1" applyAlignment="1">
      <alignment horizontal="right"/>
    </xf>
    <xf numFmtId="4" fontId="12" fillId="0" borderId="7" xfId="120" applyNumberFormat="1" applyFont="1" applyBorder="1" applyAlignment="1">
      <alignment horizontal="right"/>
    </xf>
    <xf numFmtId="0" fontId="9" fillId="0" borderId="76" xfId="120" applyFont="1" applyBorder="1"/>
    <xf numFmtId="0" fontId="9" fillId="0" borderId="93" xfId="120" applyFont="1" applyBorder="1" applyAlignment="1">
      <alignment wrapText="1"/>
    </xf>
    <xf numFmtId="0" fontId="9" fillId="0" borderId="0" xfId="120" applyFont="1" applyBorder="1"/>
    <xf numFmtId="0" fontId="14" fillId="0" borderId="5" xfId="120" applyFont="1" applyBorder="1" applyAlignment="1">
      <alignment horizontal="left" wrapText="1"/>
    </xf>
    <xf numFmtId="3" fontId="12" fillId="0" borderId="49" xfId="120" applyNumberFormat="1" applyFont="1" applyBorder="1"/>
    <xf numFmtId="4" fontId="12" fillId="0" borderId="60" xfId="120" applyNumberFormat="1" applyFont="1" applyBorder="1" applyAlignment="1">
      <alignment horizontal="right"/>
    </xf>
    <xf numFmtId="4" fontId="12" fillId="0" borderId="61" xfId="120" applyNumberFormat="1" applyFont="1" applyBorder="1" applyAlignment="1">
      <alignment horizontal="right"/>
    </xf>
    <xf numFmtId="0" fontId="16" fillId="0" borderId="27" xfId="120" applyFont="1" applyBorder="1" applyAlignment="1">
      <alignment horizontal="center"/>
    </xf>
    <xf numFmtId="4" fontId="12" fillId="0" borderId="37" xfId="120" applyNumberFormat="1" applyFont="1" applyBorder="1"/>
    <xf numFmtId="4" fontId="12" fillId="0" borderId="60" xfId="120" applyNumberFormat="1" applyFont="1" applyBorder="1"/>
    <xf numFmtId="4" fontId="12" fillId="0" borderId="61" xfId="120" applyNumberFormat="1" applyFont="1" applyBorder="1"/>
    <xf numFmtId="0" fontId="12" fillId="0" borderId="32" xfId="120" applyFont="1" applyFill="1" applyBorder="1" applyAlignment="1">
      <alignment horizontal="center" vertical="center"/>
    </xf>
    <xf numFmtId="0" fontId="12" fillId="0" borderId="50" xfId="120" applyFont="1" applyFill="1" applyBorder="1" applyAlignment="1">
      <alignment horizontal="left" vertical="center" wrapText="1"/>
    </xf>
    <xf numFmtId="0" fontId="12" fillId="0" borderId="45" xfId="120" applyFont="1" applyFill="1" applyBorder="1" applyAlignment="1">
      <alignment horizontal="center" vertical="center" wrapText="1"/>
    </xf>
    <xf numFmtId="0" fontId="12" fillId="0" borderId="33" xfId="120" applyFont="1" applyFill="1" applyBorder="1" applyAlignment="1">
      <alignment horizontal="center" vertical="center"/>
    </xf>
    <xf numFmtId="0" fontId="12" fillId="0" borderId="57" xfId="120" applyFont="1" applyFill="1" applyBorder="1" applyAlignment="1">
      <alignment horizontal="left" vertical="center" wrapText="1"/>
    </xf>
    <xf numFmtId="0" fontId="12" fillId="0" borderId="40" xfId="120" applyFont="1" applyFill="1" applyBorder="1" applyAlignment="1">
      <alignment horizontal="center" vertical="center" wrapText="1"/>
    </xf>
    <xf numFmtId="4" fontId="20" fillId="0" borderId="20" xfId="120" applyNumberFormat="1" applyFont="1" applyFill="1" applyBorder="1" applyAlignment="1">
      <alignment horizontal="justify" vertical="center" wrapText="1"/>
    </xf>
    <xf numFmtId="0" fontId="57" fillId="0" borderId="10" xfId="120" applyFont="1" applyBorder="1" applyAlignment="1">
      <alignment horizontal="center"/>
    </xf>
    <xf numFmtId="0" fontId="57" fillId="0" borderId="65" xfId="120" applyFont="1" applyBorder="1"/>
    <xf numFmtId="4" fontId="20" fillId="0" borderId="5" xfId="120" applyNumberFormat="1" applyFont="1" applyFill="1" applyBorder="1" applyAlignment="1" applyProtection="1">
      <alignment horizontal="center" vertical="center"/>
      <protection locked="0"/>
    </xf>
    <xf numFmtId="4" fontId="20" fillId="0" borderId="5" xfId="120" applyNumberFormat="1" applyFont="1" applyFill="1" applyBorder="1" applyAlignment="1">
      <alignment horizontal="left" vertical="center" wrapText="1"/>
    </xf>
    <xf numFmtId="4" fontId="12" fillId="0" borderId="20" xfId="120" applyNumberFormat="1" applyFont="1" applyFill="1" applyBorder="1" applyAlignment="1">
      <alignment horizontal="justify" vertical="center" wrapText="1"/>
    </xf>
    <xf numFmtId="0" fontId="12" fillId="3" borderId="32" xfId="120" applyFont="1" applyFill="1" applyBorder="1" applyAlignment="1">
      <alignment horizontal="center" vertical="center"/>
    </xf>
    <xf numFmtId="0" fontId="12" fillId="3" borderId="32" xfId="120" applyFont="1" applyFill="1" applyBorder="1" applyAlignment="1">
      <alignment horizontal="left" vertical="center" wrapText="1"/>
    </xf>
    <xf numFmtId="0" fontId="12" fillId="3" borderId="50" xfId="120" applyFont="1" applyFill="1" applyBorder="1" applyAlignment="1">
      <alignment horizontal="center" vertical="center" wrapText="1"/>
    </xf>
    <xf numFmtId="3" fontId="12" fillId="3" borderId="54" xfId="120" applyNumberFormat="1" applyFont="1" applyFill="1" applyBorder="1" applyAlignment="1">
      <alignment horizontal="center"/>
    </xf>
    <xf numFmtId="3" fontId="12" fillId="3" borderId="17" xfId="120" applyNumberFormat="1" applyFont="1" applyFill="1" applyBorder="1"/>
    <xf numFmtId="4" fontId="12" fillId="3" borderId="21" xfId="120" applyNumberFormat="1" applyFont="1" applyFill="1" applyBorder="1" applyAlignment="1">
      <alignment horizontal="center"/>
    </xf>
    <xf numFmtId="3" fontId="12" fillId="3" borderId="21" xfId="120" applyNumberFormat="1" applyFont="1" applyFill="1" applyBorder="1"/>
    <xf numFmtId="4" fontId="12" fillId="3" borderId="23" xfId="120" applyNumberFormat="1" applyFont="1" applyFill="1" applyBorder="1" applyAlignment="1">
      <alignment horizontal="center"/>
    </xf>
    <xf numFmtId="3" fontId="12" fillId="3" borderId="54" xfId="120" applyNumberFormat="1" applyFont="1" applyFill="1" applyBorder="1"/>
    <xf numFmtId="4" fontId="12" fillId="3" borderId="17" xfId="120" applyNumberFormat="1" applyFont="1" applyFill="1" applyBorder="1"/>
    <xf numFmtId="4" fontId="12" fillId="3" borderId="25" xfId="120" applyNumberFormat="1" applyFont="1" applyFill="1" applyBorder="1"/>
    <xf numFmtId="4" fontId="12" fillId="3" borderId="26" xfId="120" applyNumberFormat="1" applyFont="1" applyFill="1" applyBorder="1"/>
    <xf numFmtId="0" fontId="12" fillId="3" borderId="10" xfId="120" applyFont="1" applyFill="1" applyBorder="1" applyAlignment="1">
      <alignment horizontal="center" vertical="center"/>
    </xf>
    <xf numFmtId="0" fontId="12" fillId="3" borderId="10" xfId="120" applyFont="1" applyFill="1" applyBorder="1" applyAlignment="1">
      <alignment horizontal="left" vertical="center" wrapText="1"/>
    </xf>
    <xf numFmtId="0" fontId="12" fillId="3" borderId="65" xfId="120" applyFont="1" applyFill="1" applyBorder="1" applyAlignment="1">
      <alignment horizontal="center" vertical="center" wrapText="1"/>
    </xf>
    <xf numFmtId="0" fontId="12" fillId="3" borderId="33" xfId="120" applyFont="1" applyFill="1" applyBorder="1" applyAlignment="1">
      <alignment horizontal="center" vertical="center"/>
    </xf>
    <xf numFmtId="0" fontId="12" fillId="3" borderId="33" xfId="120" applyFont="1" applyFill="1" applyBorder="1" applyAlignment="1">
      <alignment horizontal="left" vertical="center" wrapText="1"/>
    </xf>
    <xf numFmtId="0" fontId="12" fillId="3" borderId="57" xfId="120" applyFont="1" applyFill="1" applyBorder="1" applyAlignment="1">
      <alignment horizontal="center" vertical="center" wrapText="1"/>
    </xf>
    <xf numFmtId="0" fontId="12" fillId="0" borderId="33" xfId="120" applyFont="1" applyFill="1" applyBorder="1" applyAlignment="1">
      <alignment horizontal="left" vertical="center" wrapText="1"/>
    </xf>
    <xf numFmtId="0" fontId="20" fillId="0" borderId="57" xfId="120" applyFont="1" applyFill="1" applyBorder="1" applyAlignment="1">
      <alignment horizontal="center" vertical="center" wrapText="1"/>
    </xf>
    <xf numFmtId="0" fontId="12" fillId="0" borderId="4" xfId="120" applyFont="1" applyBorder="1"/>
    <xf numFmtId="0" fontId="12" fillId="0" borderId="4" xfId="120" applyFont="1" applyBorder="1" applyAlignment="1">
      <alignment wrapText="1"/>
    </xf>
    <xf numFmtId="0" fontId="12" fillId="0" borderId="0" xfId="120" applyFont="1" applyFill="1" applyBorder="1" applyAlignment="1">
      <alignment horizontal="center" vertical="center" wrapText="1"/>
    </xf>
    <xf numFmtId="4" fontId="12" fillId="0" borderId="28" xfId="120" applyNumberFormat="1" applyFont="1" applyFill="1" applyBorder="1" applyAlignment="1">
      <alignment horizontal="center"/>
    </xf>
    <xf numFmtId="0" fontId="12" fillId="0" borderId="32" xfId="120" applyFont="1" applyFill="1" applyBorder="1" applyAlignment="1">
      <alignment vertical="center"/>
    </xf>
    <xf numFmtId="0" fontId="12" fillId="0" borderId="65" xfId="120" applyFont="1" applyFill="1" applyBorder="1" applyAlignment="1">
      <alignment horizontal="center" vertical="center"/>
    </xf>
    <xf numFmtId="0" fontId="12" fillId="0" borderId="33" xfId="120" applyFont="1" applyFill="1" applyBorder="1" applyAlignment="1">
      <alignment vertical="center"/>
    </xf>
    <xf numFmtId="0" fontId="12" fillId="0" borderId="57" xfId="120" applyFont="1" applyFill="1" applyBorder="1" applyAlignment="1">
      <alignment horizontal="center" vertical="center"/>
    </xf>
    <xf numFmtId="4" fontId="12" fillId="0" borderId="7" xfId="120" applyNumberFormat="1" applyFont="1" applyFill="1" applyBorder="1"/>
    <xf numFmtId="4" fontId="12" fillId="0" borderId="40" xfId="120" applyNumberFormat="1" applyFont="1" applyFill="1" applyBorder="1"/>
    <xf numFmtId="4" fontId="12" fillId="0" borderId="33" xfId="120" applyNumberFormat="1" applyFont="1" applyFill="1" applyBorder="1"/>
    <xf numFmtId="0" fontId="20" fillId="0" borderId="33" xfId="120" applyFont="1" applyFill="1" applyBorder="1" applyAlignment="1">
      <alignment horizontal="center" vertical="center"/>
    </xf>
    <xf numFmtId="0" fontId="20" fillId="0" borderId="33" xfId="120" applyFont="1" applyFill="1" applyBorder="1" applyAlignment="1">
      <alignment vertical="center"/>
    </xf>
    <xf numFmtId="0" fontId="20" fillId="0" borderId="57" xfId="120" applyFont="1" applyFill="1" applyBorder="1" applyAlignment="1">
      <alignment horizontal="center" vertical="center"/>
    </xf>
    <xf numFmtId="0" fontId="20" fillId="0" borderId="34" xfId="120" applyFont="1" applyFill="1" applyBorder="1" applyAlignment="1">
      <alignment horizontal="center" vertical="center"/>
    </xf>
    <xf numFmtId="0" fontId="20" fillId="0" borderId="34" xfId="120" applyFont="1" applyFill="1" applyBorder="1" applyAlignment="1">
      <alignment vertical="center"/>
    </xf>
    <xf numFmtId="0" fontId="20" fillId="0" borderId="58" xfId="120" applyFont="1" applyFill="1" applyBorder="1" applyAlignment="1">
      <alignment horizontal="center" vertical="center"/>
    </xf>
    <xf numFmtId="3" fontId="12" fillId="0" borderId="46" xfId="120" applyNumberFormat="1" applyFont="1" applyFill="1" applyBorder="1"/>
    <xf numFmtId="4" fontId="12" fillId="0" borderId="60" xfId="120" applyNumberFormat="1" applyFont="1" applyFill="1" applyBorder="1"/>
    <xf numFmtId="4" fontId="12" fillId="0" borderId="61" xfId="120" applyNumberFormat="1" applyFont="1" applyFill="1" applyBorder="1"/>
    <xf numFmtId="0" fontId="14" fillId="0" borderId="10" xfId="120" applyFont="1" applyBorder="1" applyAlignment="1">
      <alignment vertical="center" wrapText="1"/>
    </xf>
    <xf numFmtId="166" fontId="14" fillId="0" borderId="56" xfId="120" applyNumberFormat="1" applyFont="1" applyFill="1" applyBorder="1" applyAlignment="1" applyProtection="1">
      <alignment horizontal="left" vertical="center" wrapText="1"/>
      <protection locked="0"/>
    </xf>
    <xf numFmtId="0" fontId="16" fillId="0" borderId="32" xfId="120" applyFont="1" applyBorder="1" applyAlignment="1">
      <alignment horizontal="center"/>
    </xf>
    <xf numFmtId="3" fontId="12" fillId="3" borderId="17" xfId="120" applyNumberFormat="1" applyFont="1" applyFill="1" applyBorder="1" applyAlignment="1">
      <alignment horizontal="center"/>
    </xf>
    <xf numFmtId="4" fontId="12" fillId="3" borderId="54" xfId="120" applyNumberFormat="1" applyFont="1" applyFill="1" applyBorder="1" applyAlignment="1">
      <alignment horizontal="center"/>
    </xf>
    <xf numFmtId="3" fontId="11" fillId="2" borderId="21" xfId="120" applyNumberFormat="1" applyFont="1" applyFill="1" applyBorder="1" applyAlignment="1">
      <alignment horizontal="center"/>
    </xf>
    <xf numFmtId="4" fontId="11" fillId="2" borderId="21" xfId="120" applyNumberFormat="1" applyFont="1" applyFill="1" applyBorder="1" applyAlignment="1">
      <alignment horizontal="center"/>
    </xf>
    <xf numFmtId="166" fontId="14" fillId="0" borderId="20" xfId="120" applyNumberFormat="1" applyFont="1" applyFill="1" applyBorder="1" applyAlignment="1" applyProtection="1">
      <alignment horizontal="left" vertical="center" wrapText="1"/>
      <protection locked="0"/>
    </xf>
    <xf numFmtId="0" fontId="16" fillId="0" borderId="33" xfId="120" applyFont="1" applyBorder="1" applyAlignment="1">
      <alignment horizontal="center"/>
    </xf>
    <xf numFmtId="3" fontId="11" fillId="2" borderId="5" xfId="120" applyNumberFormat="1" applyFont="1" applyFill="1" applyBorder="1" applyAlignment="1">
      <alignment horizontal="center"/>
    </xf>
    <xf numFmtId="4" fontId="11" fillId="2" borderId="5" xfId="120" applyNumberFormat="1" applyFont="1" applyFill="1" applyBorder="1" applyAlignment="1">
      <alignment horizontal="center"/>
    </xf>
    <xf numFmtId="0" fontId="14" fillId="0" borderId="20" xfId="120" applyFont="1" applyFill="1" applyBorder="1" applyAlignment="1">
      <alignment vertical="center" wrapText="1"/>
    </xf>
    <xf numFmtId="0" fontId="14" fillId="0" borderId="57" xfId="120" applyFont="1" applyFill="1" applyBorder="1" applyAlignment="1">
      <alignment vertical="center" wrapText="1"/>
    </xf>
    <xf numFmtId="0" fontId="27" fillId="0" borderId="33" xfId="120" applyFont="1" applyBorder="1" applyAlignment="1">
      <alignment vertical="center" wrapText="1"/>
    </xf>
    <xf numFmtId="166" fontId="27" fillId="0" borderId="20" xfId="120" applyNumberFormat="1" applyFont="1" applyFill="1" applyBorder="1" applyAlignment="1" applyProtection="1">
      <alignment horizontal="left" vertical="center" wrapText="1"/>
      <protection locked="0"/>
    </xf>
    <xf numFmtId="0" fontId="30" fillId="0" borderId="33" xfId="120" applyFont="1" applyBorder="1" applyAlignment="1">
      <alignment horizontal="center"/>
    </xf>
    <xf numFmtId="0" fontId="14" fillId="0" borderId="8" xfId="120" applyFont="1" applyBorder="1" applyAlignment="1">
      <alignment vertical="center" wrapText="1"/>
    </xf>
    <xf numFmtId="0" fontId="14" fillId="0" borderId="58" xfId="120" applyFont="1" applyBorder="1" applyAlignment="1">
      <alignment vertical="center" wrapText="1"/>
    </xf>
    <xf numFmtId="0" fontId="20" fillId="3" borderId="57" xfId="120" applyFont="1" applyFill="1" applyBorder="1" applyAlignment="1">
      <alignment horizontal="left" vertical="center" wrapText="1"/>
    </xf>
    <xf numFmtId="3" fontId="11" fillId="2" borderId="16" xfId="120" applyNumberFormat="1" applyFont="1" applyFill="1" applyBorder="1" applyAlignment="1">
      <alignment horizontal="center"/>
    </xf>
    <xf numFmtId="0" fontId="12" fillId="0" borderId="8" xfId="120" applyFont="1" applyFill="1" applyBorder="1" applyAlignment="1">
      <alignment horizontal="center" vertical="center"/>
    </xf>
    <xf numFmtId="0" fontId="12" fillId="0" borderId="57" xfId="120" applyFont="1" applyBorder="1" applyAlignment="1">
      <alignment vertical="center" wrapText="1"/>
    </xf>
    <xf numFmtId="0" fontId="12" fillId="0" borderId="8" xfId="120" applyFont="1" applyFill="1" applyBorder="1" applyAlignment="1">
      <alignment horizontal="center" vertical="center" wrapText="1"/>
    </xf>
    <xf numFmtId="3" fontId="11" fillId="2" borderId="68" xfId="120" applyNumberFormat="1" applyFont="1" applyFill="1" applyBorder="1" applyAlignment="1">
      <alignment horizontal="center"/>
    </xf>
    <xf numFmtId="4" fontId="11" fillId="2" borderId="13" xfId="120" applyNumberFormat="1" applyFont="1" applyFill="1" applyBorder="1" applyAlignment="1">
      <alignment horizontal="center"/>
    </xf>
    <xf numFmtId="3" fontId="11" fillId="2" borderId="13" xfId="120" applyNumberFormat="1" applyFont="1" applyFill="1" applyBorder="1" applyAlignment="1">
      <alignment horizontal="center"/>
    </xf>
    <xf numFmtId="0" fontId="12" fillId="0" borderId="10" xfId="120" applyFont="1" applyFill="1" applyBorder="1" applyAlignment="1">
      <alignment horizontal="center" vertical="center"/>
    </xf>
    <xf numFmtId="0" fontId="12" fillId="0" borderId="10" xfId="120" applyFont="1" applyFill="1" applyBorder="1" applyAlignment="1">
      <alignment horizontal="left" vertical="center" wrapText="1"/>
    </xf>
    <xf numFmtId="0" fontId="12" fillId="0" borderId="65" xfId="120" applyFont="1" applyFill="1" applyBorder="1" applyAlignment="1">
      <alignment horizontal="center" vertical="center" wrapText="1"/>
    </xf>
    <xf numFmtId="0" fontId="20" fillId="0" borderId="64" xfId="120" applyFont="1" applyFill="1" applyBorder="1" applyAlignment="1">
      <alignment horizontal="center" vertical="center" wrapText="1"/>
    </xf>
    <xf numFmtId="4" fontId="12" fillId="0" borderId="9" xfId="120" applyNumberFormat="1" applyFont="1" applyFill="1" applyBorder="1"/>
    <xf numFmtId="0" fontId="23" fillId="0" borderId="5" xfId="120" applyFont="1" applyBorder="1"/>
    <xf numFmtId="0" fontId="23" fillId="0" borderId="5" xfId="120" applyFont="1" applyBorder="1" applyAlignment="1">
      <alignment wrapText="1"/>
    </xf>
    <xf numFmtId="0" fontId="20" fillId="0" borderId="66" xfId="120" applyFont="1" applyFill="1" applyBorder="1" applyAlignment="1">
      <alignment horizontal="center" vertical="center" wrapText="1"/>
    </xf>
    <xf numFmtId="3" fontId="12" fillId="0" borderId="63" xfId="120" applyNumberFormat="1" applyFont="1" applyFill="1" applyBorder="1"/>
    <xf numFmtId="3" fontId="12" fillId="0" borderId="43" xfId="120" applyNumberFormat="1" applyFont="1" applyFill="1" applyBorder="1"/>
    <xf numFmtId="3" fontId="12" fillId="0" borderId="95" xfId="120" applyNumberFormat="1" applyFont="1" applyFill="1" applyBorder="1"/>
    <xf numFmtId="0" fontId="12" fillId="0" borderId="32" xfId="120" applyFont="1" applyFill="1" applyBorder="1" applyAlignment="1">
      <alignment horizontal="left" vertical="center" wrapText="1"/>
    </xf>
    <xf numFmtId="0" fontId="12" fillId="0" borderId="50" xfId="120" applyFont="1" applyFill="1" applyBorder="1" applyAlignment="1">
      <alignment horizontal="center" vertical="center" wrapText="1"/>
    </xf>
    <xf numFmtId="0" fontId="12" fillId="0" borderId="34" xfId="120" applyFont="1" applyFill="1" applyBorder="1" applyAlignment="1">
      <alignment horizontal="center" vertical="center"/>
    </xf>
    <xf numFmtId="0" fontId="12" fillId="0" borderId="34" xfId="120" applyFont="1" applyFill="1" applyBorder="1" applyAlignment="1">
      <alignment horizontal="left" vertical="center" wrapText="1"/>
    </xf>
    <xf numFmtId="0" fontId="12" fillId="0" borderId="64" xfId="120" applyFont="1" applyFill="1" applyBorder="1" applyAlignment="1">
      <alignment horizontal="center" vertical="center" wrapText="1"/>
    </xf>
    <xf numFmtId="3" fontId="11" fillId="2" borderId="31" xfId="120" applyNumberFormat="1" applyFont="1" applyFill="1" applyBorder="1" applyAlignment="1">
      <alignment horizontal="right"/>
    </xf>
    <xf numFmtId="3" fontId="11" fillId="2" borderId="27" xfId="120" applyNumberFormat="1" applyFont="1" applyFill="1" applyBorder="1" applyAlignment="1">
      <alignment horizontal="right"/>
    </xf>
    <xf numFmtId="0" fontId="20" fillId="0" borderId="33" xfId="120" applyFont="1" applyFill="1" applyBorder="1" applyAlignment="1">
      <alignment horizontal="left" vertical="center" wrapText="1"/>
    </xf>
    <xf numFmtId="3" fontId="14" fillId="0" borderId="49" xfId="120" applyNumberFormat="1" applyFont="1" applyFill="1" applyBorder="1" applyAlignment="1" applyProtection="1">
      <alignment horizontal="center" vertical="center" wrapText="1"/>
      <protection locked="0"/>
    </xf>
    <xf numFmtId="3" fontId="8" fillId="0" borderId="8" xfId="120" applyNumberFormat="1" applyFont="1" applyFill="1" applyBorder="1" applyAlignment="1" applyProtection="1">
      <alignment horizontal="left" vertical="center" wrapText="1"/>
      <protection locked="0"/>
    </xf>
    <xf numFmtId="0" fontId="12" fillId="0" borderId="58" xfId="120" applyFont="1" applyFill="1" applyBorder="1" applyAlignment="1">
      <alignment horizontal="center" vertical="center" wrapText="1"/>
    </xf>
    <xf numFmtId="3" fontId="12" fillId="0" borderId="68" xfId="120" applyNumberFormat="1" applyFont="1" applyBorder="1" applyAlignment="1">
      <alignment horizontal="center"/>
    </xf>
    <xf numFmtId="3" fontId="12" fillId="0" borderId="9" xfId="120" applyNumberFormat="1" applyFont="1" applyBorder="1"/>
    <xf numFmtId="3" fontId="27" fillId="0" borderId="13" xfId="120" applyNumberFormat="1" applyFont="1" applyFill="1" applyBorder="1" applyAlignment="1" applyProtection="1">
      <alignment horizontal="center" vertical="center" wrapText="1"/>
      <protection locked="0"/>
    </xf>
    <xf numFmtId="3" fontId="27" fillId="0" borderId="13" xfId="120" applyNumberFormat="1" applyFont="1" applyFill="1" applyBorder="1" applyAlignment="1" applyProtection="1">
      <alignment horizontal="left" vertical="center" wrapText="1"/>
      <protection locked="0"/>
    </xf>
    <xf numFmtId="0" fontId="20" fillId="0" borderId="13" xfId="120" applyFont="1" applyFill="1" applyBorder="1" applyAlignment="1">
      <alignment horizontal="center" vertical="center" wrapText="1"/>
    </xf>
    <xf numFmtId="0" fontId="27" fillId="0" borderId="27" xfId="120" applyFont="1" applyBorder="1" applyAlignment="1">
      <alignment horizontal="center" vertical="center" wrapText="1"/>
    </xf>
    <xf numFmtId="0" fontId="27" fillId="0" borderId="52" xfId="120" applyFont="1" applyBorder="1" applyAlignment="1">
      <alignment horizontal="center" vertical="center" wrapText="1"/>
    </xf>
    <xf numFmtId="0" fontId="55" fillId="0" borderId="15" xfId="120" applyFont="1" applyBorder="1" applyAlignment="1">
      <alignment horizontal="center"/>
    </xf>
    <xf numFmtId="0" fontId="55" fillId="0" borderId="12" xfId="120" applyFont="1" applyBorder="1" applyAlignment="1">
      <alignment vertical="center" wrapText="1"/>
    </xf>
    <xf numFmtId="0" fontId="20" fillId="0" borderId="0" xfId="120" applyFont="1" applyFill="1" applyBorder="1" applyAlignment="1">
      <alignment horizontal="center" vertical="center" wrapText="1"/>
    </xf>
    <xf numFmtId="4" fontId="12" fillId="0" borderId="0" xfId="120" applyNumberFormat="1" applyFont="1" applyFill="1" applyBorder="1" applyAlignment="1">
      <alignment horizontal="center"/>
    </xf>
    <xf numFmtId="0" fontId="55" fillId="0" borderId="33" xfId="120" applyFont="1" applyBorder="1" applyAlignment="1">
      <alignment horizontal="center"/>
    </xf>
    <xf numFmtId="0" fontId="55" fillId="0" borderId="57" xfId="120" applyFont="1" applyBorder="1" applyAlignment="1">
      <alignment vertical="center" wrapText="1"/>
    </xf>
    <xf numFmtId="3" fontId="11" fillId="2" borderId="70" xfId="120" applyNumberFormat="1" applyFont="1" applyFill="1" applyBorder="1" applyAlignment="1">
      <alignment horizontal="center"/>
    </xf>
    <xf numFmtId="0" fontId="12" fillId="0" borderId="20" xfId="120" applyFont="1" applyBorder="1" applyAlignment="1">
      <alignment wrapText="1"/>
    </xf>
    <xf numFmtId="4" fontId="12" fillId="0" borderId="71" xfId="120" applyNumberFormat="1" applyFont="1" applyFill="1" applyBorder="1"/>
    <xf numFmtId="3" fontId="12" fillId="0" borderId="41" xfId="120" applyNumberFormat="1" applyFont="1" applyFill="1" applyBorder="1"/>
    <xf numFmtId="0" fontId="20" fillId="0" borderId="3" xfId="120" applyFont="1" applyFill="1" applyBorder="1" applyAlignment="1">
      <alignment horizontal="center" vertical="center"/>
    </xf>
    <xf numFmtId="0" fontId="27" fillId="0" borderId="25" xfId="120" applyFont="1" applyBorder="1" applyAlignment="1">
      <alignment horizontal="left" vertical="center" wrapText="1"/>
    </xf>
    <xf numFmtId="0" fontId="23" fillId="0" borderId="34" xfId="120" applyFont="1" applyBorder="1" applyAlignment="1">
      <alignment horizontal="center" vertical="center" wrapText="1"/>
    </xf>
    <xf numFmtId="0" fontId="23" fillId="0" borderId="7" xfId="120" applyFont="1" applyBorder="1" applyAlignment="1">
      <alignment horizontal="left" vertical="center" wrapText="1"/>
    </xf>
    <xf numFmtId="4" fontId="12" fillId="0" borderId="72" xfId="120" applyNumberFormat="1" applyFont="1" applyFill="1" applyBorder="1" applyAlignment="1">
      <alignment horizontal="center"/>
    </xf>
    <xf numFmtId="0" fontId="20" fillId="0" borderId="66" xfId="120" applyFont="1" applyFill="1" applyBorder="1" applyAlignment="1">
      <alignment horizontal="left" vertical="center" wrapText="1"/>
    </xf>
    <xf numFmtId="3" fontId="12" fillId="0" borderId="48" xfId="120" applyNumberFormat="1" applyFont="1" applyFill="1" applyBorder="1"/>
    <xf numFmtId="0" fontId="12" fillId="0" borderId="19" xfId="120" applyFont="1" applyFill="1" applyBorder="1" applyAlignment="1">
      <alignment horizontal="center" vertical="center" wrapText="1"/>
    </xf>
    <xf numFmtId="4" fontId="12" fillId="0" borderId="63" xfId="120" applyNumberFormat="1" applyFont="1" applyFill="1" applyBorder="1"/>
    <xf numFmtId="0" fontId="12" fillId="0" borderId="37" xfId="120" applyFont="1" applyFill="1" applyBorder="1" applyAlignment="1">
      <alignment horizontal="center" vertical="center" wrapText="1"/>
    </xf>
    <xf numFmtId="0" fontId="12" fillId="9" borderId="33" xfId="120" applyFont="1" applyFill="1" applyBorder="1" applyAlignment="1">
      <alignment horizontal="center" vertical="center"/>
    </xf>
    <xf numFmtId="0" fontId="12" fillId="9" borderId="33" xfId="120" applyFont="1" applyFill="1" applyBorder="1" applyAlignment="1">
      <alignment horizontal="left" vertical="center" wrapText="1"/>
    </xf>
    <xf numFmtId="0" fontId="12" fillId="9" borderId="57" xfId="120" applyFont="1" applyFill="1" applyBorder="1" applyAlignment="1">
      <alignment horizontal="center" vertical="center" wrapText="1"/>
    </xf>
    <xf numFmtId="3" fontId="12" fillId="9" borderId="40" xfId="120" applyNumberFormat="1" applyFont="1" applyFill="1" applyBorder="1" applyAlignment="1">
      <alignment horizontal="center"/>
    </xf>
    <xf numFmtId="4" fontId="12" fillId="9" borderId="5" xfId="120" applyNumberFormat="1" applyFont="1" applyFill="1" applyBorder="1" applyAlignment="1">
      <alignment horizontal="center"/>
    </xf>
    <xf numFmtId="3" fontId="12" fillId="9" borderId="5" xfId="120" applyNumberFormat="1" applyFont="1" applyFill="1" applyBorder="1" applyAlignment="1">
      <alignment horizontal="center"/>
    </xf>
    <xf numFmtId="4" fontId="12" fillId="9" borderId="20" xfId="120" applyNumberFormat="1" applyFont="1" applyFill="1" applyBorder="1" applyAlignment="1">
      <alignment horizontal="center"/>
    </xf>
    <xf numFmtId="3" fontId="12" fillId="9" borderId="40" xfId="120" applyNumberFormat="1" applyFont="1" applyFill="1" applyBorder="1"/>
    <xf numFmtId="4" fontId="12" fillId="9" borderId="5" xfId="120" applyNumberFormat="1" applyFont="1" applyFill="1" applyBorder="1"/>
    <xf numFmtId="3" fontId="12" fillId="9" borderId="5" xfId="120" applyNumberFormat="1" applyFont="1" applyFill="1" applyBorder="1"/>
    <xf numFmtId="4" fontId="12" fillId="9" borderId="41" xfId="120" applyNumberFormat="1" applyFont="1" applyFill="1" applyBorder="1"/>
    <xf numFmtId="3" fontId="12" fillId="9" borderId="16" xfId="120" applyNumberFormat="1" applyFont="1" applyFill="1" applyBorder="1"/>
    <xf numFmtId="4" fontId="12" fillId="9" borderId="20" xfId="120" applyNumberFormat="1" applyFont="1" applyFill="1" applyBorder="1"/>
    <xf numFmtId="0" fontId="31" fillId="10" borderId="5" xfId="120" applyFont="1" applyFill="1" applyBorder="1" applyAlignment="1">
      <alignment horizontal="left" vertical="center" wrapText="1"/>
    </xf>
    <xf numFmtId="4" fontId="12" fillId="3" borderId="40" xfId="120" applyNumberFormat="1" applyFont="1" applyFill="1" applyBorder="1"/>
    <xf numFmtId="0" fontId="21" fillId="0" borderId="57" xfId="120" applyFont="1" applyFill="1" applyBorder="1" applyAlignment="1">
      <alignment horizontal="center" vertical="center" wrapText="1"/>
    </xf>
    <xf numFmtId="0" fontId="27" fillId="0" borderId="8" xfId="120" applyFont="1" applyFill="1" applyBorder="1" applyAlignment="1">
      <alignment vertical="center" wrapText="1"/>
    </xf>
    <xf numFmtId="0" fontId="32" fillId="0" borderId="33" xfId="120" applyFont="1" applyBorder="1" applyAlignment="1">
      <alignment horizontal="left" vertical="center" wrapText="1"/>
    </xf>
    <xf numFmtId="4" fontId="31" fillId="10" borderId="5" xfId="120" applyNumberFormat="1" applyFont="1" applyFill="1" applyBorder="1" applyAlignment="1">
      <alignment horizontal="left" vertical="center" wrapText="1"/>
    </xf>
    <xf numFmtId="0" fontId="27" fillId="3" borderId="57" xfId="120" applyFont="1" applyFill="1" applyBorder="1" applyAlignment="1">
      <alignment vertical="center" wrapText="1"/>
    </xf>
    <xf numFmtId="3" fontId="27" fillId="0" borderId="73" xfId="120" applyNumberFormat="1" applyFont="1" applyFill="1" applyBorder="1" applyAlignment="1" applyProtection="1">
      <alignment horizontal="left" vertical="center" wrapText="1"/>
      <protection locked="0"/>
    </xf>
    <xf numFmtId="3" fontId="27" fillId="0" borderId="5" xfId="120" applyNumberFormat="1" applyFont="1" applyFill="1" applyBorder="1" applyAlignment="1" applyProtection="1">
      <alignment horizontal="left" vertical="center" wrapText="1"/>
      <protection locked="0"/>
    </xf>
    <xf numFmtId="4" fontId="12" fillId="0" borderId="16" xfId="120" applyNumberFormat="1" applyFont="1" applyFill="1" applyBorder="1" applyAlignment="1">
      <alignment horizontal="center"/>
    </xf>
    <xf numFmtId="4" fontId="12" fillId="0" borderId="37" xfId="120" applyNumberFormat="1" applyFont="1" applyFill="1" applyBorder="1" applyAlignment="1">
      <alignment horizontal="center"/>
    </xf>
    <xf numFmtId="0" fontId="27" fillId="0" borderId="64" xfId="120" applyFont="1" applyBorder="1" applyAlignment="1">
      <alignment horizontal="left" vertical="center" wrapText="1"/>
    </xf>
    <xf numFmtId="0" fontId="20" fillId="0" borderId="8" xfId="120" applyFont="1" applyFill="1" applyBorder="1" applyAlignment="1">
      <alignment horizontal="center" vertical="center"/>
    </xf>
    <xf numFmtId="0" fontId="27" fillId="0" borderId="58" xfId="120" applyFont="1" applyBorder="1" applyAlignment="1">
      <alignment horizontal="left" vertical="center" wrapText="1"/>
    </xf>
    <xf numFmtId="0" fontId="21" fillId="0" borderId="58" xfId="120" applyFont="1" applyFill="1" applyBorder="1" applyAlignment="1">
      <alignment horizontal="center" vertical="center" wrapText="1"/>
    </xf>
    <xf numFmtId="4" fontId="12" fillId="0" borderId="68" xfId="120" applyNumberFormat="1" applyFont="1" applyFill="1" applyBorder="1" applyAlignment="1">
      <alignment horizontal="center"/>
    </xf>
    <xf numFmtId="4" fontId="12" fillId="0" borderId="49" xfId="120" applyNumberFormat="1" applyFont="1" applyFill="1" applyBorder="1" applyAlignment="1">
      <alignment horizontal="center"/>
    </xf>
    <xf numFmtId="0" fontId="12" fillId="0" borderId="7" xfId="120" applyFont="1" applyFill="1" applyBorder="1" applyAlignment="1">
      <alignment horizontal="left" vertical="center" wrapText="1"/>
    </xf>
    <xf numFmtId="0" fontId="12" fillId="0" borderId="32" xfId="120" applyFont="1" applyFill="1" applyBorder="1" applyAlignment="1">
      <alignment horizontal="center" vertical="center" wrapText="1"/>
    </xf>
    <xf numFmtId="3" fontId="9" fillId="3" borderId="32" xfId="120" applyNumberFormat="1" applyFont="1" applyFill="1" applyBorder="1" applyAlignment="1">
      <alignment horizontal="center"/>
    </xf>
    <xf numFmtId="4" fontId="9" fillId="3" borderId="32" xfId="120" applyNumberFormat="1" applyFont="1" applyFill="1" applyBorder="1" applyAlignment="1">
      <alignment horizontal="center"/>
    </xf>
    <xf numFmtId="4" fontId="12" fillId="0" borderId="32" xfId="120" applyNumberFormat="1" applyFont="1" applyBorder="1"/>
    <xf numFmtId="4" fontId="17" fillId="3" borderId="0" xfId="120" applyNumberFormat="1" applyFont="1" applyFill="1"/>
    <xf numFmtId="0" fontId="12" fillId="0" borderId="15" xfId="120" applyFont="1" applyFill="1" applyBorder="1" applyAlignment="1">
      <alignment horizontal="center" vertical="center" wrapText="1"/>
    </xf>
    <xf numFmtId="3" fontId="9" fillId="3" borderId="4" xfId="120" applyNumberFormat="1" applyFont="1" applyFill="1" applyBorder="1" applyAlignment="1">
      <alignment horizontal="center"/>
    </xf>
    <xf numFmtId="4" fontId="9" fillId="3" borderId="4" xfId="120" applyNumberFormat="1" applyFont="1" applyFill="1" applyBorder="1" applyAlignment="1">
      <alignment horizontal="center"/>
    </xf>
    <xf numFmtId="3" fontId="9" fillId="3" borderId="70" xfId="120" applyNumberFormat="1" applyFont="1" applyFill="1" applyBorder="1" applyAlignment="1">
      <alignment horizontal="center"/>
    </xf>
    <xf numFmtId="4" fontId="9" fillId="3" borderId="70" xfId="120" applyNumberFormat="1" applyFont="1" applyFill="1" applyBorder="1" applyAlignment="1">
      <alignment horizontal="center"/>
    </xf>
    <xf numFmtId="3" fontId="11" fillId="3" borderId="4" xfId="120" applyNumberFormat="1" applyFont="1" applyFill="1" applyBorder="1" applyAlignment="1">
      <alignment horizontal="center"/>
    </xf>
    <xf numFmtId="4" fontId="11" fillId="3" borderId="4" xfId="120" applyNumberFormat="1" applyFont="1" applyFill="1" applyBorder="1" applyAlignment="1">
      <alignment horizontal="center"/>
    </xf>
    <xf numFmtId="4" fontId="5" fillId="0" borderId="27" xfId="120" applyNumberFormat="1" applyFont="1" applyBorder="1"/>
    <xf numFmtId="0" fontId="54" fillId="0" borderId="0" xfId="120" applyAlignment="1">
      <alignment horizontal="center"/>
    </xf>
    <xf numFmtId="0" fontId="8" fillId="0" borderId="0" xfId="120" applyFont="1"/>
    <xf numFmtId="0" fontId="12" fillId="0" borderId="0" xfId="120" applyFont="1" applyAlignment="1">
      <alignment horizontal="center"/>
    </xf>
    <xf numFmtId="3" fontId="12" fillId="0" borderId="0" xfId="120" applyNumberFormat="1" applyFont="1"/>
    <xf numFmtId="4" fontId="12" fillId="0" borderId="0" xfId="120" applyNumberFormat="1" applyFont="1"/>
    <xf numFmtId="0" fontId="12" fillId="0" borderId="0" xfId="120" applyFont="1"/>
    <xf numFmtId="4" fontId="14" fillId="0" borderId="0" xfId="120" applyNumberFormat="1" applyFont="1"/>
    <xf numFmtId="0" fontId="5" fillId="2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" fillId="2" borderId="0" xfId="0" applyFont="1" applyFill="1" applyBorder="1" applyAlignment="1">
      <alignment horizontal="center" vertical="center" wrapText="1"/>
    </xf>
    <xf numFmtId="0" fontId="58" fillId="0" borderId="0" xfId="120" applyFont="1" applyAlignment="1">
      <alignment horizontal="left"/>
    </xf>
    <xf numFmtId="0" fontId="18" fillId="0" borderId="27" xfId="120" applyFont="1" applyBorder="1" applyAlignment="1">
      <alignment horizontal="center"/>
    </xf>
    <xf numFmtId="0" fontId="18" fillId="0" borderId="2" xfId="120" applyFont="1" applyBorder="1" applyAlignment="1">
      <alignment horizontal="center"/>
    </xf>
    <xf numFmtId="0" fontId="18" fillId="0" borderId="15" xfId="120" applyFont="1" applyBorder="1" applyAlignment="1">
      <alignment horizontal="center"/>
    </xf>
    <xf numFmtId="0" fontId="60" fillId="0" borderId="50" xfId="120" applyFont="1" applyBorder="1"/>
    <xf numFmtId="3" fontId="58" fillId="0" borderId="45" xfId="120" applyNumberFormat="1" applyFont="1" applyBorder="1" applyAlignment="1">
      <alignment horizontal="center"/>
    </xf>
    <xf numFmtId="0" fontId="60" fillId="0" borderId="12" xfId="120" applyFont="1" applyBorder="1"/>
    <xf numFmtId="0" fontId="60" fillId="0" borderId="57" xfId="120" applyFont="1" applyBorder="1"/>
    <xf numFmtId="0" fontId="60" fillId="0" borderId="12" xfId="120" applyFont="1" applyFill="1" applyBorder="1"/>
    <xf numFmtId="0" fontId="60" fillId="0" borderId="57" xfId="120" applyFont="1" applyBorder="1" applyAlignment="1">
      <alignment horizontal="left" vertical="center" wrapText="1"/>
    </xf>
    <xf numFmtId="0" fontId="60" fillId="3" borderId="57" xfId="120" applyFont="1" applyFill="1" applyBorder="1" applyAlignment="1">
      <alignment horizontal="left" vertical="center" wrapText="1"/>
    </xf>
    <xf numFmtId="0" fontId="60" fillId="3" borderId="58" xfId="120" applyFont="1" applyFill="1" applyBorder="1" applyAlignment="1">
      <alignment horizontal="left" vertical="center" wrapText="1"/>
    </xf>
    <xf numFmtId="0" fontId="60" fillId="0" borderId="18" xfId="120" applyFont="1" applyBorder="1" applyAlignment="1">
      <alignment horizontal="center"/>
    </xf>
    <xf numFmtId="3" fontId="58" fillId="0" borderId="18" xfId="120" applyNumberFormat="1" applyFont="1" applyBorder="1" applyAlignment="1">
      <alignment horizontal="center"/>
    </xf>
    <xf numFmtId="0" fontId="2" fillId="0" borderId="0" xfId="0" applyFont="1" applyBorder="1"/>
    <xf numFmtId="0" fontId="10" fillId="2" borderId="0" xfId="0" applyFont="1" applyFill="1" applyBorder="1" applyAlignment="1"/>
    <xf numFmtId="3" fontId="58" fillId="0" borderId="38" xfId="120" applyNumberFormat="1" applyFont="1" applyBorder="1" applyAlignment="1">
      <alignment horizontal="center"/>
    </xf>
    <xf numFmtId="4" fontId="58" fillId="0" borderId="38" xfId="120" applyNumberFormat="1" applyFont="1" applyBorder="1" applyAlignment="1">
      <alignment horizontal="center"/>
    </xf>
    <xf numFmtId="3" fontId="58" fillId="0" borderId="40" xfId="120" applyNumberFormat="1" applyFont="1" applyBorder="1" applyAlignment="1">
      <alignment horizontal="center"/>
    </xf>
    <xf numFmtId="3" fontId="58" fillId="0" borderId="5" xfId="120" applyNumberFormat="1" applyFont="1" applyBorder="1" applyAlignment="1">
      <alignment horizontal="center"/>
    </xf>
    <xf numFmtId="4" fontId="58" fillId="0" borderId="5" xfId="120" applyNumberFormat="1" applyFont="1" applyBorder="1" applyAlignment="1">
      <alignment horizontal="center"/>
    </xf>
    <xf numFmtId="3" fontId="58" fillId="0" borderId="40" xfId="120" quotePrefix="1" applyNumberFormat="1" applyFont="1" applyBorder="1" applyAlignment="1">
      <alignment horizontal="center" vertical="center"/>
    </xf>
    <xf numFmtId="3" fontId="58" fillId="0" borderId="5" xfId="120" quotePrefix="1" applyNumberFormat="1" applyFont="1" applyBorder="1" applyAlignment="1">
      <alignment horizontal="center" vertical="center"/>
    </xf>
    <xf numFmtId="4" fontId="58" fillId="0" borderId="5" xfId="120" quotePrefix="1" applyNumberFormat="1" applyFont="1" applyBorder="1" applyAlignment="1">
      <alignment horizontal="center" vertical="center"/>
    </xf>
    <xf numFmtId="3" fontId="58" fillId="3" borderId="40" xfId="120" quotePrefix="1" applyNumberFormat="1" applyFont="1" applyFill="1" applyBorder="1" applyAlignment="1">
      <alignment horizontal="center" vertical="center"/>
    </xf>
    <xf numFmtId="3" fontId="58" fillId="3" borderId="5" xfId="120" quotePrefix="1" applyNumberFormat="1" applyFont="1" applyFill="1" applyBorder="1" applyAlignment="1">
      <alignment horizontal="center" vertical="center"/>
    </xf>
    <xf numFmtId="4" fontId="58" fillId="3" borderId="5" xfId="120" quotePrefix="1" applyNumberFormat="1" applyFont="1" applyFill="1" applyBorder="1" applyAlignment="1">
      <alignment horizontal="center" vertical="center"/>
    </xf>
    <xf numFmtId="3" fontId="58" fillId="3" borderId="28" xfId="120" quotePrefix="1" applyNumberFormat="1" applyFont="1" applyFill="1" applyBorder="1" applyAlignment="1">
      <alignment horizontal="center" vertical="center"/>
    </xf>
    <xf numFmtId="3" fontId="58" fillId="3" borderId="13" xfId="120" quotePrefix="1" applyNumberFormat="1" applyFont="1" applyFill="1" applyBorder="1" applyAlignment="1">
      <alignment horizontal="center" vertical="center"/>
    </xf>
    <xf numFmtId="4" fontId="58" fillId="3" borderId="13" xfId="120" quotePrefix="1" applyNumberFormat="1" applyFont="1" applyFill="1" applyBorder="1" applyAlignment="1">
      <alignment horizontal="center" vertical="center"/>
    </xf>
    <xf numFmtId="4" fontId="58" fillId="0" borderId="27" xfId="120" applyNumberFormat="1" applyFont="1" applyBorder="1" applyAlignment="1">
      <alignment horizontal="center"/>
    </xf>
    <xf numFmtId="4" fontId="5" fillId="2" borderId="40" xfId="0" applyNumberFormat="1" applyFont="1" applyFill="1" applyBorder="1" applyAlignment="1">
      <alignment horizontal="center" vertical="center" wrapText="1"/>
    </xf>
    <xf numFmtId="4" fontId="6" fillId="2" borderId="13" xfId="0" applyNumberFormat="1" applyFont="1" applyFill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4" fontId="8" fillId="0" borderId="48" xfId="1" applyNumberFormat="1" applyFont="1" applyFill="1" applyBorder="1" applyAlignment="1" applyProtection="1">
      <alignment horizontal="center" wrapText="1"/>
      <protection locked="0"/>
    </xf>
    <xf numFmtId="3" fontId="5" fillId="2" borderId="54" xfId="0" applyNumberFormat="1" applyFont="1" applyFill="1" applyBorder="1" applyAlignment="1">
      <alignment horizontal="center" vertical="center" wrapText="1"/>
    </xf>
    <xf numFmtId="0" fontId="8" fillId="0" borderId="0" xfId="121"/>
    <xf numFmtId="0" fontId="8" fillId="0" borderId="0" xfId="121" applyAlignment="1">
      <alignment horizontal="center"/>
    </xf>
    <xf numFmtId="0" fontId="16" fillId="0" borderId="0" xfId="121" applyFont="1"/>
    <xf numFmtId="0" fontId="14" fillId="0" borderId="0" xfId="121" applyFont="1"/>
    <xf numFmtId="0" fontId="63" fillId="0" borderId="2" xfId="121" applyFont="1" applyFill="1" applyBorder="1" applyAlignment="1">
      <alignment horizontal="center"/>
    </xf>
    <xf numFmtId="0" fontId="63" fillId="0" borderId="18" xfId="121" applyFont="1" applyFill="1" applyBorder="1" applyAlignment="1">
      <alignment horizontal="center"/>
    </xf>
    <xf numFmtId="0" fontId="63" fillId="0" borderId="27" xfId="121" applyFont="1" applyFill="1" applyBorder="1" applyAlignment="1">
      <alignment horizontal="center"/>
    </xf>
    <xf numFmtId="0" fontId="64" fillId="0" borderId="0" xfId="121" applyFont="1"/>
    <xf numFmtId="0" fontId="16" fillId="0" borderId="32" xfId="121" applyFont="1" applyFill="1" applyBorder="1" applyAlignment="1">
      <alignment horizontal="center"/>
    </xf>
    <xf numFmtId="0" fontId="16" fillId="0" borderId="26" xfId="121" applyFont="1" applyBorder="1" applyAlignment="1">
      <alignment vertical="center" wrapText="1"/>
    </xf>
    <xf numFmtId="0" fontId="16" fillId="0" borderId="65" xfId="121" applyFont="1" applyBorder="1"/>
    <xf numFmtId="0" fontId="8" fillId="43" borderId="10" xfId="121" applyFill="1" applyBorder="1"/>
    <xf numFmtId="0" fontId="16" fillId="0" borderId="33" xfId="121" applyFont="1" applyFill="1" applyBorder="1" applyAlignment="1">
      <alignment horizontal="center"/>
    </xf>
    <xf numFmtId="0" fontId="16" fillId="0" borderId="37" xfId="121" applyFont="1" applyBorder="1" applyAlignment="1">
      <alignment vertical="center" wrapText="1"/>
    </xf>
    <xf numFmtId="0" fontId="16" fillId="0" borderId="37" xfId="121" applyFont="1" applyBorder="1" applyAlignment="1">
      <alignment horizontal="left" vertical="center" wrapText="1"/>
    </xf>
    <xf numFmtId="0" fontId="16" fillId="0" borderId="37" xfId="121" applyFont="1" applyFill="1" applyBorder="1" applyAlignment="1">
      <alignment vertical="center" wrapText="1"/>
    </xf>
    <xf numFmtId="0" fontId="16" fillId="13" borderId="27" xfId="121" applyFont="1" applyFill="1" applyBorder="1"/>
    <xf numFmtId="0" fontId="58" fillId="0" borderId="0" xfId="121" applyFont="1" applyFill="1" applyBorder="1" applyAlignment="1" applyProtection="1">
      <alignment vertical="center" wrapText="1"/>
      <protection locked="0"/>
    </xf>
    <xf numFmtId="0" fontId="8" fillId="0" borderId="0" xfId="121" applyBorder="1"/>
    <xf numFmtId="0" fontId="16" fillId="0" borderId="0" xfId="121" applyFont="1" applyBorder="1"/>
    <xf numFmtId="0" fontId="14" fillId="0" borderId="0" xfId="121" applyFont="1" applyFill="1" applyAlignment="1" applyProtection="1">
      <alignment vertical="center" wrapText="1"/>
      <protection locked="0"/>
    </xf>
    <xf numFmtId="0" fontId="60" fillId="0" borderId="0" xfId="121" applyFont="1" applyBorder="1"/>
    <xf numFmtId="0" fontId="65" fillId="0" borderId="0" xfId="121" applyFont="1"/>
    <xf numFmtId="0" fontId="66" fillId="0" borderId="0" xfId="121" applyFont="1"/>
    <xf numFmtId="0" fontId="66" fillId="0" borderId="0" xfId="121" applyFont="1" applyAlignment="1">
      <alignment horizontal="center" vertical="center" wrapText="1"/>
    </xf>
    <xf numFmtId="0" fontId="66" fillId="0" borderId="0" xfId="121" applyFont="1" applyAlignment="1">
      <alignment vertical="center" wrapText="1"/>
    </xf>
    <xf numFmtId="0" fontId="66" fillId="0" borderId="0" xfId="121" applyFont="1" applyAlignment="1">
      <alignment horizontal="center"/>
    </xf>
    <xf numFmtId="0" fontId="10" fillId="0" borderId="0" xfId="121" applyFont="1" applyAlignment="1">
      <alignment horizontal="center"/>
    </xf>
    <xf numFmtId="0" fontId="60" fillId="0" borderId="0" xfId="121" applyFont="1" applyAlignment="1">
      <alignment horizontal="center"/>
    </xf>
    <xf numFmtId="0" fontId="14" fillId="0" borderId="0" xfId="120" applyFont="1"/>
    <xf numFmtId="0" fontId="63" fillId="0" borderId="2" xfId="120" applyFont="1" applyFill="1" applyBorder="1" applyAlignment="1">
      <alignment horizontal="center"/>
    </xf>
    <xf numFmtId="0" fontId="63" fillId="0" borderId="18" xfId="120" applyFont="1" applyFill="1" applyBorder="1" applyAlignment="1">
      <alignment horizontal="center"/>
    </xf>
    <xf numFmtId="0" fontId="63" fillId="0" borderId="27" xfId="120" applyFont="1" applyFill="1" applyBorder="1" applyAlignment="1">
      <alignment horizontal="center"/>
    </xf>
    <xf numFmtId="0" fontId="64" fillId="0" borderId="0" xfId="120" applyFont="1"/>
    <xf numFmtId="0" fontId="16" fillId="0" borderId="32" xfId="120" applyFont="1" applyFill="1" applyBorder="1" applyAlignment="1">
      <alignment horizontal="center"/>
    </xf>
    <xf numFmtId="0" fontId="16" fillId="0" borderId="26" xfId="120" applyFont="1" applyBorder="1" applyAlignment="1">
      <alignment vertical="center" wrapText="1"/>
    </xf>
    <xf numFmtId="0" fontId="16" fillId="0" borderId="65" xfId="120" applyFont="1" applyBorder="1"/>
    <xf numFmtId="0" fontId="54" fillId="43" borderId="10" xfId="120" applyFill="1" applyBorder="1"/>
    <xf numFmtId="0" fontId="16" fillId="0" borderId="33" xfId="120" applyFont="1" applyFill="1" applyBorder="1" applyAlignment="1">
      <alignment horizontal="center"/>
    </xf>
    <xf numFmtId="0" fontId="16" fillId="0" borderId="37" xfId="120" applyFont="1" applyBorder="1" applyAlignment="1">
      <alignment vertical="center" wrapText="1"/>
    </xf>
    <xf numFmtId="0" fontId="16" fillId="0" borderId="37" xfId="120" applyFont="1" applyBorder="1" applyAlignment="1">
      <alignment horizontal="left" vertical="center" wrapText="1"/>
    </xf>
    <xf numFmtId="0" fontId="16" fillId="0" borderId="37" xfId="120" applyFont="1" applyFill="1" applyBorder="1" applyAlignment="1">
      <alignment vertical="center" wrapText="1"/>
    </xf>
    <xf numFmtId="0" fontId="16" fillId="13" borderId="27" xfId="120" applyFont="1" applyFill="1" applyBorder="1"/>
    <xf numFmtId="0" fontId="58" fillId="0" borderId="0" xfId="120" applyFont="1" applyFill="1" applyBorder="1" applyAlignment="1" applyProtection="1">
      <alignment vertical="center" wrapText="1"/>
      <protection locked="0"/>
    </xf>
    <xf numFmtId="0" fontId="54" fillId="0" borderId="0" xfId="120" applyBorder="1"/>
    <xf numFmtId="0" fontId="16" fillId="0" borderId="0" xfId="120" applyFont="1" applyBorder="1"/>
    <xf numFmtId="0" fontId="14" fillId="0" borderId="0" xfId="120" applyFont="1" applyFill="1" applyAlignment="1" applyProtection="1">
      <alignment vertical="center" wrapText="1"/>
      <protection locked="0"/>
    </xf>
    <xf numFmtId="0" fontId="60" fillId="0" borderId="0" xfId="120" applyFont="1" applyBorder="1"/>
    <xf numFmtId="0" fontId="65" fillId="0" borderId="0" xfId="120" applyFont="1"/>
    <xf numFmtId="0" fontId="66" fillId="0" borderId="0" xfId="120" applyFont="1"/>
    <xf numFmtId="0" fontId="66" fillId="0" borderId="0" xfId="120" applyFont="1" applyAlignment="1">
      <alignment horizontal="center" vertical="center" wrapText="1"/>
    </xf>
    <xf numFmtId="0" fontId="66" fillId="0" borderId="0" xfId="120" applyFont="1" applyAlignment="1">
      <alignment vertical="center" wrapText="1"/>
    </xf>
    <xf numFmtId="0" fontId="66" fillId="0" borderId="0" xfId="120" applyFont="1" applyAlignment="1">
      <alignment horizontal="center"/>
    </xf>
    <xf numFmtId="0" fontId="10" fillId="0" borderId="0" xfId="120" applyFont="1" applyAlignment="1">
      <alignment horizontal="center"/>
    </xf>
    <xf numFmtId="0" fontId="60" fillId="0" borderId="0" xfId="120" applyFont="1" applyAlignment="1">
      <alignment horizontal="center"/>
    </xf>
    <xf numFmtId="0" fontId="67" fillId="0" borderId="0" xfId="0" applyFont="1" applyAlignment="1">
      <alignment vertical="center" wrapText="1"/>
    </xf>
    <xf numFmtId="3" fontId="0" fillId="0" borderId="0" xfId="0" applyNumberFormat="1"/>
    <xf numFmtId="0" fontId="0" fillId="0" borderId="0" xfId="0" applyFill="1"/>
    <xf numFmtId="0" fontId="16" fillId="0" borderId="0" xfId="0" applyFont="1" applyBorder="1" applyAlignment="1">
      <alignment vertical="center" wrapText="1"/>
    </xf>
    <xf numFmtId="0" fontId="16" fillId="0" borderId="5" xfId="0" applyFont="1" applyBorder="1" applyAlignment="1">
      <alignment vertical="center" wrapText="1"/>
    </xf>
    <xf numFmtId="3" fontId="67" fillId="0" borderId="0" xfId="0" applyNumberFormat="1" applyFont="1" applyAlignment="1">
      <alignment horizontal="right" vertical="center" wrapText="1"/>
    </xf>
    <xf numFmtId="0" fontId="67" fillId="0" borderId="0" xfId="0" applyFont="1" applyAlignment="1">
      <alignment horizontal="right" vertical="center" wrapText="1"/>
    </xf>
    <xf numFmtId="3" fontId="67" fillId="0" borderId="0" xfId="0" applyNumberFormat="1" applyFont="1" applyAlignment="1" applyProtection="1">
      <alignment horizontal="right" vertical="center" wrapText="1"/>
      <protection locked="0"/>
    </xf>
    <xf numFmtId="3" fontId="0" fillId="0" borderId="0" xfId="0" applyNumberFormat="1" applyAlignment="1" applyProtection="1">
      <alignment horizontal="right"/>
      <protection locked="0"/>
    </xf>
    <xf numFmtId="0" fontId="11" fillId="2" borderId="2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3" fontId="18" fillId="0" borderId="27" xfId="0" applyNumberFormat="1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 wrapText="1"/>
    </xf>
    <xf numFmtId="0" fontId="70" fillId="2" borderId="4" xfId="0" applyFont="1" applyFill="1" applyBorder="1" applyAlignment="1">
      <alignment horizontal="center" vertical="center" wrapText="1"/>
    </xf>
    <xf numFmtId="0" fontId="71" fillId="0" borderId="1" xfId="0" applyFont="1" applyBorder="1" applyAlignment="1">
      <alignment horizontal="center" vertical="center"/>
    </xf>
    <xf numFmtId="0" fontId="71" fillId="0" borderId="27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3" fontId="71" fillId="0" borderId="2" xfId="0" applyNumberFormat="1" applyFont="1" applyFill="1" applyBorder="1" applyAlignment="1">
      <alignment horizontal="center" vertical="center" wrapText="1"/>
    </xf>
    <xf numFmtId="3" fontId="71" fillId="0" borderId="0" xfId="0" applyNumberFormat="1" applyFont="1" applyFill="1" applyBorder="1" applyAlignment="1">
      <alignment horizontal="center" vertical="center" wrapText="1"/>
    </xf>
    <xf numFmtId="0" fontId="71" fillId="0" borderId="12" xfId="0" applyFont="1" applyFill="1" applyBorder="1" applyAlignment="1">
      <alignment horizontal="center" vertical="center" wrapText="1"/>
    </xf>
    <xf numFmtId="3" fontId="71" fillId="0" borderId="24" xfId="0" applyNumberFormat="1" applyFont="1" applyFill="1" applyBorder="1" applyAlignment="1">
      <alignment horizontal="center" vertical="center" wrapText="1"/>
    </xf>
    <xf numFmtId="3" fontId="71" fillId="0" borderId="69" xfId="0" applyNumberFormat="1" applyFont="1" applyFill="1" applyBorder="1" applyAlignment="1">
      <alignment horizontal="center" vertical="center" wrapText="1"/>
    </xf>
    <xf numFmtId="0" fontId="72" fillId="0" borderId="0" xfId="0" applyFont="1" applyFill="1"/>
    <xf numFmtId="0" fontId="72" fillId="0" borderId="0" xfId="0" applyFont="1"/>
    <xf numFmtId="0" fontId="16" fillId="0" borderId="32" xfId="0" applyFont="1" applyFill="1" applyBorder="1" applyAlignment="1">
      <alignment horizontal="center"/>
    </xf>
    <xf numFmtId="0" fontId="18" fillId="0" borderId="19" xfId="0" applyFont="1" applyBorder="1"/>
    <xf numFmtId="0" fontId="14" fillId="2" borderId="45" xfId="0" applyFont="1" applyFill="1" applyBorder="1" applyAlignment="1">
      <alignment vertical="center" wrapText="1"/>
    </xf>
    <xf numFmtId="0" fontId="14" fillId="2" borderId="38" xfId="0" applyFont="1" applyFill="1" applyBorder="1" applyAlignment="1">
      <alignment vertical="center" wrapText="1"/>
    </xf>
    <xf numFmtId="1" fontId="14" fillId="7" borderId="38" xfId="0" applyNumberFormat="1" applyFont="1" applyFill="1" applyBorder="1" applyAlignment="1" applyProtection="1">
      <protection locked="0"/>
    </xf>
    <xf numFmtId="4" fontId="14" fillId="2" borderId="38" xfId="0" applyNumberFormat="1" applyFont="1" applyFill="1" applyBorder="1" applyAlignment="1">
      <alignment horizontal="right" vertical="center" wrapText="1"/>
    </xf>
    <xf numFmtId="0" fontId="14" fillId="2" borderId="27" xfId="0" applyFont="1" applyFill="1" applyBorder="1" applyAlignment="1">
      <alignment horizontal="center" vertical="center" wrapText="1"/>
    </xf>
    <xf numFmtId="4" fontId="14" fillId="2" borderId="27" xfId="0" applyNumberFormat="1" applyFont="1" applyFill="1" applyBorder="1" applyAlignment="1">
      <alignment horizontal="center" vertical="center" wrapText="1"/>
    </xf>
    <xf numFmtId="0" fontId="14" fillId="2" borderId="45" xfId="0" applyFont="1" applyFill="1" applyBorder="1" applyAlignment="1">
      <alignment horizontal="right" vertical="center" wrapText="1"/>
    </xf>
    <xf numFmtId="0" fontId="14" fillId="2" borderId="38" xfId="0" applyFont="1" applyFill="1" applyBorder="1" applyAlignment="1">
      <alignment horizontal="right" vertical="center" wrapText="1"/>
    </xf>
    <xf numFmtId="0" fontId="14" fillId="7" borderId="38" xfId="0" applyFont="1" applyFill="1" applyBorder="1" applyAlignment="1">
      <alignment horizontal="right" vertical="center" wrapText="1"/>
    </xf>
    <xf numFmtId="4" fontId="0" fillId="0" borderId="38" xfId="0" applyNumberFormat="1" applyBorder="1" applyAlignment="1" applyProtection="1">
      <alignment horizontal="right"/>
      <protection locked="0"/>
    </xf>
    <xf numFmtId="1" fontId="14" fillId="2" borderId="45" xfId="0" applyNumberFormat="1" applyFont="1" applyFill="1" applyBorder="1" applyAlignment="1">
      <alignment horizontal="right" vertical="center" wrapText="1"/>
    </xf>
    <xf numFmtId="3" fontId="14" fillId="2" borderId="38" xfId="0" applyNumberFormat="1" applyFont="1" applyFill="1" applyBorder="1" applyAlignment="1">
      <alignment horizontal="right" vertical="center" wrapText="1"/>
    </xf>
    <xf numFmtId="3" fontId="14" fillId="2" borderId="39" xfId="0" applyNumberFormat="1" applyFont="1" applyFill="1" applyBorder="1" applyAlignment="1">
      <alignment horizontal="right" vertical="center" wrapText="1"/>
    </xf>
    <xf numFmtId="1" fontId="0" fillId="0" borderId="0" xfId="0" applyNumberFormat="1" applyFill="1"/>
    <xf numFmtId="0" fontId="16" fillId="0" borderId="33" xfId="0" applyFont="1" applyFill="1" applyBorder="1" applyAlignment="1">
      <alignment horizontal="center"/>
    </xf>
    <xf numFmtId="0" fontId="18" fillId="0" borderId="37" xfId="0" applyFont="1" applyBorder="1" applyAlignment="1">
      <alignment horizontal="left"/>
    </xf>
    <xf numFmtId="0" fontId="14" fillId="2" borderId="40" xfId="0" applyFont="1" applyFill="1" applyBorder="1" applyAlignment="1">
      <alignment vertical="center" wrapText="1"/>
    </xf>
    <xf numFmtId="0" fontId="14" fillId="2" borderId="5" xfId="0" applyFont="1" applyFill="1" applyBorder="1" applyAlignment="1">
      <alignment vertical="center" wrapText="1"/>
    </xf>
    <xf numFmtId="0" fontId="14" fillId="2" borderId="40" xfId="0" applyFont="1" applyFill="1" applyBorder="1" applyAlignment="1">
      <alignment horizontal="right" vertical="center" wrapText="1"/>
    </xf>
    <xf numFmtId="0" fontId="14" fillId="2" borderId="5" xfId="0" applyFont="1" applyFill="1" applyBorder="1" applyAlignment="1">
      <alignment horizontal="right" vertical="center" wrapText="1"/>
    </xf>
    <xf numFmtId="1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Alignment="1">
      <alignment horizontal="right"/>
    </xf>
    <xf numFmtId="0" fontId="18" fillId="0" borderId="37" xfId="0" applyFont="1" applyBorder="1"/>
    <xf numFmtId="1" fontId="14" fillId="2" borderId="40" xfId="0" applyNumberFormat="1" applyFont="1" applyFill="1" applyBorder="1" applyAlignment="1">
      <alignment horizontal="right" vertical="center" wrapText="1"/>
    </xf>
    <xf numFmtId="1" fontId="14" fillId="2" borderId="5" xfId="0" applyNumberFormat="1" applyFont="1" applyFill="1" applyBorder="1" applyAlignment="1">
      <alignment horizontal="right" vertical="center" wrapText="1"/>
    </xf>
    <xf numFmtId="0" fontId="73" fillId="0" borderId="37" xfId="0" applyFont="1" applyBorder="1"/>
    <xf numFmtId="3" fontId="0" fillId="0" borderId="40" xfId="0" applyNumberFormat="1" applyBorder="1" applyAlignment="1"/>
    <xf numFmtId="0" fontId="0" fillId="0" borderId="5" xfId="0" applyBorder="1" applyAlignment="1"/>
    <xf numFmtId="0" fontId="74" fillId="2" borderId="40" xfId="0" applyFont="1" applyFill="1" applyBorder="1" applyAlignment="1">
      <alignment horizontal="right" vertical="center" wrapText="1"/>
    </xf>
    <xf numFmtId="0" fontId="74" fillId="2" borderId="5" xfId="0" applyFont="1" applyFill="1" applyBorder="1" applyAlignment="1">
      <alignment horizontal="right" vertical="center" wrapText="1"/>
    </xf>
    <xf numFmtId="1" fontId="14" fillId="0" borderId="40" xfId="0" applyNumberFormat="1" applyFont="1" applyBorder="1" applyAlignment="1" applyProtection="1">
      <alignment horizontal="right"/>
      <protection locked="0"/>
    </xf>
    <xf numFmtId="1" fontId="14" fillId="0" borderId="5" xfId="0" applyNumberFormat="1" applyFont="1" applyBorder="1" applyAlignment="1" applyProtection="1">
      <alignment horizontal="right"/>
      <protection locked="0"/>
    </xf>
    <xf numFmtId="0" fontId="18" fillId="0" borderId="37" xfId="0" applyFont="1" applyFill="1" applyBorder="1"/>
    <xf numFmtId="0" fontId="10" fillId="2" borderId="40" xfId="0" applyFont="1" applyFill="1" applyBorder="1" applyAlignment="1">
      <alignment vertical="center" wrapText="1"/>
    </xf>
    <xf numFmtId="0" fontId="10" fillId="2" borderId="5" xfId="0" applyFont="1" applyFill="1" applyBorder="1" applyAlignment="1">
      <alignment vertical="center" wrapText="1"/>
    </xf>
    <xf numFmtId="0" fontId="10" fillId="2" borderId="40" xfId="0" applyFont="1" applyFill="1" applyBorder="1" applyAlignment="1">
      <alignment horizontal="right" vertical="center" wrapText="1"/>
    </xf>
    <xf numFmtId="1" fontId="14" fillId="0" borderId="40" xfId="0" applyNumberFormat="1" applyFont="1" applyBorder="1" applyAlignment="1">
      <alignment horizontal="right"/>
    </xf>
    <xf numFmtId="1" fontId="14" fillId="0" borderId="5" xfId="0" applyNumberFormat="1" applyFont="1" applyBorder="1" applyAlignment="1">
      <alignment horizontal="right"/>
    </xf>
    <xf numFmtId="1" fontId="14" fillId="0" borderId="40" xfId="0" applyNumberFormat="1" applyFont="1" applyFill="1" applyBorder="1" applyAlignment="1">
      <alignment horizontal="right"/>
    </xf>
    <xf numFmtId="0" fontId="8" fillId="2" borderId="40" xfId="0" applyFont="1" applyFill="1" applyBorder="1" applyAlignment="1">
      <alignment horizontal="right" vertical="center" wrapText="1"/>
    </xf>
    <xf numFmtId="0" fontId="8" fillId="2" borderId="5" xfId="0" applyFont="1" applyFill="1" applyBorder="1" applyAlignment="1">
      <alignment horizontal="right" vertical="center" wrapText="1"/>
    </xf>
    <xf numFmtId="3" fontId="14" fillId="2" borderId="2" xfId="0" applyNumberFormat="1" applyFont="1" applyFill="1" applyBorder="1" applyAlignment="1">
      <alignment horizontal="right" vertical="center" wrapText="1"/>
    </xf>
    <xf numFmtId="0" fontId="0" fillId="0" borderId="40" xfId="0" applyBorder="1"/>
    <xf numFmtId="3" fontId="0" fillId="0" borderId="5" xfId="0" applyNumberFormat="1" applyBorder="1"/>
    <xf numFmtId="3" fontId="0" fillId="0" borderId="40" xfId="0" applyNumberFormat="1" applyBorder="1"/>
    <xf numFmtId="1" fontId="0" fillId="0" borderId="0" xfId="0" applyNumberFormat="1" applyFill="1" applyBorder="1"/>
    <xf numFmtId="0" fontId="0" fillId="0" borderId="0" xfId="0" applyFill="1" applyBorder="1"/>
    <xf numFmtId="1" fontId="14" fillId="2" borderId="0" xfId="0" applyNumberFormat="1" applyFont="1" applyFill="1" applyBorder="1" applyAlignment="1">
      <alignment horizontal="right" vertical="center" wrapText="1"/>
    </xf>
    <xf numFmtId="1" fontId="14" fillId="2" borderId="40" xfId="0" applyNumberFormat="1" applyFont="1" applyFill="1" applyBorder="1" applyAlignment="1">
      <alignment vertical="center" wrapText="1"/>
    </xf>
    <xf numFmtId="1" fontId="14" fillId="2" borderId="5" xfId="0" applyNumberFormat="1" applyFont="1" applyFill="1" applyBorder="1" applyAlignment="1">
      <alignment vertical="center" wrapText="1"/>
    </xf>
    <xf numFmtId="3" fontId="0" fillId="0" borderId="0" xfId="0" applyNumberFormat="1" applyAlignment="1"/>
    <xf numFmtId="0" fontId="0" fillId="0" borderId="0" xfId="0" applyAlignment="1"/>
    <xf numFmtId="3" fontId="0" fillId="0" borderId="40" xfId="0" applyNumberFormat="1" applyBorder="1" applyAlignment="1">
      <alignment horizontal="right"/>
    </xf>
    <xf numFmtId="1" fontId="14" fillId="0" borderId="5" xfId="0" applyNumberFormat="1" applyFont="1" applyFill="1" applyBorder="1" applyAlignment="1">
      <alignment horizontal="right"/>
    </xf>
    <xf numFmtId="1" fontId="0" fillId="0" borderId="40" xfId="0" applyNumberFormat="1" applyBorder="1" applyAlignment="1">
      <alignment horizontal="right"/>
    </xf>
    <xf numFmtId="1" fontId="0" fillId="0" borderId="5" xfId="0" applyNumberFormat="1" applyBorder="1" applyAlignment="1">
      <alignment horizontal="right"/>
    </xf>
    <xf numFmtId="0" fontId="8" fillId="2" borderId="40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1" fontId="16" fillId="2" borderId="40" xfId="0" applyNumberFormat="1" applyFont="1" applyFill="1" applyBorder="1" applyAlignment="1">
      <alignment horizontal="right" vertical="center" wrapText="1"/>
    </xf>
    <xf numFmtId="1" fontId="16" fillId="2" borderId="5" xfId="0" applyNumberFormat="1" applyFont="1" applyFill="1" applyBorder="1" applyAlignment="1">
      <alignment horizontal="right" vertical="center" wrapText="1"/>
    </xf>
    <xf numFmtId="0" fontId="2" fillId="2" borderId="40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40" xfId="0" applyFont="1" applyFill="1" applyBorder="1" applyAlignment="1">
      <alignment horizontal="right" vertical="center" wrapText="1"/>
    </xf>
    <xf numFmtId="0" fontId="2" fillId="2" borderId="5" xfId="0" applyFont="1" applyFill="1" applyBorder="1" applyAlignment="1">
      <alignment horizontal="right" vertical="center" wrapText="1"/>
    </xf>
    <xf numFmtId="0" fontId="16" fillId="0" borderId="8" xfId="0" applyFont="1" applyFill="1" applyBorder="1" applyAlignment="1">
      <alignment horizontal="center"/>
    </xf>
    <xf numFmtId="0" fontId="18" fillId="0" borderId="49" xfId="0" applyFont="1" applyFill="1" applyBorder="1"/>
    <xf numFmtId="0" fontId="14" fillId="2" borderId="46" xfId="0" applyFont="1" applyFill="1" applyBorder="1" applyAlignment="1">
      <alignment vertical="center" wrapText="1"/>
    </xf>
    <xf numFmtId="0" fontId="14" fillId="2" borderId="47" xfId="0" applyFont="1" applyFill="1" applyBorder="1" applyAlignment="1">
      <alignment vertical="center" wrapText="1"/>
    </xf>
    <xf numFmtId="0" fontId="14" fillId="2" borderId="46" xfId="0" applyFont="1" applyFill="1" applyBorder="1" applyAlignment="1">
      <alignment horizontal="right" vertical="center" wrapText="1"/>
    </xf>
    <xf numFmtId="0" fontId="14" fillId="2" borderId="47" xfId="0" applyFont="1" applyFill="1" applyBorder="1" applyAlignment="1">
      <alignment horizontal="right" vertical="center" wrapText="1"/>
    </xf>
    <xf numFmtId="1" fontId="14" fillId="0" borderId="46" xfId="0" applyNumberFormat="1" applyFont="1" applyBorder="1" applyAlignment="1">
      <alignment horizontal="right"/>
    </xf>
    <xf numFmtId="1" fontId="14" fillId="0" borderId="47" xfId="0" applyNumberFormat="1" applyFont="1" applyBorder="1" applyAlignment="1">
      <alignment horizontal="right"/>
    </xf>
    <xf numFmtId="3" fontId="16" fillId="0" borderId="30" xfId="0" applyNumberFormat="1" applyFont="1" applyBorder="1" applyAlignment="1">
      <alignment horizontal="center"/>
    </xf>
    <xf numFmtId="3" fontId="16" fillId="0" borderId="97" xfId="0" applyNumberFormat="1" applyFont="1" applyBorder="1" applyAlignment="1">
      <alignment horizontal="center"/>
    </xf>
    <xf numFmtId="3" fontId="16" fillId="7" borderId="4" xfId="0" applyNumberFormat="1" applyFont="1" applyFill="1" applyBorder="1" applyAlignment="1">
      <alignment horizontal="center"/>
    </xf>
    <xf numFmtId="3" fontId="16" fillId="0" borderId="70" xfId="0" applyNumberFormat="1" applyFont="1" applyBorder="1" applyAlignment="1">
      <alignment horizontal="center"/>
    </xf>
    <xf numFmtId="3" fontId="16" fillId="0" borderId="96" xfId="0" applyNumberFormat="1" applyFont="1" applyBorder="1" applyAlignment="1">
      <alignment horizontal="center"/>
    </xf>
    <xf numFmtId="3" fontId="16" fillId="0" borderId="67" xfId="0" applyNumberFormat="1" applyFont="1" applyBorder="1" applyAlignment="1">
      <alignment horizontal="center"/>
    </xf>
    <xf numFmtId="0" fontId="75" fillId="0" borderId="0" xfId="0" applyFont="1" applyFill="1" applyProtection="1">
      <protection locked="0"/>
    </xf>
    <xf numFmtId="3" fontId="76" fillId="0" borderId="0" xfId="0" applyNumberFormat="1" applyFont="1" applyFill="1" applyProtection="1">
      <protection locked="0"/>
    </xf>
    <xf numFmtId="0" fontId="76" fillId="0" borderId="0" xfId="0" applyFont="1" applyFill="1" applyProtection="1">
      <protection locked="0"/>
    </xf>
    <xf numFmtId="3" fontId="0" fillId="0" borderId="0" xfId="0" applyNumberFormat="1" applyFill="1" applyAlignment="1">
      <alignment horizontal="right"/>
    </xf>
    <xf numFmtId="0" fontId="29" fillId="0" borderId="0" xfId="0" applyFont="1" applyFill="1" applyProtection="1">
      <protection locked="0"/>
    </xf>
    <xf numFmtId="3" fontId="0" fillId="0" borderId="0" xfId="0" applyNumberFormat="1" applyFill="1"/>
    <xf numFmtId="3" fontId="0" fillId="5" borderId="0" xfId="0" applyNumberFormat="1" applyFill="1"/>
    <xf numFmtId="0" fontId="0" fillId="0" borderId="0" xfId="0" applyFill="1" applyAlignment="1"/>
    <xf numFmtId="0" fontId="77" fillId="0" borderId="0" xfId="0" applyFont="1"/>
    <xf numFmtId="0" fontId="78" fillId="0" borderId="0" xfId="0" applyFont="1" applyFill="1" applyAlignment="1"/>
    <xf numFmtId="0" fontId="77" fillId="0" borderId="0" xfId="0" applyFont="1" applyFill="1" applyAlignment="1"/>
    <xf numFmtId="3" fontId="77" fillId="0" borderId="0" xfId="0" applyNumberFormat="1" applyFont="1" applyFill="1" applyAlignment="1"/>
    <xf numFmtId="3" fontId="0" fillId="0" borderId="0" xfId="0" applyNumberFormat="1" applyFill="1" applyAlignment="1"/>
    <xf numFmtId="4" fontId="0" fillId="0" borderId="0" xfId="0" applyNumberFormat="1" applyFill="1"/>
    <xf numFmtId="0" fontId="79" fillId="0" borderId="0" xfId="0" applyFont="1" applyFill="1"/>
    <xf numFmtId="0" fontId="80" fillId="0" borderId="0" xfId="0" applyFont="1" applyProtection="1">
      <protection locked="0"/>
    </xf>
    <xf numFmtId="0" fontId="81" fillId="0" borderId="0" xfId="0" applyFont="1"/>
    <xf numFmtId="3" fontId="81" fillId="0" borderId="0" xfId="0" applyNumberFormat="1" applyFont="1"/>
    <xf numFmtId="3" fontId="29" fillId="0" borderId="0" xfId="0" applyNumberFormat="1" applyFont="1"/>
    <xf numFmtId="0" fontId="81" fillId="0" borderId="0" xfId="0" applyFont="1" applyProtection="1">
      <protection locked="0"/>
    </xf>
    <xf numFmtId="0" fontId="80" fillId="0" borderId="0" xfId="0" applyFont="1"/>
    <xf numFmtId="0" fontId="81" fillId="0" borderId="0" xfId="0" applyFont="1" applyAlignment="1">
      <alignment horizontal="center"/>
    </xf>
    <xf numFmtId="0" fontId="29" fillId="0" borderId="0" xfId="0" applyFont="1"/>
    <xf numFmtId="0" fontId="81" fillId="2" borderId="0" xfId="0" applyFont="1" applyFill="1" applyAlignment="1"/>
    <xf numFmtId="4" fontId="0" fillId="0" borderId="0" xfId="0" applyNumberFormat="1"/>
    <xf numFmtId="0" fontId="81" fillId="0" borderId="0" xfId="0" applyFont="1" applyFill="1"/>
    <xf numFmtId="0" fontId="81" fillId="0" borderId="0" xfId="125" applyFont="1" applyAlignment="1"/>
    <xf numFmtId="3" fontId="0" fillId="0" borderId="0" xfId="0" applyNumberFormat="1" applyAlignment="1">
      <alignment horizontal="right"/>
    </xf>
    <xf numFmtId="165" fontId="0" fillId="0" borderId="35" xfId="1" applyNumberFormat="1" applyFont="1" applyFill="1" applyBorder="1" applyAlignment="1" applyProtection="1">
      <alignment vertical="center" wrapText="1"/>
      <protection locked="0"/>
    </xf>
    <xf numFmtId="165" fontId="2" fillId="44" borderId="0" xfId="1" applyNumberFormat="1" applyFill="1" applyBorder="1" applyAlignment="1" applyProtection="1">
      <alignment wrapText="1"/>
      <protection locked="0"/>
    </xf>
    <xf numFmtId="165" fontId="8" fillId="44" borderId="0" xfId="1" applyNumberFormat="1" applyFont="1" applyFill="1" applyBorder="1" applyAlignment="1" applyProtection="1">
      <alignment horizontal="center" wrapText="1"/>
      <protection locked="0"/>
    </xf>
    <xf numFmtId="0" fontId="0" fillId="44" borderId="0" xfId="0" applyFill="1" applyBorder="1"/>
    <xf numFmtId="0" fontId="0" fillId="44" borderId="0" xfId="0" applyFill="1"/>
    <xf numFmtId="0" fontId="2" fillId="44" borderId="0" xfId="0" applyFont="1" applyFill="1" applyBorder="1"/>
    <xf numFmtId="0" fontId="2" fillId="44" borderId="0" xfId="0" applyFont="1" applyFill="1"/>
    <xf numFmtId="0" fontId="5" fillId="44" borderId="41" xfId="0" applyFont="1" applyFill="1" applyBorder="1" applyAlignment="1">
      <alignment horizontal="center" vertical="center" wrapText="1"/>
    </xf>
    <xf numFmtId="0" fontId="8" fillId="44" borderId="16" xfId="0" applyFont="1" applyFill="1" applyBorder="1" applyAlignment="1">
      <alignment horizontal="left" vertical="top" wrapText="1"/>
    </xf>
    <xf numFmtId="0" fontId="8" fillId="44" borderId="17" xfId="0" applyFont="1" applyFill="1" applyBorder="1" applyAlignment="1">
      <alignment horizontal="left" vertical="top" wrapText="1"/>
    </xf>
    <xf numFmtId="3" fontId="5" fillId="2" borderId="65" xfId="0" applyNumberFormat="1" applyFont="1" applyFill="1" applyBorder="1" applyAlignment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>
      <alignment vertical="center"/>
    </xf>
    <xf numFmtId="3" fontId="9" fillId="44" borderId="5" xfId="0" applyNumberFormat="1" applyFont="1" applyFill="1" applyBorder="1" applyAlignment="1">
      <alignment horizontal="center" vertical="center"/>
    </xf>
    <xf numFmtId="3" fontId="9" fillId="44" borderId="5" xfId="0" applyNumberFormat="1" applyFont="1" applyFill="1" applyBorder="1" applyAlignment="1">
      <alignment vertical="center"/>
    </xf>
    <xf numFmtId="4" fontId="9" fillId="44" borderId="5" xfId="0" applyNumberFormat="1" applyFont="1" applyFill="1" applyBorder="1" applyAlignment="1">
      <alignment horizontal="center" vertical="center"/>
    </xf>
    <xf numFmtId="0" fontId="5" fillId="44" borderId="40" xfId="0" applyFont="1" applyFill="1" applyBorder="1" applyAlignment="1">
      <alignment horizontal="center" vertical="center" wrapText="1"/>
    </xf>
    <xf numFmtId="0" fontId="6" fillId="44" borderId="5" xfId="0" applyFont="1" applyFill="1" applyBorder="1" applyAlignment="1">
      <alignment horizontal="center" vertical="center" wrapText="1"/>
    </xf>
    <xf numFmtId="0" fontId="0" fillId="44" borderId="41" xfId="0" applyFill="1" applyBorder="1"/>
    <xf numFmtId="3" fontId="5" fillId="44" borderId="5" xfId="0" applyNumberFormat="1" applyFont="1" applyFill="1" applyBorder="1" applyAlignment="1">
      <alignment horizontal="center" vertical="center" wrapText="1"/>
    </xf>
    <xf numFmtId="4" fontId="5" fillId="44" borderId="41" xfId="0" applyNumberFormat="1" applyFont="1" applyFill="1" applyBorder="1" applyAlignment="1">
      <alignment horizontal="center" vertical="center" wrapText="1"/>
    </xf>
    <xf numFmtId="4" fontId="5" fillId="44" borderId="48" xfId="0" applyNumberFormat="1" applyFont="1" applyFill="1" applyBorder="1" applyAlignment="1">
      <alignment horizontal="center" vertical="center" wrapText="1"/>
    </xf>
    <xf numFmtId="3" fontId="5" fillId="44" borderId="41" xfId="0" applyNumberFormat="1" applyFont="1" applyFill="1" applyBorder="1" applyAlignment="1">
      <alignment horizontal="center" vertical="center" wrapText="1"/>
    </xf>
    <xf numFmtId="0" fontId="5" fillId="44" borderId="48" xfId="0" applyFont="1" applyFill="1" applyBorder="1" applyAlignment="1">
      <alignment horizontal="center" vertical="center" wrapText="1"/>
    </xf>
    <xf numFmtId="0" fontId="5" fillId="44" borderId="0" xfId="0" applyFont="1" applyFill="1" applyBorder="1" applyAlignment="1">
      <alignment horizontal="center" vertical="center" wrapText="1"/>
    </xf>
    <xf numFmtId="0" fontId="5" fillId="44" borderId="39" xfId="0" applyFont="1" applyFill="1" applyBorder="1" applyAlignment="1">
      <alignment horizontal="center" vertical="center" wrapText="1"/>
    </xf>
    <xf numFmtId="4" fontId="8" fillId="44" borderId="5" xfId="1" applyNumberFormat="1" applyFont="1" applyFill="1" applyBorder="1" applyAlignment="1" applyProtection="1">
      <alignment horizontal="center" wrapText="1"/>
      <protection locked="0"/>
    </xf>
    <xf numFmtId="165" fontId="9" fillId="44" borderId="20" xfId="1" applyNumberFormat="1" applyFont="1" applyFill="1" applyBorder="1" applyAlignment="1" applyProtection="1">
      <alignment wrapText="1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84" fillId="0" borderId="0" xfId="126"/>
    <xf numFmtId="0" fontId="84" fillId="0" borderId="0" xfId="126" applyAlignment="1">
      <alignment horizontal="center"/>
    </xf>
    <xf numFmtId="0" fontId="16" fillId="0" borderId="0" xfId="126" applyFont="1"/>
    <xf numFmtId="0" fontId="14" fillId="0" borderId="0" xfId="126" applyFont="1"/>
    <xf numFmtId="0" fontId="63" fillId="0" borderId="2" xfId="126" applyFont="1" applyFill="1" applyBorder="1" applyAlignment="1">
      <alignment horizontal="center"/>
    </xf>
    <xf numFmtId="0" fontId="63" fillId="0" borderId="18" xfId="126" applyFont="1" applyFill="1" applyBorder="1" applyAlignment="1">
      <alignment horizontal="center"/>
    </xf>
    <xf numFmtId="0" fontId="63" fillId="0" borderId="27" xfId="126" applyFont="1" applyFill="1" applyBorder="1" applyAlignment="1">
      <alignment horizontal="center"/>
    </xf>
    <xf numFmtId="0" fontId="64" fillId="0" borderId="0" xfId="126" applyFont="1"/>
    <xf numFmtId="0" fontId="16" fillId="0" borderId="32" xfId="126" applyFont="1" applyFill="1" applyBorder="1" applyAlignment="1">
      <alignment horizontal="center"/>
    </xf>
    <xf numFmtId="0" fontId="16" fillId="0" borderId="26" xfId="126" applyFont="1" applyBorder="1" applyAlignment="1">
      <alignment vertical="center" wrapText="1"/>
    </xf>
    <xf numFmtId="0" fontId="16" fillId="0" borderId="65" xfId="126" applyFont="1" applyBorder="1"/>
    <xf numFmtId="0" fontId="84" fillId="43" borderId="10" xfId="126" applyFill="1" applyBorder="1"/>
    <xf numFmtId="0" fontId="16" fillId="0" borderId="33" xfId="126" applyFont="1" applyFill="1" applyBorder="1" applyAlignment="1">
      <alignment horizontal="center"/>
    </xf>
    <xf numFmtId="0" fontId="16" fillId="0" borderId="37" xfId="126" applyFont="1" applyBorder="1" applyAlignment="1">
      <alignment vertical="center" wrapText="1"/>
    </xf>
    <xf numFmtId="0" fontId="16" fillId="0" borderId="37" xfId="126" applyFont="1" applyBorder="1" applyAlignment="1">
      <alignment horizontal="left" vertical="center" wrapText="1"/>
    </xf>
    <xf numFmtId="0" fontId="16" fillId="0" borderId="37" xfId="126" applyFont="1" applyFill="1" applyBorder="1" applyAlignment="1">
      <alignment vertical="center" wrapText="1"/>
    </xf>
    <xf numFmtId="0" fontId="16" fillId="13" borderId="27" xfId="126" applyFont="1" applyFill="1" applyBorder="1"/>
    <xf numFmtId="0" fontId="58" fillId="0" borderId="0" xfId="126" applyFont="1" applyFill="1" applyBorder="1" applyAlignment="1" applyProtection="1">
      <alignment vertical="center" wrapText="1"/>
      <protection locked="0"/>
    </xf>
    <xf numFmtId="0" fontId="84" fillId="0" borderId="0" xfId="126" applyBorder="1"/>
    <xf numFmtId="0" fontId="16" fillId="0" borderId="0" xfId="126" applyFont="1" applyBorder="1"/>
    <xf numFmtId="0" fontId="14" fillId="0" borderId="0" xfId="126" applyFont="1" applyFill="1" applyAlignment="1" applyProtection="1">
      <alignment vertical="center" wrapText="1"/>
      <protection locked="0"/>
    </xf>
    <xf numFmtId="0" fontId="60" fillId="0" borderId="0" xfId="126" applyFont="1" applyBorder="1"/>
    <xf numFmtId="0" fontId="65" fillId="0" borderId="0" xfId="126" applyFont="1"/>
    <xf numFmtId="0" fontId="66" fillId="0" borderId="0" xfId="126" applyFont="1"/>
    <xf numFmtId="0" fontId="66" fillId="0" borderId="0" xfId="126" applyFont="1" applyAlignment="1">
      <alignment horizontal="center" vertical="center" wrapText="1"/>
    </xf>
    <xf numFmtId="0" fontId="66" fillId="0" borderId="0" xfId="126" applyFont="1" applyAlignment="1">
      <alignment vertical="center" wrapText="1"/>
    </xf>
    <xf numFmtId="0" fontId="66" fillId="0" borderId="0" xfId="126" applyFont="1" applyAlignment="1">
      <alignment horizontal="center"/>
    </xf>
    <xf numFmtId="0" fontId="10" fillId="0" borderId="0" xfId="126" applyFont="1" applyAlignment="1">
      <alignment horizontal="center"/>
    </xf>
    <xf numFmtId="0" fontId="60" fillId="0" borderId="0" xfId="126" applyFont="1" applyAlignment="1">
      <alignment horizontal="center"/>
    </xf>
    <xf numFmtId="3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3" fontId="3" fillId="0" borderId="0" xfId="0" applyNumberFormat="1" applyFont="1" applyAlignment="1" applyProtection="1">
      <alignment horizontal="right" vertical="center" wrapText="1"/>
      <protection locked="0"/>
    </xf>
    <xf numFmtId="0" fontId="5" fillId="2" borderId="15" xfId="0" applyFont="1" applyFill="1" applyBorder="1" applyAlignment="1">
      <alignment horizontal="center" vertical="center" wrapText="1"/>
    </xf>
    <xf numFmtId="0" fontId="71" fillId="0" borderId="1" xfId="0" applyFont="1" applyFill="1" applyBorder="1" applyAlignment="1">
      <alignment horizontal="center" vertical="center" wrapText="1"/>
    </xf>
    <xf numFmtId="3" fontId="71" fillId="0" borderId="51" xfId="0" applyNumberFormat="1" applyFont="1" applyFill="1" applyBorder="1" applyAlignment="1">
      <alignment horizontal="center" vertical="center" wrapText="1"/>
    </xf>
    <xf numFmtId="0" fontId="71" fillId="0" borderId="27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right" vertical="center" wrapText="1"/>
    </xf>
    <xf numFmtId="0" fontId="2" fillId="2" borderId="38" xfId="0" applyFont="1" applyFill="1" applyBorder="1" applyAlignment="1">
      <alignment horizontal="right" vertical="center" wrapText="1"/>
    </xf>
    <xf numFmtId="1" fontId="2" fillId="5" borderId="38" xfId="0" applyNumberFormat="1" applyFont="1" applyFill="1" applyBorder="1" applyAlignment="1" applyProtection="1">
      <alignment horizontal="right"/>
      <protection locked="0"/>
    </xf>
    <xf numFmtId="3" fontId="2" fillId="2" borderId="21" xfId="0" applyNumberFormat="1" applyFont="1" applyFill="1" applyBorder="1" applyAlignment="1">
      <alignment vertical="center" wrapText="1"/>
    </xf>
    <xf numFmtId="4" fontId="14" fillId="2" borderId="21" xfId="0" applyNumberFormat="1" applyFont="1" applyFill="1" applyBorder="1" applyAlignment="1">
      <alignment vertical="center" wrapText="1"/>
    </xf>
    <xf numFmtId="3" fontId="2" fillId="2" borderId="5" xfId="128" applyNumberFormat="1" applyFont="1" applyFill="1" applyBorder="1" applyAlignment="1">
      <alignment vertical="center" wrapText="1"/>
    </xf>
    <xf numFmtId="4" fontId="14" fillId="2" borderId="5" xfId="0" applyNumberFormat="1" applyFont="1" applyFill="1" applyBorder="1" applyAlignment="1">
      <alignment horizontal="right" vertical="center" wrapText="1"/>
    </xf>
    <xf numFmtId="1" fontId="14" fillId="2" borderId="21" xfId="0" applyNumberFormat="1" applyFont="1" applyFill="1" applyBorder="1" applyAlignment="1">
      <alignment horizontal="right" vertical="center" wrapText="1"/>
    </xf>
    <xf numFmtId="1" fontId="14" fillId="2" borderId="38" xfId="0" applyNumberFormat="1" applyFont="1" applyFill="1" applyBorder="1" applyAlignment="1">
      <alignment horizontal="right" vertical="center" wrapText="1"/>
    </xf>
    <xf numFmtId="1" fontId="14" fillId="5" borderId="38" xfId="0" applyNumberFormat="1" applyFont="1" applyFill="1" applyBorder="1" applyAlignment="1">
      <alignment horizontal="right" vertical="center" wrapText="1"/>
    </xf>
    <xf numFmtId="3" fontId="2" fillId="2" borderId="38" xfId="0" applyNumberFormat="1" applyFont="1" applyFill="1" applyBorder="1" applyAlignment="1">
      <alignment horizontal="right" vertical="center" wrapText="1"/>
    </xf>
    <xf numFmtId="4" fontId="2" fillId="2" borderId="38" xfId="0" applyNumberFormat="1" applyFont="1" applyFill="1" applyBorder="1" applyAlignment="1">
      <alignment horizontal="right" vertical="center" wrapText="1"/>
    </xf>
    <xf numFmtId="1" fontId="14" fillId="2" borderId="38" xfId="0" applyNumberFormat="1" applyFont="1" applyFill="1" applyBorder="1" applyAlignment="1">
      <alignment vertical="center" wrapText="1"/>
    </xf>
    <xf numFmtId="1" fontId="14" fillId="5" borderId="38" xfId="0" applyNumberFormat="1" applyFont="1" applyFill="1" applyBorder="1" applyAlignment="1">
      <alignment vertical="center" wrapText="1"/>
    </xf>
    <xf numFmtId="3" fontId="14" fillId="2" borderId="38" xfId="0" applyNumberFormat="1" applyFont="1" applyFill="1" applyBorder="1" applyAlignment="1">
      <alignment vertical="center" wrapText="1"/>
    </xf>
    <xf numFmtId="1" fontId="2" fillId="5" borderId="5" xfId="0" applyNumberFormat="1" applyFont="1" applyFill="1" applyBorder="1" applyAlignment="1" applyProtection="1">
      <alignment horizontal="right"/>
      <protection locked="0"/>
    </xf>
    <xf numFmtId="3" fontId="2" fillId="2" borderId="5" xfId="0" applyNumberFormat="1" applyFont="1" applyFill="1" applyBorder="1" applyAlignment="1">
      <alignment vertical="center" wrapText="1"/>
    </xf>
    <xf numFmtId="4" fontId="14" fillId="2" borderId="5" xfId="0" applyNumberFormat="1" applyFont="1" applyFill="1" applyBorder="1" applyAlignment="1">
      <alignment vertical="center" wrapText="1"/>
    </xf>
    <xf numFmtId="1" fontId="2" fillId="5" borderId="5" xfId="0" applyNumberFormat="1" applyFont="1" applyFill="1" applyBorder="1" applyAlignment="1">
      <alignment horizontal="right" vertical="center" wrapText="1"/>
    </xf>
    <xf numFmtId="3" fontId="2" fillId="2" borderId="5" xfId="0" applyNumberFormat="1" applyFont="1" applyFill="1" applyBorder="1" applyAlignment="1">
      <alignment horizontal="right" vertical="center" wrapText="1"/>
    </xf>
    <xf numFmtId="1" fontId="14" fillId="5" borderId="5" xfId="0" applyNumberFormat="1" applyFont="1" applyFill="1" applyBorder="1" applyAlignment="1">
      <alignment horizontal="right" vertical="center" wrapText="1"/>
    </xf>
    <xf numFmtId="1" fontId="14" fillId="5" borderId="5" xfId="0" applyNumberFormat="1" applyFont="1" applyFill="1" applyBorder="1" applyAlignment="1">
      <alignment vertical="center" wrapText="1"/>
    </xf>
    <xf numFmtId="3" fontId="14" fillId="2" borderId="5" xfId="0" applyNumberFormat="1" applyFont="1" applyFill="1" applyBorder="1" applyAlignment="1">
      <alignment vertical="center" wrapText="1"/>
    </xf>
    <xf numFmtId="3" fontId="14" fillId="2" borderId="5" xfId="0" applyNumberFormat="1" applyFont="1" applyFill="1" applyBorder="1" applyAlignment="1">
      <alignment horizontal="right" vertical="center" wrapText="1"/>
    </xf>
    <xf numFmtId="3" fontId="14" fillId="2" borderId="41" xfId="0" applyNumberFormat="1" applyFont="1" applyFill="1" applyBorder="1" applyAlignment="1">
      <alignment horizontal="right" vertical="center" wrapText="1"/>
    </xf>
    <xf numFmtId="3" fontId="2" fillId="0" borderId="5" xfId="0" applyNumberFormat="1" applyFont="1" applyBorder="1" applyAlignment="1" applyProtection="1">
      <alignment horizontal="right"/>
      <protection locked="0"/>
    </xf>
    <xf numFmtId="3" fontId="2" fillId="0" borderId="5" xfId="0" applyNumberFormat="1" applyFont="1" applyBorder="1" applyAlignment="1">
      <alignment horizontal="right"/>
    </xf>
    <xf numFmtId="3" fontId="2" fillId="0" borderId="40" xfId="0" applyNumberFormat="1" applyFont="1" applyBorder="1" applyAlignment="1">
      <alignment horizontal="right"/>
    </xf>
    <xf numFmtId="0" fontId="2" fillId="0" borderId="5" xfId="0" applyFont="1" applyBorder="1" applyAlignment="1">
      <alignment horizontal="right"/>
    </xf>
    <xf numFmtId="3" fontId="2" fillId="0" borderId="5" xfId="0" applyNumberFormat="1" applyFont="1" applyBorder="1" applyAlignment="1"/>
    <xf numFmtId="4" fontId="0" fillId="0" borderId="5" xfId="0" applyNumberFormat="1" applyBorder="1" applyAlignment="1"/>
    <xf numFmtId="1" fontId="74" fillId="2" borderId="5" xfId="0" applyNumberFormat="1" applyFont="1" applyFill="1" applyBorder="1" applyAlignment="1">
      <alignment horizontal="right" vertical="center" wrapText="1"/>
    </xf>
    <xf numFmtId="1" fontId="14" fillId="2" borderId="41" xfId="0" applyNumberFormat="1" applyFont="1" applyFill="1" applyBorder="1" applyAlignment="1">
      <alignment horizontal="right" vertical="center" wrapText="1"/>
    </xf>
    <xf numFmtId="1" fontId="10" fillId="2" borderId="5" xfId="0" applyNumberFormat="1" applyFont="1" applyFill="1" applyBorder="1" applyAlignment="1">
      <alignment horizontal="right" vertical="center" wrapText="1"/>
    </xf>
    <xf numFmtId="1" fontId="2" fillId="2" borderId="5" xfId="0" applyNumberFormat="1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right" vertical="center" wrapText="1"/>
    </xf>
    <xf numFmtId="1" fontId="0" fillId="0" borderId="5" xfId="0" applyNumberFormat="1" applyBorder="1"/>
    <xf numFmtId="3" fontId="86" fillId="2" borderId="5" xfId="0" applyNumberFormat="1" applyFont="1" applyFill="1" applyBorder="1" applyAlignment="1">
      <alignment vertical="center" wrapText="1"/>
    </xf>
    <xf numFmtId="0" fontId="2" fillId="5" borderId="5" xfId="0" applyFont="1" applyFill="1" applyBorder="1" applyAlignment="1">
      <alignment horizontal="right"/>
    </xf>
    <xf numFmtId="1" fontId="2" fillId="2" borderId="40" xfId="0" applyNumberFormat="1" applyFont="1" applyFill="1" applyBorder="1" applyAlignment="1">
      <alignment horizontal="right" vertical="center" wrapText="1"/>
    </xf>
    <xf numFmtId="4" fontId="2" fillId="2" borderId="5" xfId="0" applyNumberFormat="1" applyFont="1" applyFill="1" applyBorder="1" applyAlignment="1">
      <alignment vertical="center" wrapText="1"/>
    </xf>
    <xf numFmtId="1" fontId="14" fillId="2" borderId="5" xfId="129" applyNumberFormat="1" applyFont="1" applyFill="1" applyBorder="1" applyAlignment="1">
      <alignment horizontal="right" vertical="center" wrapText="1"/>
    </xf>
    <xf numFmtId="1" fontId="14" fillId="5" borderId="5" xfId="129" applyNumberFormat="1" applyFont="1" applyFill="1" applyBorder="1" applyAlignment="1">
      <alignment horizontal="right" vertical="center" wrapText="1"/>
    </xf>
    <xf numFmtId="3" fontId="2" fillId="2" borderId="5" xfId="129" applyNumberFormat="1" applyFont="1" applyFill="1" applyBorder="1" applyAlignment="1">
      <alignment horizontal="right" vertical="center" wrapText="1"/>
    </xf>
    <xf numFmtId="4" fontId="14" fillId="2" borderId="5" xfId="130" applyNumberFormat="1" applyFont="1" applyFill="1" applyBorder="1" applyAlignment="1">
      <alignment vertical="center" wrapText="1"/>
    </xf>
    <xf numFmtId="3" fontId="2" fillId="0" borderId="5" xfId="0" applyNumberFormat="1" applyFont="1" applyFill="1" applyBorder="1" applyAlignment="1" applyProtection="1">
      <protection locked="0"/>
    </xf>
    <xf numFmtId="0" fontId="2" fillId="41" borderId="40" xfId="0" applyFont="1" applyFill="1" applyBorder="1" applyAlignment="1">
      <alignment horizontal="right" vertical="center" wrapText="1"/>
    </xf>
    <xf numFmtId="0" fontId="2" fillId="41" borderId="5" xfId="0" applyFont="1" applyFill="1" applyBorder="1" applyAlignment="1">
      <alignment horizontal="right" vertical="center" wrapText="1"/>
    </xf>
    <xf numFmtId="0" fontId="2" fillId="45" borderId="5" xfId="0" applyFont="1" applyFill="1" applyBorder="1" applyAlignment="1">
      <alignment horizontal="right" vertical="center" wrapText="1"/>
    </xf>
    <xf numFmtId="3" fontId="2" fillId="41" borderId="5" xfId="0" applyNumberFormat="1" applyFont="1" applyFill="1" applyBorder="1" applyAlignment="1">
      <alignment vertical="center" wrapText="1"/>
    </xf>
    <xf numFmtId="3" fontId="2" fillId="0" borderId="5" xfId="0" applyNumberFormat="1" applyFont="1" applyFill="1" applyBorder="1" applyAlignment="1">
      <alignment vertical="center" wrapText="1"/>
    </xf>
    <xf numFmtId="4" fontId="0" fillId="0" borderId="5" xfId="0" applyNumberFormat="1" applyFont="1" applyFill="1" applyBorder="1" applyAlignment="1">
      <alignment vertical="center" wrapText="1"/>
    </xf>
    <xf numFmtId="1" fontId="0" fillId="0" borderId="5" xfId="0" applyNumberFormat="1" applyFont="1" applyFill="1" applyBorder="1" applyAlignment="1">
      <alignment horizontal="right" vertical="center" wrapText="1"/>
    </xf>
    <xf numFmtId="1" fontId="0" fillId="41" borderId="5" xfId="0" applyNumberFormat="1" applyFont="1" applyFill="1" applyBorder="1" applyAlignment="1">
      <alignment horizontal="right" vertical="center" wrapText="1"/>
    </xf>
    <xf numFmtId="1" fontId="0" fillId="45" borderId="5" xfId="0" applyNumberFormat="1" applyFont="1" applyFill="1" applyBorder="1" applyAlignment="1">
      <alignment horizontal="right" vertical="center" wrapText="1"/>
    </xf>
    <xf numFmtId="3" fontId="2" fillId="41" borderId="5" xfId="0" applyNumberFormat="1" applyFont="1" applyFill="1" applyBorder="1" applyAlignment="1">
      <alignment horizontal="right" vertical="center" wrapText="1"/>
    </xf>
    <xf numFmtId="3" fontId="2" fillId="0" borderId="5" xfId="0" applyNumberFormat="1" applyFont="1" applyFill="1" applyBorder="1" applyAlignment="1">
      <alignment horizontal="right" vertical="center" wrapText="1"/>
    </xf>
    <xf numFmtId="1" fontId="14" fillId="5" borderId="5" xfId="0" applyNumberFormat="1" applyFont="1" applyFill="1" applyBorder="1" applyAlignment="1" applyProtection="1">
      <alignment horizontal="right"/>
      <protection locked="0"/>
    </xf>
    <xf numFmtId="1" fontId="0" fillId="5" borderId="5" xfId="0" applyNumberFormat="1" applyFill="1" applyBorder="1" applyAlignment="1">
      <alignment horizontal="right"/>
    </xf>
    <xf numFmtId="0" fontId="2" fillId="2" borderId="40" xfId="128" applyFont="1" applyFill="1" applyBorder="1" applyAlignment="1">
      <alignment horizontal="right" vertical="center" wrapText="1"/>
    </xf>
    <xf numFmtId="0" fontId="2" fillId="2" borderId="5" xfId="128" applyFont="1" applyFill="1" applyBorder="1" applyAlignment="1">
      <alignment horizontal="right" vertical="center" wrapText="1"/>
    </xf>
    <xf numFmtId="0" fontId="2" fillId="5" borderId="5" xfId="128" applyFont="1" applyFill="1" applyBorder="1" applyAlignment="1">
      <alignment horizontal="right" vertical="center" wrapText="1"/>
    </xf>
    <xf numFmtId="4" fontId="14" fillId="2" borderId="5" xfId="128" applyNumberFormat="1" applyFont="1" applyFill="1" applyBorder="1" applyAlignment="1">
      <alignment vertical="center" wrapText="1"/>
    </xf>
    <xf numFmtId="1" fontId="14" fillId="2" borderId="5" xfId="128" applyNumberFormat="1" applyFont="1" applyFill="1" applyBorder="1" applyAlignment="1">
      <alignment horizontal="right" vertical="center" wrapText="1"/>
    </xf>
    <xf numFmtId="1" fontId="14" fillId="5" borderId="5" xfId="128" applyNumberFormat="1" applyFont="1" applyFill="1" applyBorder="1" applyAlignment="1">
      <alignment horizontal="right" vertical="center" wrapText="1"/>
    </xf>
    <xf numFmtId="3" fontId="2" fillId="2" borderId="5" xfId="128" applyNumberFormat="1" applyFont="1" applyFill="1" applyBorder="1" applyAlignment="1">
      <alignment horizontal="right" vertical="center" wrapText="1"/>
    </xf>
    <xf numFmtId="0" fontId="2" fillId="2" borderId="46" xfId="0" applyFont="1" applyFill="1" applyBorder="1" applyAlignment="1">
      <alignment horizontal="right" vertical="center" wrapText="1"/>
    </xf>
    <xf numFmtId="0" fontId="2" fillId="2" borderId="47" xfId="0" applyFont="1" applyFill="1" applyBorder="1" applyAlignment="1">
      <alignment horizontal="right" vertical="center" wrapText="1"/>
    </xf>
    <xf numFmtId="1" fontId="2" fillId="5" borderId="47" xfId="0" applyNumberFormat="1" applyFont="1" applyFill="1" applyBorder="1" applyAlignment="1" applyProtection="1">
      <alignment horizontal="right"/>
      <protection locked="0"/>
    </xf>
    <xf numFmtId="3" fontId="2" fillId="2" borderId="47" xfId="0" applyNumberFormat="1" applyFont="1" applyFill="1" applyBorder="1" applyAlignment="1">
      <alignment vertical="center" wrapText="1"/>
    </xf>
    <xf numFmtId="4" fontId="14" fillId="2" borderId="47" xfId="0" applyNumberFormat="1" applyFont="1" applyFill="1" applyBorder="1" applyAlignment="1">
      <alignment vertical="center" wrapText="1"/>
    </xf>
    <xf numFmtId="1" fontId="2" fillId="0" borderId="47" xfId="0" applyNumberFormat="1" applyFont="1" applyFill="1" applyBorder="1" applyAlignment="1">
      <alignment horizontal="right" vertical="center" wrapText="1"/>
    </xf>
    <xf numFmtId="1" fontId="14" fillId="2" borderId="47" xfId="0" applyNumberFormat="1" applyFont="1" applyFill="1" applyBorder="1" applyAlignment="1">
      <alignment horizontal="right" vertical="center" wrapText="1"/>
    </xf>
    <xf numFmtId="1" fontId="2" fillId="5" borderId="47" xfId="0" applyNumberFormat="1" applyFont="1" applyFill="1" applyBorder="1" applyAlignment="1">
      <alignment horizontal="right" vertical="center" wrapText="1"/>
    </xf>
    <xf numFmtId="3" fontId="2" fillId="2" borderId="47" xfId="0" applyNumberFormat="1" applyFont="1" applyFill="1" applyBorder="1" applyAlignment="1">
      <alignment horizontal="right" vertical="center" wrapText="1"/>
    </xf>
    <xf numFmtId="1" fontId="14" fillId="5" borderId="47" xfId="0" applyNumberFormat="1" applyFont="1" applyFill="1" applyBorder="1" applyAlignment="1">
      <alignment horizontal="right" vertical="center" wrapText="1"/>
    </xf>
    <xf numFmtId="1" fontId="14" fillId="2" borderId="47" xfId="0" applyNumberFormat="1" applyFont="1" applyFill="1" applyBorder="1" applyAlignment="1">
      <alignment vertical="center" wrapText="1"/>
    </xf>
    <xf numFmtId="1" fontId="14" fillId="5" borderId="47" xfId="0" applyNumberFormat="1" applyFont="1" applyFill="1" applyBorder="1" applyAlignment="1">
      <alignment vertical="center" wrapText="1"/>
    </xf>
    <xf numFmtId="3" fontId="14" fillId="2" borderId="47" xfId="0" applyNumberFormat="1" applyFont="1" applyFill="1" applyBorder="1" applyAlignment="1">
      <alignment vertical="center" wrapText="1"/>
    </xf>
    <xf numFmtId="4" fontId="14" fillId="2" borderId="47" xfId="0" applyNumberFormat="1" applyFont="1" applyFill="1" applyBorder="1" applyAlignment="1">
      <alignment horizontal="right" vertical="center" wrapText="1"/>
    </xf>
    <xf numFmtId="3" fontId="14" fillId="2" borderId="47" xfId="0" applyNumberFormat="1" applyFont="1" applyFill="1" applyBorder="1" applyAlignment="1">
      <alignment horizontal="right" vertical="center" wrapText="1"/>
    </xf>
    <xf numFmtId="3" fontId="14" fillId="2" borderId="48" xfId="0" applyNumberFormat="1" applyFont="1" applyFill="1" applyBorder="1" applyAlignment="1">
      <alignment horizontal="right" vertical="center" wrapText="1"/>
    </xf>
    <xf numFmtId="3" fontId="16" fillId="0" borderId="30" xfId="0" applyNumberFormat="1" applyFont="1" applyBorder="1" applyAlignment="1">
      <alignment horizontal="right"/>
    </xf>
    <xf numFmtId="3" fontId="16" fillId="0" borderId="97" xfId="0" applyNumberFormat="1" applyFont="1" applyBorder="1" applyAlignment="1">
      <alignment horizontal="right"/>
    </xf>
    <xf numFmtId="3" fontId="16" fillId="5" borderId="4" xfId="0" applyNumberFormat="1" applyFont="1" applyFill="1" applyBorder="1" applyAlignment="1">
      <alignment horizontal="right"/>
    </xf>
    <xf numFmtId="3" fontId="16" fillId="0" borderId="70" xfId="0" applyNumberFormat="1" applyFont="1" applyBorder="1" applyAlignment="1">
      <alignment horizontal="right"/>
    </xf>
    <xf numFmtId="3" fontId="16" fillId="0" borderId="67" xfId="0" applyNumberFormat="1" applyFont="1" applyBorder="1" applyAlignment="1">
      <alignment horizontal="right"/>
    </xf>
    <xf numFmtId="4" fontId="16" fillId="0" borderId="96" xfId="0" applyNumberFormat="1" applyFont="1" applyBorder="1" applyAlignment="1">
      <alignment horizontal="center"/>
    </xf>
    <xf numFmtId="4" fontId="16" fillId="0" borderId="67" xfId="0" applyNumberFormat="1" applyFont="1" applyBorder="1" applyAlignment="1">
      <alignment horizontal="center"/>
    </xf>
    <xf numFmtId="4" fontId="16" fillId="0" borderId="30" xfId="0" applyNumberFormat="1" applyFont="1" applyBorder="1" applyAlignment="1">
      <alignment horizontal="right"/>
    </xf>
    <xf numFmtId="4" fontId="16" fillId="0" borderId="3" xfId="0" applyNumberFormat="1" applyFont="1" applyBorder="1" applyAlignment="1">
      <alignment horizontal="right"/>
    </xf>
    <xf numFmtId="3" fontId="16" fillId="0" borderId="4" xfId="0" applyNumberFormat="1" applyFont="1" applyBorder="1" applyAlignment="1">
      <alignment horizontal="right"/>
    </xf>
    <xf numFmtId="3" fontId="16" fillId="0" borderId="96" xfId="0" applyNumberFormat="1" applyFont="1" applyBorder="1" applyAlignment="1"/>
    <xf numFmtId="3" fontId="16" fillId="0" borderId="67" xfId="0" applyNumberFormat="1" applyFont="1" applyBorder="1" applyAlignment="1"/>
    <xf numFmtId="4" fontId="16" fillId="0" borderId="96" xfId="0" applyNumberFormat="1" applyFont="1" applyBorder="1" applyAlignment="1"/>
    <xf numFmtId="3" fontId="16" fillId="0" borderId="42" xfId="0" applyNumberFormat="1" applyFont="1" applyBorder="1" applyAlignment="1"/>
    <xf numFmtId="3" fontId="16" fillId="0" borderId="30" xfId="0" applyNumberFormat="1" applyFont="1" applyBorder="1" applyAlignment="1"/>
    <xf numFmtId="3" fontId="16" fillId="5" borderId="4" xfId="0" applyNumberFormat="1" applyFont="1" applyFill="1" applyBorder="1" applyAlignment="1"/>
    <xf numFmtId="0" fontId="87" fillId="0" borderId="0" xfId="0" applyFont="1" applyFill="1" applyProtection="1">
      <protection locked="0"/>
    </xf>
    <xf numFmtId="0" fontId="76" fillId="0" borderId="0" xfId="0" applyFont="1"/>
    <xf numFmtId="0" fontId="76" fillId="0" borderId="0" xfId="0" applyFont="1" applyFill="1" applyAlignment="1"/>
    <xf numFmtId="3" fontId="76" fillId="0" borderId="0" xfId="0" applyNumberFormat="1" applyFont="1" applyFill="1" applyAlignment="1"/>
    <xf numFmtId="0" fontId="22" fillId="0" borderId="0" xfId="0" applyFont="1" applyFill="1"/>
    <xf numFmtId="0" fontId="5" fillId="0" borderId="0" xfId="0" applyFont="1" applyProtection="1">
      <protection locked="0"/>
    </xf>
    <xf numFmtId="3" fontId="9" fillId="0" borderId="0" xfId="0" applyNumberFormat="1" applyFont="1"/>
    <xf numFmtId="0" fontId="9" fillId="0" borderId="0" xfId="0" applyFont="1" applyProtection="1">
      <protection locked="0"/>
    </xf>
    <xf numFmtId="0" fontId="5" fillId="0" borderId="0" xfId="0" applyFont="1"/>
    <xf numFmtId="0" fontId="9" fillId="0" borderId="0" xfId="0" applyFont="1" applyAlignment="1">
      <alignment horizontal="center"/>
    </xf>
    <xf numFmtId="0" fontId="9" fillId="2" borderId="0" xfId="0" applyFont="1" applyFill="1" applyAlignment="1"/>
    <xf numFmtId="0" fontId="9" fillId="0" borderId="0" xfId="0" applyFont="1" applyFill="1"/>
    <xf numFmtId="0" fontId="9" fillId="0" borderId="0" xfId="131" applyFont="1" applyAlignment="1"/>
    <xf numFmtId="3" fontId="71" fillId="0" borderId="98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right" vertical="center" wrapText="1"/>
    </xf>
    <xf numFmtId="0" fontId="10" fillId="2" borderId="20" xfId="0" applyFont="1" applyFill="1" applyBorder="1" applyAlignment="1">
      <alignment horizontal="right" vertical="center" wrapText="1"/>
    </xf>
    <xf numFmtId="1" fontId="14" fillId="2" borderId="59" xfId="0" applyNumberFormat="1" applyFont="1" applyFill="1" applyBorder="1" applyAlignment="1">
      <alignment vertical="center" wrapText="1"/>
    </xf>
    <xf numFmtId="0" fontId="88" fillId="2" borderId="5" xfId="0" applyFont="1" applyFill="1" applyBorder="1" applyAlignment="1">
      <alignment horizontal="right" vertical="center" wrapText="1"/>
    </xf>
    <xf numFmtId="0" fontId="89" fillId="0" borderId="5" xfId="0" applyFont="1" applyBorder="1" applyAlignment="1" applyProtection="1">
      <alignment horizontal="right" vertical="center" wrapText="1"/>
      <protection locked="0"/>
    </xf>
    <xf numFmtId="0" fontId="89" fillId="2" borderId="5" xfId="0" applyFont="1" applyFill="1" applyBorder="1" applyAlignment="1">
      <alignment horizontal="right" vertical="center" wrapText="1"/>
    </xf>
    <xf numFmtId="0" fontId="89" fillId="2" borderId="20" xfId="0" applyFont="1" applyFill="1" applyBorder="1" applyAlignment="1">
      <alignment horizontal="right" vertical="center" wrapText="1"/>
    </xf>
    <xf numFmtId="1" fontId="89" fillId="5" borderId="5" xfId="0" applyNumberFormat="1" applyFont="1" applyFill="1" applyBorder="1" applyAlignment="1" applyProtection="1">
      <alignment horizontal="right"/>
      <protection locked="0"/>
    </xf>
    <xf numFmtId="3" fontId="89" fillId="2" borderId="5" xfId="0" applyNumberFormat="1" applyFont="1" applyFill="1" applyBorder="1" applyAlignment="1">
      <alignment horizontal="right" vertical="center" wrapText="1"/>
    </xf>
    <xf numFmtId="4" fontId="10" fillId="2" borderId="5" xfId="0" applyNumberFormat="1" applyFont="1" applyFill="1" applyBorder="1" applyAlignment="1">
      <alignment horizontal="right" vertical="center" wrapText="1"/>
    </xf>
    <xf numFmtId="3" fontId="89" fillId="2" borderId="5" xfId="128" applyNumberFormat="1" applyFont="1" applyFill="1" applyBorder="1" applyAlignment="1">
      <alignment horizontal="right" vertical="center" wrapText="1"/>
    </xf>
    <xf numFmtId="1" fontId="89" fillId="5" borderId="5" xfId="0" applyNumberFormat="1" applyFont="1" applyFill="1" applyBorder="1" applyAlignment="1">
      <alignment horizontal="right" vertical="center" wrapText="1"/>
    </xf>
    <xf numFmtId="1" fontId="10" fillId="5" borderId="5" xfId="0" applyNumberFormat="1" applyFont="1" applyFill="1" applyBorder="1" applyAlignment="1">
      <alignment horizontal="right" vertical="center" wrapText="1"/>
    </xf>
    <xf numFmtId="4" fontId="89" fillId="2" borderId="5" xfId="0" applyNumberFormat="1" applyFont="1" applyFill="1" applyBorder="1" applyAlignment="1">
      <alignment horizontal="right" vertical="center" wrapText="1"/>
    </xf>
    <xf numFmtId="0" fontId="89" fillId="0" borderId="5" xfId="0" applyFont="1" applyFill="1" applyBorder="1" applyAlignment="1">
      <alignment horizontal="right" wrapText="1"/>
    </xf>
    <xf numFmtId="0" fontId="89" fillId="0" borderId="20" xfId="0" applyFont="1" applyFill="1" applyBorder="1" applyAlignment="1">
      <alignment horizontal="right" wrapText="1"/>
    </xf>
    <xf numFmtId="3" fontId="10" fillId="0" borderId="5" xfId="0" applyNumberFormat="1" applyFont="1" applyFill="1" applyBorder="1" applyAlignment="1">
      <alignment horizontal="right" vertical="center" wrapText="1"/>
    </xf>
    <xf numFmtId="3" fontId="90" fillId="0" borderId="5" xfId="0" applyNumberFormat="1" applyFont="1" applyFill="1" applyBorder="1" applyAlignment="1">
      <alignment horizontal="right" vertical="center" wrapText="1"/>
    </xf>
    <xf numFmtId="4" fontId="90" fillId="0" borderId="5" xfId="0" applyNumberFormat="1" applyFont="1" applyFill="1" applyBorder="1" applyAlignment="1">
      <alignment horizontal="right"/>
    </xf>
    <xf numFmtId="0" fontId="10" fillId="0" borderId="5" xfId="0" applyFont="1" applyFill="1" applyBorder="1" applyAlignment="1">
      <alignment horizontal="right" vertical="center" wrapText="1"/>
    </xf>
    <xf numFmtId="0" fontId="90" fillId="0" borderId="5" xfId="0" applyFont="1" applyFill="1" applyBorder="1" applyAlignment="1">
      <alignment horizontal="right" vertical="center" wrapText="1"/>
    </xf>
    <xf numFmtId="3" fontId="89" fillId="0" borderId="5" xfId="0" applyNumberFormat="1" applyFont="1" applyFill="1" applyBorder="1" applyAlignment="1" applyProtection="1">
      <alignment horizontal="right"/>
      <protection locked="0"/>
    </xf>
    <xf numFmtId="3" fontId="90" fillId="0" borderId="5" xfId="0" applyNumberFormat="1" applyFont="1" applyFill="1" applyBorder="1" applyAlignment="1" applyProtection="1">
      <alignment horizontal="right"/>
      <protection locked="0"/>
    </xf>
    <xf numFmtId="4" fontId="90" fillId="0" borderId="5" xfId="0" applyNumberFormat="1" applyFont="1" applyFill="1" applyBorder="1" applyAlignment="1" applyProtection="1">
      <alignment horizontal="right"/>
      <protection locked="0"/>
    </xf>
    <xf numFmtId="0" fontId="89" fillId="0" borderId="5" xfId="0" applyFont="1" applyFill="1" applyBorder="1" applyAlignment="1" applyProtection="1">
      <alignment horizontal="right"/>
      <protection locked="0"/>
    </xf>
    <xf numFmtId="3" fontId="89" fillId="0" borderId="5" xfId="0" applyNumberFormat="1" applyFont="1" applyBorder="1" applyAlignment="1">
      <alignment horizontal="right"/>
    </xf>
    <xf numFmtId="0" fontId="89" fillId="0" borderId="20" xfId="0" applyFont="1" applyBorder="1" applyAlignment="1">
      <alignment horizontal="right"/>
    </xf>
    <xf numFmtId="4" fontId="89" fillId="0" borderId="5" xfId="0" applyNumberFormat="1" applyFont="1" applyBorder="1" applyAlignment="1">
      <alignment horizontal="right"/>
    </xf>
    <xf numFmtId="1" fontId="91" fillId="2" borderId="5" xfId="0" applyNumberFormat="1" applyFont="1" applyFill="1" applyBorder="1" applyAlignment="1">
      <alignment horizontal="right" vertical="center" wrapText="1"/>
    </xf>
    <xf numFmtId="1" fontId="10" fillId="0" borderId="5" xfId="0" applyNumberFormat="1" applyFont="1" applyBorder="1" applyAlignment="1" applyProtection="1">
      <alignment horizontal="right"/>
      <protection locked="0"/>
    </xf>
    <xf numFmtId="3" fontId="10" fillId="2" borderId="5" xfId="0" applyNumberFormat="1" applyFont="1" applyFill="1" applyBorder="1" applyAlignment="1">
      <alignment horizontal="right" vertical="center" wrapText="1"/>
    </xf>
    <xf numFmtId="0" fontId="10" fillId="0" borderId="5" xfId="0" applyFont="1" applyBorder="1" applyAlignment="1" applyProtection="1">
      <alignment horizontal="right" vertical="center"/>
      <protection locked="0"/>
    </xf>
    <xf numFmtId="4" fontId="10" fillId="0" borderId="5" xfId="0" applyNumberFormat="1" applyFont="1" applyBorder="1" applyAlignment="1" applyProtection="1">
      <alignment horizontal="right" vertical="center"/>
      <protection locked="0"/>
    </xf>
    <xf numFmtId="0" fontId="10" fillId="0" borderId="5" xfId="0" applyFont="1" applyBorder="1" applyAlignment="1" applyProtection="1">
      <alignment horizontal="right"/>
      <protection locked="0"/>
    </xf>
    <xf numFmtId="0" fontId="14" fillId="2" borderId="15" xfId="0" applyFont="1" applyFill="1" applyBorder="1" applyAlignment="1">
      <alignment horizontal="right" vertical="center" wrapText="1"/>
    </xf>
    <xf numFmtId="0" fontId="14" fillId="2" borderId="12" xfId="0" applyFont="1" applyFill="1" applyBorder="1" applyAlignment="1">
      <alignment horizontal="right" vertical="center" wrapText="1"/>
    </xf>
    <xf numFmtId="0" fontId="0" fillId="0" borderId="5" xfId="0" applyBorder="1" applyAlignment="1" applyProtection="1">
      <alignment horizontal="right"/>
      <protection locked="0"/>
    </xf>
    <xf numFmtId="3" fontId="88" fillId="2" borderId="5" xfId="0" applyNumberFormat="1" applyFont="1" applyFill="1" applyBorder="1" applyAlignment="1">
      <alignment horizontal="right" vertical="center" wrapText="1"/>
    </xf>
    <xf numFmtId="0" fontId="89" fillId="0" borderId="5" xfId="0" applyFont="1" applyBorder="1" applyAlignment="1" applyProtection="1">
      <alignment horizontal="right"/>
      <protection locked="0"/>
    </xf>
    <xf numFmtId="1" fontId="10" fillId="0" borderId="5" xfId="0" applyNumberFormat="1" applyFont="1" applyFill="1" applyBorder="1" applyAlignment="1">
      <alignment horizontal="right"/>
    </xf>
    <xf numFmtId="1" fontId="10" fillId="0" borderId="5" xfId="0" applyNumberFormat="1" applyFont="1" applyBorder="1" applyAlignment="1">
      <alignment horizontal="right"/>
    </xf>
    <xf numFmtId="0" fontId="92" fillId="2" borderId="5" xfId="0" applyFont="1" applyFill="1" applyBorder="1" applyAlignment="1">
      <alignment horizontal="right" vertical="center" wrapText="1"/>
    </xf>
    <xf numFmtId="4" fontId="92" fillId="2" borderId="5" xfId="0" applyNumberFormat="1" applyFont="1" applyFill="1" applyBorder="1" applyAlignment="1">
      <alignment horizontal="right" vertical="center" wrapText="1"/>
    </xf>
    <xf numFmtId="4" fontId="93" fillId="2" borderId="5" xfId="0" applyNumberFormat="1" applyFont="1" applyFill="1" applyBorder="1" applyAlignment="1">
      <alignment horizontal="right" vertical="center" wrapText="1"/>
    </xf>
    <xf numFmtId="0" fontId="93" fillId="2" borderId="5" xfId="0" applyFont="1" applyFill="1" applyBorder="1" applyAlignment="1">
      <alignment horizontal="right" vertical="center" wrapText="1"/>
    </xf>
    <xf numFmtId="0" fontId="92" fillId="0" borderId="5" xfId="0" applyFont="1" applyBorder="1" applyAlignment="1" applyProtection="1">
      <alignment horizontal="right" vertical="center"/>
      <protection locked="0"/>
    </xf>
    <xf numFmtId="4" fontId="92" fillId="0" borderId="5" xfId="0" applyNumberFormat="1" applyFont="1" applyBorder="1" applyAlignment="1" applyProtection="1">
      <alignment horizontal="right" vertical="center"/>
      <protection locked="0"/>
    </xf>
    <xf numFmtId="2" fontId="94" fillId="2" borderId="5" xfId="0" applyNumberFormat="1" applyFont="1" applyFill="1" applyBorder="1" applyAlignment="1">
      <alignment horizontal="right" vertical="center" wrapText="1"/>
    </xf>
    <xf numFmtId="0" fontId="94" fillId="2" borderId="5" xfId="0" applyFont="1" applyFill="1" applyBorder="1" applyAlignment="1">
      <alignment horizontal="right" vertical="center" wrapText="1"/>
    </xf>
    <xf numFmtId="0" fontId="95" fillId="2" borderId="5" xfId="0" applyFont="1" applyFill="1" applyBorder="1" applyAlignment="1">
      <alignment horizontal="right" vertical="center" wrapText="1"/>
    </xf>
    <xf numFmtId="0" fontId="0" fillId="0" borderId="5" xfId="0" applyBorder="1" applyAlignment="1" applyProtection="1">
      <alignment horizontal="right" vertical="center"/>
      <protection locked="0"/>
    </xf>
    <xf numFmtId="2" fontId="10" fillId="2" borderId="5" xfId="0" applyNumberFormat="1" applyFont="1" applyFill="1" applyBorder="1" applyAlignment="1">
      <alignment horizontal="right" vertical="center" wrapText="1"/>
    </xf>
    <xf numFmtId="2" fontId="88" fillId="2" borderId="5" xfId="0" applyNumberFormat="1" applyFont="1" applyFill="1" applyBorder="1" applyAlignment="1">
      <alignment horizontal="right" vertical="center" wrapText="1"/>
    </xf>
    <xf numFmtId="2" fontId="10" fillId="0" borderId="5" xfId="0" applyNumberFormat="1" applyFont="1" applyBorder="1" applyAlignment="1" applyProtection="1">
      <alignment horizontal="right"/>
      <protection locked="0"/>
    </xf>
    <xf numFmtId="0" fontId="89" fillId="0" borderId="5" xfId="0" applyFont="1" applyBorder="1" applyAlignment="1" applyProtection="1">
      <alignment horizontal="right" vertical="center"/>
      <protection locked="0"/>
    </xf>
    <xf numFmtId="0" fontId="10" fillId="0" borderId="27" xfId="129" applyFont="1" applyFill="1" applyBorder="1" applyAlignment="1">
      <alignment horizontal="right" vertical="center" wrapText="1"/>
    </xf>
    <xf numFmtId="0" fontId="10" fillId="0" borderId="18" xfId="129" applyFont="1" applyFill="1" applyBorder="1" applyAlignment="1">
      <alignment horizontal="right" vertical="center" wrapText="1"/>
    </xf>
    <xf numFmtId="0" fontId="10" fillId="0" borderId="5" xfId="129" applyFont="1" applyFill="1" applyBorder="1" applyAlignment="1">
      <alignment horizontal="right" vertical="center" wrapText="1"/>
    </xf>
    <xf numFmtId="3" fontId="0" fillId="0" borderId="5" xfId="0" applyNumberFormat="1" applyBorder="1" applyAlignment="1">
      <alignment horizontal="right"/>
    </xf>
    <xf numFmtId="2" fontId="10" fillId="0" borderId="5" xfId="129" applyNumberFormat="1" applyFont="1" applyFill="1" applyBorder="1" applyAlignment="1">
      <alignment horizontal="right" vertical="center" wrapText="1"/>
    </xf>
    <xf numFmtId="2" fontId="10" fillId="0" borderId="5" xfId="0" applyNumberFormat="1" applyFont="1" applyFill="1" applyBorder="1" applyAlignment="1">
      <alignment horizontal="right" vertical="center" wrapText="1"/>
    </xf>
    <xf numFmtId="0" fontId="27" fillId="2" borderId="5" xfId="0" applyFont="1" applyFill="1" applyBorder="1" applyAlignment="1">
      <alignment horizontal="right" vertical="center" wrapText="1"/>
    </xf>
    <xf numFmtId="0" fontId="27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3" fontId="14" fillId="2" borderId="5" xfId="0" applyNumberFormat="1" applyFont="1" applyFill="1" applyBorder="1" applyAlignment="1">
      <alignment horizontal="center" vertical="center" wrapText="1"/>
    </xf>
    <xf numFmtId="4" fontId="2" fillId="2" borderId="5" xfId="0" applyNumberFormat="1" applyFont="1" applyFill="1" applyBorder="1" applyAlignment="1">
      <alignment horizontal="right" vertical="center" wrapText="1"/>
    </xf>
    <xf numFmtId="1" fontId="2" fillId="2" borderId="20" xfId="0" applyNumberFormat="1" applyFont="1" applyFill="1" applyBorder="1" applyAlignment="1">
      <alignment horizontal="right" vertical="center" wrapText="1"/>
    </xf>
    <xf numFmtId="0" fontId="18" fillId="0" borderId="49" xfId="0" applyFont="1" applyBorder="1"/>
    <xf numFmtId="0" fontId="16" fillId="0" borderId="57" xfId="0" applyFont="1" applyFill="1" applyBorder="1" applyAlignment="1">
      <alignment horizontal="center"/>
    </xf>
    <xf numFmtId="0" fontId="18" fillId="0" borderId="5" xfId="0" applyFont="1" applyBorder="1"/>
    <xf numFmtId="0" fontId="0" fillId="2" borderId="5" xfId="0" applyFont="1" applyFill="1" applyBorder="1" applyAlignment="1">
      <alignment horizontal="right" vertical="center" wrapText="1"/>
    </xf>
    <xf numFmtId="4" fontId="0" fillId="2" borderId="5" xfId="0" applyNumberFormat="1" applyFont="1" applyFill="1" applyBorder="1" applyAlignment="1">
      <alignment horizontal="right" vertical="center" wrapText="1"/>
    </xf>
    <xf numFmtId="4" fontId="0" fillId="0" borderId="5" xfId="0" applyNumberFormat="1" applyFont="1" applyBorder="1" applyAlignment="1" applyProtection="1">
      <alignment horizontal="right"/>
      <protection locked="0"/>
    </xf>
    <xf numFmtId="4" fontId="0" fillId="0" borderId="5" xfId="0" applyNumberFormat="1" applyBorder="1" applyAlignment="1" applyProtection="1">
      <alignment horizontal="right"/>
      <protection locked="0"/>
    </xf>
    <xf numFmtId="0" fontId="18" fillId="0" borderId="26" xfId="0" applyFont="1" applyBorder="1"/>
    <xf numFmtId="0" fontId="90" fillId="2" borderId="15" xfId="0" applyFont="1" applyFill="1" applyBorder="1" applyAlignment="1">
      <alignment horizontal="right" vertical="center" wrapText="1"/>
    </xf>
    <xf numFmtId="0" fontId="90" fillId="2" borderId="12" xfId="0" applyFont="1" applyFill="1" applyBorder="1" applyAlignment="1">
      <alignment horizontal="right" vertical="center" wrapText="1"/>
    </xf>
    <xf numFmtId="0" fontId="90" fillId="2" borderId="5" xfId="0" applyFont="1" applyFill="1" applyBorder="1" applyAlignment="1">
      <alignment horizontal="right" vertical="center" wrapText="1"/>
    </xf>
    <xf numFmtId="0" fontId="90" fillId="0" borderId="5" xfId="0" applyFont="1" applyFill="1" applyBorder="1" applyAlignment="1" applyProtection="1">
      <alignment horizontal="right" vertical="center"/>
      <protection locked="0"/>
    </xf>
    <xf numFmtId="0" fontId="10" fillId="2" borderId="20" xfId="0" applyFont="1" applyFill="1" applyBorder="1" applyAlignment="1">
      <alignment vertical="center" wrapText="1"/>
    </xf>
    <xf numFmtId="167" fontId="10" fillId="2" borderId="5" xfId="132" applyNumberFormat="1" applyFont="1" applyFill="1" applyBorder="1" applyAlignment="1">
      <alignment vertical="center" wrapText="1"/>
    </xf>
    <xf numFmtId="167" fontId="10" fillId="2" borderId="5" xfId="132" applyNumberFormat="1" applyFont="1" applyFill="1" applyBorder="1" applyAlignment="1">
      <alignment horizontal="right" vertical="center" wrapText="1"/>
    </xf>
    <xf numFmtId="167" fontId="10" fillId="0" borderId="5" xfId="132" applyNumberFormat="1" applyFont="1" applyBorder="1" applyAlignment="1" applyProtection="1">
      <alignment horizontal="right"/>
      <protection locked="0"/>
    </xf>
    <xf numFmtId="0" fontId="14" fillId="41" borderId="5" xfId="0" applyFont="1" applyFill="1" applyBorder="1" applyAlignment="1">
      <alignment vertical="center" wrapText="1"/>
    </xf>
    <xf numFmtId="0" fontId="14" fillId="41" borderId="20" xfId="0" applyFont="1" applyFill="1" applyBorder="1" applyAlignment="1">
      <alignment vertical="center" wrapText="1"/>
    </xf>
    <xf numFmtId="0" fontId="14" fillId="41" borderId="5" xfId="0" applyFont="1" applyFill="1" applyBorder="1" applyAlignment="1">
      <alignment horizontal="right" vertical="center" wrapText="1"/>
    </xf>
    <xf numFmtId="0" fontId="2" fillId="41" borderId="5" xfId="0" applyFont="1" applyFill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3" fontId="0" fillId="0" borderId="5" xfId="0" applyNumberFormat="1" applyBorder="1" applyAlignment="1"/>
    <xf numFmtId="0" fontId="10" fillId="41" borderId="5" xfId="0" applyFont="1" applyFill="1" applyBorder="1" applyAlignment="1">
      <alignment horizontal="right" vertical="center" wrapText="1"/>
    </xf>
    <xf numFmtId="0" fontId="91" fillId="41" borderId="5" xfId="0" applyFont="1" applyFill="1" applyBorder="1" applyAlignment="1">
      <alignment horizontal="right" vertical="center" wrapText="1"/>
    </xf>
    <xf numFmtId="0" fontId="10" fillId="0" borderId="5" xfId="0" applyFont="1" applyBorder="1" applyAlignment="1">
      <alignment horizontal="right" vertical="center" wrapText="1"/>
    </xf>
    <xf numFmtId="0" fontId="88" fillId="41" borderId="5" xfId="0" applyFont="1" applyFill="1" applyBorder="1" applyAlignment="1">
      <alignment horizontal="right" vertical="center" wrapText="1"/>
    </xf>
    <xf numFmtId="0" fontId="10" fillId="0" borderId="5" xfId="0" applyFont="1" applyBorder="1" applyAlignment="1" applyProtection="1">
      <alignment horizontal="right" vertical="center" wrapText="1"/>
      <protection locked="0"/>
    </xf>
    <xf numFmtId="0" fontId="10" fillId="0" borderId="5" xfId="0" applyFont="1" applyBorder="1" applyAlignment="1">
      <alignment horizontal="right" vertical="center"/>
    </xf>
    <xf numFmtId="0" fontId="10" fillId="2" borderId="15" xfId="0" applyFont="1" applyFill="1" applyBorder="1" applyAlignment="1">
      <alignment horizontal="right" vertical="center" wrapText="1"/>
    </xf>
    <xf numFmtId="0" fontId="10" fillId="2" borderId="12" xfId="0" applyFont="1" applyFill="1" applyBorder="1" applyAlignment="1">
      <alignment horizontal="right" vertical="center" wrapText="1"/>
    </xf>
    <xf numFmtId="4" fontId="88" fillId="2" borderId="5" xfId="0" applyNumberFormat="1" applyFont="1" applyFill="1" applyBorder="1" applyAlignment="1">
      <alignment horizontal="right" vertical="center" wrapText="1"/>
    </xf>
    <xf numFmtId="0" fontId="0" fillId="41" borderId="5" xfId="0" applyFont="1" applyFill="1" applyBorder="1" applyAlignment="1">
      <alignment horizontal="right" vertical="center" wrapText="1"/>
    </xf>
    <xf numFmtId="0" fontId="0" fillId="41" borderId="20" xfId="0" applyFont="1" applyFill="1" applyBorder="1" applyAlignment="1">
      <alignment horizontal="right" vertical="center" wrapText="1"/>
    </xf>
    <xf numFmtId="0" fontId="0" fillId="0" borderId="5" xfId="0" applyFont="1" applyFill="1" applyBorder="1" applyAlignment="1">
      <alignment horizontal="right" vertical="center" wrapText="1"/>
    </xf>
    <xf numFmtId="0" fontId="29" fillId="0" borderId="5" xfId="0" applyFont="1" applyFill="1" applyBorder="1" applyAlignment="1">
      <alignment horizontal="right" vertical="center" wrapText="1"/>
    </xf>
    <xf numFmtId="0" fontId="0" fillId="3" borderId="5" xfId="0" applyFont="1" applyFill="1" applyBorder="1" applyAlignment="1">
      <alignment horizontal="right" vertical="center" wrapText="1"/>
    </xf>
    <xf numFmtId="0" fontId="0" fillId="0" borderId="5" xfId="0" applyBorder="1" applyAlignment="1">
      <alignment horizontal="right" vertical="center" wrapText="1"/>
    </xf>
    <xf numFmtId="0" fontId="89" fillId="41" borderId="5" xfId="0" applyFont="1" applyFill="1" applyBorder="1" applyAlignment="1">
      <alignment horizontal="right" vertical="center" wrapText="1"/>
    </xf>
    <xf numFmtId="0" fontId="89" fillId="0" borderId="5" xfId="0" applyFont="1" applyFill="1" applyBorder="1" applyAlignment="1">
      <alignment horizontal="right" vertical="center" wrapText="1"/>
    </xf>
    <xf numFmtId="0" fontId="89" fillId="0" borderId="5" xfId="0" applyFont="1" applyBorder="1" applyAlignment="1">
      <alignment horizontal="right" vertical="center" wrapText="1"/>
    </xf>
    <xf numFmtId="0" fontId="0" fillId="0" borderId="5" xfId="0" applyFill="1" applyBorder="1" applyAlignment="1" applyProtection="1">
      <alignment horizontal="right"/>
      <protection locked="0"/>
    </xf>
    <xf numFmtId="0" fontId="0" fillId="0" borderId="5" xfId="0" applyBorder="1" applyAlignment="1">
      <alignment horizontal="right"/>
    </xf>
    <xf numFmtId="1" fontId="88" fillId="2" borderId="5" xfId="0" applyNumberFormat="1" applyFont="1" applyFill="1" applyBorder="1" applyAlignment="1">
      <alignment horizontal="right" vertical="center" wrapText="1"/>
    </xf>
    <xf numFmtId="0" fontId="14" fillId="0" borderId="5" xfId="0" applyFont="1" applyBorder="1" applyAlignment="1" applyProtection="1">
      <alignment horizontal="right" vertical="center"/>
      <protection locked="0"/>
    </xf>
    <xf numFmtId="1" fontId="14" fillId="0" borderId="5" xfId="0" applyNumberFormat="1" applyFont="1" applyBorder="1" applyAlignment="1" applyProtection="1">
      <alignment horizontal="right" vertical="center"/>
      <protection locked="0"/>
    </xf>
    <xf numFmtId="0" fontId="89" fillId="5" borderId="5" xfId="0" applyFont="1" applyFill="1" applyBorder="1" applyAlignment="1">
      <alignment horizontal="right"/>
    </xf>
    <xf numFmtId="3" fontId="89" fillId="0" borderId="5" xfId="0" applyNumberFormat="1" applyFont="1" applyBorder="1" applyAlignment="1"/>
    <xf numFmtId="4" fontId="89" fillId="0" borderId="5" xfId="0" applyNumberFormat="1" applyFont="1" applyBorder="1" applyAlignment="1"/>
    <xf numFmtId="3" fontId="89" fillId="2" borderId="5" xfId="128" applyNumberFormat="1" applyFont="1" applyFill="1" applyBorder="1" applyAlignment="1">
      <alignment vertical="center" wrapText="1"/>
    </xf>
    <xf numFmtId="1" fontId="89" fillId="2" borderId="5" xfId="0" applyNumberFormat="1" applyFont="1" applyFill="1" applyBorder="1" applyAlignment="1">
      <alignment horizontal="right" vertical="center" wrapText="1"/>
    </xf>
    <xf numFmtId="0" fontId="10" fillId="2" borderId="5" xfId="129" applyFont="1" applyFill="1" applyBorder="1" applyAlignment="1">
      <alignment horizontal="right" vertical="center" wrapText="1"/>
    </xf>
    <xf numFmtId="0" fontId="88" fillId="2" borderId="5" xfId="129" applyFont="1" applyFill="1" applyBorder="1" applyAlignment="1">
      <alignment horizontal="right" vertical="center" wrapText="1"/>
    </xf>
    <xf numFmtId="0" fontId="91" fillId="2" borderId="5" xfId="0" applyFont="1" applyFill="1" applyBorder="1" applyAlignment="1">
      <alignment horizontal="right" vertical="center" wrapText="1"/>
    </xf>
    <xf numFmtId="1" fontId="89" fillId="0" borderId="5" xfId="0" applyNumberFormat="1" applyFont="1" applyBorder="1" applyAlignment="1">
      <alignment horizontal="right"/>
    </xf>
    <xf numFmtId="0" fontId="89" fillId="2" borderId="21" xfId="0" applyFont="1" applyFill="1" applyBorder="1" applyAlignment="1">
      <alignment horizontal="right" vertical="center" wrapText="1"/>
    </xf>
    <xf numFmtId="0" fontId="89" fillId="2" borderId="56" xfId="0" applyFont="1" applyFill="1" applyBorder="1" applyAlignment="1">
      <alignment horizontal="right" vertical="center" wrapText="1"/>
    </xf>
    <xf numFmtId="4" fontId="89" fillId="0" borderId="5" xfId="0" applyNumberFormat="1" applyFont="1" applyBorder="1" applyAlignment="1" applyProtection="1">
      <alignment horizontal="right" vertical="center"/>
      <protection locked="0"/>
    </xf>
    <xf numFmtId="4" fontId="91" fillId="2" borderId="5" xfId="0" applyNumberFormat="1" applyFont="1" applyFill="1" applyBorder="1" applyAlignment="1">
      <alignment horizontal="right" vertical="center" wrapText="1"/>
    </xf>
    <xf numFmtId="0" fontId="0" fillId="0" borderId="5" xfId="0" applyBorder="1" applyAlignment="1" applyProtection="1">
      <alignment horizontal="right" vertical="center" wrapText="1"/>
      <protection locked="0"/>
    </xf>
    <xf numFmtId="0" fontId="89" fillId="10" borderId="99" xfId="0" applyFont="1" applyFill="1" applyBorder="1" applyAlignment="1">
      <alignment horizontal="right" vertical="center" wrapText="1"/>
    </xf>
    <xf numFmtId="0" fontId="89" fillId="10" borderId="100" xfId="0" applyFont="1" applyFill="1" applyBorder="1" applyAlignment="1">
      <alignment horizontal="right" vertical="center" wrapText="1"/>
    </xf>
    <xf numFmtId="0" fontId="89" fillId="10" borderId="5" xfId="0" applyFont="1" applyFill="1" applyBorder="1" applyAlignment="1">
      <alignment horizontal="right" vertical="center" wrapText="1"/>
    </xf>
    <xf numFmtId="0" fontId="96" fillId="10" borderId="5" xfId="0" applyFont="1" applyFill="1" applyBorder="1" applyAlignment="1">
      <alignment horizontal="right" vertical="center" wrapText="1"/>
    </xf>
    <xf numFmtId="0" fontId="0" fillId="10" borderId="5" xfId="0" applyFill="1" applyBorder="1" applyAlignment="1">
      <alignment horizontal="right" vertical="center" wrapText="1"/>
    </xf>
    <xf numFmtId="0" fontId="0" fillId="0" borderId="5" xfId="0" applyBorder="1" applyAlignment="1" applyProtection="1">
      <alignment horizontal="center"/>
      <protection locked="0"/>
    </xf>
    <xf numFmtId="0" fontId="0" fillId="0" borderId="5" xfId="0" applyBorder="1" applyProtection="1">
      <protection locked="0"/>
    </xf>
    <xf numFmtId="0" fontId="2" fillId="2" borderId="28" xfId="128" applyFont="1" applyFill="1" applyBorder="1" applyAlignment="1">
      <alignment horizontal="right" vertical="center" wrapText="1"/>
    </xf>
    <xf numFmtId="0" fontId="2" fillId="2" borderId="71" xfId="128" applyFont="1" applyFill="1" applyBorder="1" applyAlignment="1">
      <alignment horizontal="right" vertical="center" wrapText="1"/>
    </xf>
    <xf numFmtId="0" fontId="2" fillId="2" borderId="20" xfId="0" applyFont="1" applyFill="1" applyBorder="1" applyAlignment="1">
      <alignment horizontal="right" vertical="center" wrapText="1"/>
    </xf>
    <xf numFmtId="0" fontId="2" fillId="44" borderId="5" xfId="0" applyFont="1" applyFill="1" applyBorder="1" applyAlignment="1">
      <alignment horizontal="right" vertical="center" wrapText="1"/>
    </xf>
    <xf numFmtId="4" fontId="2" fillId="44" borderId="5" xfId="0" applyNumberFormat="1" applyFont="1" applyFill="1" applyBorder="1" applyAlignment="1">
      <alignment horizontal="right" vertical="center" wrapText="1"/>
    </xf>
    <xf numFmtId="0" fontId="2" fillId="0" borderId="5" xfId="0" applyFont="1" applyBorder="1" applyAlignment="1" applyProtection="1">
      <alignment horizontal="right" vertical="center"/>
      <protection locked="0"/>
    </xf>
    <xf numFmtId="4" fontId="2" fillId="0" borderId="5" xfId="0" applyNumberFormat="1" applyFont="1" applyBorder="1" applyAlignment="1" applyProtection="1">
      <alignment horizontal="right" vertical="center"/>
      <protection locked="0"/>
    </xf>
    <xf numFmtId="0" fontId="2" fillId="44" borderId="5" xfId="0" applyFont="1" applyFill="1" applyBorder="1" applyAlignment="1" applyProtection="1">
      <alignment horizontal="right" vertical="center"/>
      <protection locked="0"/>
    </xf>
    <xf numFmtId="4" fontId="2" fillId="44" borderId="5" xfId="0" applyNumberFormat="1" applyFont="1" applyFill="1" applyBorder="1" applyAlignment="1" applyProtection="1">
      <alignment horizontal="right" vertical="center"/>
      <protection locked="0"/>
    </xf>
    <xf numFmtId="3" fontId="16" fillId="0" borderId="5" xfId="0" applyNumberFormat="1" applyFont="1" applyBorder="1" applyAlignment="1">
      <alignment horizontal="right"/>
    </xf>
    <xf numFmtId="3" fontId="16" fillId="5" borderId="5" xfId="0" applyNumberFormat="1" applyFont="1" applyFill="1" applyBorder="1" applyAlignment="1">
      <alignment horizontal="right"/>
    </xf>
    <xf numFmtId="4" fontId="16" fillId="0" borderId="5" xfId="0" applyNumberFormat="1" applyFont="1" applyBorder="1" applyAlignment="1">
      <alignment horizontal="center"/>
    </xf>
    <xf numFmtId="3" fontId="16" fillId="0" borderId="5" xfId="0" applyNumberFormat="1" applyFont="1" applyBorder="1" applyAlignment="1">
      <alignment horizontal="center"/>
    </xf>
    <xf numFmtId="4" fontId="16" fillId="0" borderId="5" xfId="0" applyNumberFormat="1" applyFont="1" applyBorder="1" applyAlignment="1">
      <alignment horizontal="right"/>
    </xf>
    <xf numFmtId="3" fontId="16" fillId="0" borderId="5" xfId="0" applyNumberFormat="1" applyFont="1" applyBorder="1" applyAlignment="1"/>
    <xf numFmtId="4" fontId="16" fillId="0" borderId="5" xfId="0" applyNumberFormat="1" applyFont="1" applyBorder="1" applyAlignment="1"/>
    <xf numFmtId="165" fontId="9" fillId="44" borderId="5" xfId="1" applyNumberFormat="1" applyFont="1" applyFill="1" applyBorder="1" applyAlignment="1" applyProtection="1">
      <alignment vertical="center" wrapText="1"/>
      <protection locked="0"/>
    </xf>
    <xf numFmtId="3" fontId="11" fillId="44" borderId="27" xfId="0" applyNumberFormat="1" applyFont="1" applyFill="1" applyBorder="1" applyAlignment="1">
      <alignment horizontal="center"/>
    </xf>
    <xf numFmtId="165" fontId="0" fillId="0" borderId="55" xfId="1" applyNumberFormat="1" applyFont="1" applyFill="1" applyBorder="1" applyAlignment="1" applyProtection="1">
      <alignment vertical="center" wrapText="1"/>
      <protection locked="0"/>
    </xf>
    <xf numFmtId="0" fontId="5" fillId="2" borderId="65" xfId="0" applyFont="1" applyFill="1" applyBorder="1" applyAlignment="1">
      <alignment horizontal="center" vertical="center" wrapText="1"/>
    </xf>
    <xf numFmtId="165" fontId="9" fillId="44" borderId="20" xfId="1" applyNumberFormat="1" applyFont="1" applyFill="1" applyBorder="1" applyAlignment="1" applyProtection="1">
      <alignment vertical="center" wrapText="1"/>
      <protection locked="0"/>
    </xf>
    <xf numFmtId="165" fontId="8" fillId="0" borderId="72" xfId="1" applyNumberFormat="1" applyFont="1" applyFill="1" applyBorder="1" applyAlignment="1" applyProtection="1">
      <alignment horizontal="center" wrapText="1"/>
      <protection locked="0"/>
    </xf>
    <xf numFmtId="165" fontId="2" fillId="0" borderId="5" xfId="1" applyNumberFormat="1" applyFill="1" applyBorder="1" applyAlignment="1" applyProtection="1">
      <alignment wrapText="1"/>
      <protection locked="0"/>
    </xf>
    <xf numFmtId="0" fontId="0" fillId="0" borderId="0" xfId="0" applyAlignment="1">
      <alignment horizontal="center"/>
    </xf>
    <xf numFmtId="165" fontId="9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/>
    </xf>
    <xf numFmtId="4" fontId="5" fillId="44" borderId="69" xfId="0" applyNumberFormat="1" applyFont="1" applyFill="1" applyBorder="1" applyAlignment="1">
      <alignment horizontal="center" vertical="center" wrapText="1"/>
    </xf>
    <xf numFmtId="0" fontId="8" fillId="44" borderId="67" xfId="0" applyFont="1" applyFill="1" applyBorder="1" applyAlignment="1">
      <alignment horizontal="left" vertical="top" wrapText="1"/>
    </xf>
    <xf numFmtId="168" fontId="11" fillId="0" borderId="0" xfId="135" applyNumberFormat="1" applyFont="1" applyFill="1" applyBorder="1" applyAlignment="1" applyProtection="1">
      <alignment vertical="center" wrapText="1"/>
    </xf>
    <xf numFmtId="168" fontId="17" fillId="0" borderId="0" xfId="136" applyNumberFormat="1" applyFont="1" applyFill="1" applyBorder="1"/>
    <xf numFmtId="168" fontId="60" fillId="0" borderId="0" xfId="135" applyNumberFormat="1" applyFont="1" applyFill="1" applyBorder="1" applyAlignment="1" applyProtection="1">
      <alignment vertical="center"/>
    </xf>
    <xf numFmtId="168" fontId="17" fillId="0" borderId="0" xfId="136" applyNumberFormat="1" applyFont="1" applyFill="1" applyBorder="1" applyAlignment="1"/>
    <xf numFmtId="168" fontId="69" fillId="0" borderId="0" xfId="136" applyNumberFormat="1" applyFont="1" applyFill="1" applyBorder="1" applyAlignment="1">
      <alignment wrapText="1"/>
    </xf>
    <xf numFmtId="168" fontId="17" fillId="0" borderId="0" xfId="136" applyNumberFormat="1" applyFont="1" applyFill="1" applyBorder="1" applyAlignment="1">
      <alignment wrapText="1"/>
    </xf>
    <xf numFmtId="168" fontId="63" fillId="0" borderId="0" xfId="136" applyNumberFormat="1" applyFont="1" applyFill="1" applyBorder="1" applyAlignment="1">
      <alignment horizontal="right"/>
    </xf>
    <xf numFmtId="168" fontId="97" fillId="0" borderId="101" xfId="136" applyNumberFormat="1" applyFont="1" applyFill="1" applyBorder="1" applyAlignment="1" applyProtection="1">
      <alignment horizontal="center" vertical="center" wrapText="1"/>
    </xf>
    <xf numFmtId="168" fontId="97" fillId="0" borderId="101" xfId="136" applyNumberFormat="1" applyFont="1" applyFill="1" applyBorder="1" applyAlignment="1">
      <alignment horizontal="center" vertical="center" wrapText="1"/>
    </xf>
    <xf numFmtId="168" fontId="64" fillId="0" borderId="0" xfId="136" applyNumberFormat="1" applyFont="1" applyFill="1" applyBorder="1" applyAlignment="1">
      <alignment horizontal="center" vertical="center" wrapText="1"/>
    </xf>
    <xf numFmtId="169" fontId="97" fillId="0" borderId="101" xfId="136" applyNumberFormat="1" applyFont="1" applyFill="1" applyBorder="1" applyAlignment="1" applyProtection="1">
      <alignment horizontal="center" wrapText="1"/>
    </xf>
    <xf numFmtId="168" fontId="64" fillId="0" borderId="0" xfId="136" applyNumberFormat="1" applyFont="1" applyFill="1" applyBorder="1" applyAlignment="1">
      <alignment horizontal="center"/>
    </xf>
    <xf numFmtId="168" fontId="58" fillId="0" borderId="101" xfId="136" applyNumberFormat="1" applyFont="1" applyFill="1" applyBorder="1" applyAlignment="1">
      <alignment horizontal="center" wrapText="1"/>
    </xf>
    <xf numFmtId="168" fontId="97" fillId="0" borderId="101" xfId="136" applyNumberFormat="1" applyFont="1" applyFill="1" applyBorder="1" applyAlignment="1">
      <alignment horizontal="right" wrapText="1"/>
    </xf>
    <xf numFmtId="168" fontId="16" fillId="0" borderId="0" xfId="136" applyNumberFormat="1" applyFont="1" applyFill="1" applyBorder="1"/>
    <xf numFmtId="168" fontId="97" fillId="0" borderId="101" xfId="136" applyNumberFormat="1" applyFont="1" applyFill="1" applyBorder="1" applyAlignment="1">
      <alignment horizontal="center" wrapText="1"/>
    </xf>
    <xf numFmtId="168" fontId="89" fillId="0" borderId="101" xfId="136" applyNumberFormat="1" applyFont="1" applyFill="1" applyBorder="1"/>
    <xf numFmtId="40" fontId="89" fillId="0" borderId="101" xfId="136" applyNumberFormat="1" applyFont="1" applyFill="1" applyBorder="1"/>
    <xf numFmtId="168" fontId="14" fillId="0" borderId="0" xfId="136" applyNumberFormat="1" applyFont="1" applyFill="1" applyBorder="1"/>
    <xf numFmtId="168" fontId="10" fillId="0" borderId="101" xfId="136" applyNumberFormat="1" applyFont="1" applyFill="1" applyBorder="1"/>
    <xf numFmtId="168" fontId="58" fillId="0" borderId="101" xfId="135" applyNumberFormat="1" applyFont="1" applyFill="1" applyBorder="1" applyAlignment="1" applyProtection="1">
      <alignment horizontal="center" vertical="top" wrapText="1"/>
    </xf>
    <xf numFmtId="168" fontId="3" fillId="0" borderId="0" xfId="136" applyNumberFormat="1" applyFont="1" applyFill="1" applyBorder="1"/>
    <xf numFmtId="168" fontId="14" fillId="0" borderId="0" xfId="136" applyNumberFormat="1" applyFont="1" applyFill="1" applyBorder="1" applyAlignment="1">
      <alignment wrapText="1"/>
    </xf>
    <xf numFmtId="0" fontId="9" fillId="3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2" borderId="0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44" borderId="2" xfId="0" applyFill="1" applyBorder="1" applyAlignment="1">
      <alignment horizontal="center"/>
    </xf>
    <xf numFmtId="0" fontId="0" fillId="44" borderId="15" xfId="0" applyFill="1" applyBorder="1" applyAlignment="1">
      <alignment horizontal="center"/>
    </xf>
    <xf numFmtId="0" fontId="0" fillId="44" borderId="4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0" fillId="0" borderId="0" xfId="120" applyFont="1" applyAlignment="1">
      <alignment horizontal="center" vertical="center" wrapText="1"/>
    </xf>
    <xf numFmtId="0" fontId="16" fillId="0" borderId="2" xfId="120" applyFont="1" applyFill="1" applyBorder="1" applyAlignment="1">
      <alignment horizontal="center" vertical="center" wrapText="1"/>
    </xf>
    <xf numFmtId="0" fontId="16" fillId="0" borderId="15" xfId="120" applyFont="1" applyFill="1" applyBorder="1" applyAlignment="1">
      <alignment horizontal="center" vertical="center" wrapText="1"/>
    </xf>
    <xf numFmtId="0" fontId="16" fillId="0" borderId="4" xfId="120" applyFont="1" applyFill="1" applyBorder="1" applyAlignment="1">
      <alignment horizontal="center" vertical="center" wrapText="1"/>
    </xf>
    <xf numFmtId="0" fontId="58" fillId="0" borderId="2" xfId="120" applyFont="1" applyFill="1" applyBorder="1" applyAlignment="1">
      <alignment horizontal="center" vertical="center" wrapText="1"/>
    </xf>
    <xf numFmtId="0" fontId="58" fillId="0" borderId="15" xfId="120" applyFont="1" applyFill="1" applyBorder="1" applyAlignment="1">
      <alignment horizontal="center" vertical="center" wrapText="1"/>
    </xf>
    <xf numFmtId="0" fontId="58" fillId="0" borderId="4" xfId="120" applyFont="1" applyFill="1" applyBorder="1" applyAlignment="1">
      <alignment horizontal="center" vertical="center" wrapText="1"/>
    </xf>
    <xf numFmtId="0" fontId="58" fillId="0" borderId="18" xfId="120" applyFont="1" applyFill="1" applyBorder="1" applyAlignment="1">
      <alignment horizontal="center" vertical="center" wrapText="1"/>
    </xf>
    <xf numFmtId="0" fontId="58" fillId="0" borderId="52" xfId="120" applyFont="1" applyFill="1" applyBorder="1" applyAlignment="1">
      <alignment horizontal="center" vertical="center" wrapText="1"/>
    </xf>
    <xf numFmtId="0" fontId="58" fillId="0" borderId="31" xfId="120" applyFont="1" applyFill="1" applyBorder="1" applyAlignment="1">
      <alignment horizontal="center" vertical="center" wrapText="1"/>
    </xf>
    <xf numFmtId="0" fontId="16" fillId="0" borderId="18" xfId="120" applyFont="1" applyFill="1" applyBorder="1" applyAlignment="1">
      <alignment horizontal="center" vertical="center" wrapText="1"/>
    </xf>
    <xf numFmtId="0" fontId="16" fillId="0" borderId="52" xfId="120" applyFont="1" applyFill="1" applyBorder="1" applyAlignment="1">
      <alignment horizontal="center" vertical="center" wrapText="1"/>
    </xf>
    <xf numFmtId="0" fontId="16" fillId="0" borderId="31" xfId="120" applyFont="1" applyFill="1" applyBorder="1" applyAlignment="1">
      <alignment horizontal="center" vertical="center" wrapText="1"/>
    </xf>
    <xf numFmtId="0" fontId="10" fillId="2" borderId="0" xfId="120" applyFont="1" applyFill="1" applyAlignment="1">
      <alignment horizontal="center"/>
    </xf>
    <xf numFmtId="0" fontId="16" fillId="13" borderId="18" xfId="120" applyFont="1" applyFill="1" applyBorder="1" applyAlignment="1">
      <alignment horizontal="center"/>
    </xf>
    <xf numFmtId="0" fontId="16" fillId="13" borderId="31" xfId="120" applyFont="1" applyFill="1" applyBorder="1" applyAlignment="1">
      <alignment horizontal="center"/>
    </xf>
    <xf numFmtId="0" fontId="14" fillId="0" borderId="11" xfId="120" applyFont="1" applyFill="1" applyBorder="1" applyAlignment="1" applyProtection="1">
      <alignment horizontal="left" vertical="center" wrapText="1"/>
      <protection locked="0"/>
    </xf>
    <xf numFmtId="0" fontId="14" fillId="0" borderId="0" xfId="120" applyFont="1" applyFill="1" applyAlignment="1" applyProtection="1">
      <alignment horizontal="left" vertical="center" wrapText="1"/>
      <protection locked="0"/>
    </xf>
    <xf numFmtId="0" fontId="3" fillId="0" borderId="0" xfId="120" applyFont="1" applyFill="1" applyAlignment="1" applyProtection="1">
      <alignment horizontal="left" vertical="center" wrapText="1"/>
      <protection locked="0"/>
    </xf>
    <xf numFmtId="0" fontId="60" fillId="0" borderId="0" xfId="121" applyFont="1" applyAlignment="1">
      <alignment horizontal="center" vertical="center" wrapText="1"/>
    </xf>
    <xf numFmtId="0" fontId="16" fillId="0" borderId="2" xfId="121" applyFont="1" applyFill="1" applyBorder="1" applyAlignment="1">
      <alignment horizontal="center" vertical="center" wrapText="1"/>
    </xf>
    <xf numFmtId="0" fontId="16" fillId="0" borderId="15" xfId="121" applyFont="1" applyFill="1" applyBorder="1" applyAlignment="1">
      <alignment horizontal="center" vertical="center" wrapText="1"/>
    </xf>
    <xf numFmtId="0" fontId="16" fillId="0" borderId="4" xfId="121" applyFont="1" applyFill="1" applyBorder="1" applyAlignment="1">
      <alignment horizontal="center" vertical="center" wrapText="1"/>
    </xf>
    <xf numFmtId="0" fontId="58" fillId="0" borderId="2" xfId="121" applyFont="1" applyFill="1" applyBorder="1" applyAlignment="1">
      <alignment horizontal="center" vertical="center" wrapText="1"/>
    </xf>
    <xf numFmtId="0" fontId="58" fillId="0" borderId="15" xfId="121" applyFont="1" applyFill="1" applyBorder="1" applyAlignment="1">
      <alignment horizontal="center" vertical="center" wrapText="1"/>
    </xf>
    <xf numFmtId="0" fontId="58" fillId="0" borderId="4" xfId="121" applyFont="1" applyFill="1" applyBorder="1" applyAlignment="1">
      <alignment horizontal="center" vertical="center" wrapText="1"/>
    </xf>
    <xf numFmtId="0" fontId="58" fillId="0" borderId="18" xfId="121" applyFont="1" applyFill="1" applyBorder="1" applyAlignment="1">
      <alignment horizontal="center" vertical="center" wrapText="1"/>
    </xf>
    <xf numFmtId="0" fontId="58" fillId="0" borderId="52" xfId="121" applyFont="1" applyFill="1" applyBorder="1" applyAlignment="1">
      <alignment horizontal="center" vertical="center" wrapText="1"/>
    </xf>
    <xf numFmtId="0" fontId="58" fillId="0" borderId="31" xfId="121" applyFont="1" applyFill="1" applyBorder="1" applyAlignment="1">
      <alignment horizontal="center" vertical="center" wrapText="1"/>
    </xf>
    <xf numFmtId="0" fontId="16" fillId="0" borderId="18" xfId="121" applyFont="1" applyFill="1" applyBorder="1" applyAlignment="1">
      <alignment horizontal="center" vertical="center" wrapText="1"/>
    </xf>
    <xf numFmtId="0" fontId="16" fillId="0" borderId="52" xfId="121" applyFont="1" applyFill="1" applyBorder="1" applyAlignment="1">
      <alignment horizontal="center" vertical="center" wrapText="1"/>
    </xf>
    <xf numFmtId="0" fontId="16" fillId="0" borderId="31" xfId="121" applyFont="1" applyFill="1" applyBorder="1" applyAlignment="1">
      <alignment horizontal="center" vertical="center" wrapText="1"/>
    </xf>
    <xf numFmtId="0" fontId="10" fillId="2" borderId="0" xfId="121" applyFont="1" applyFill="1" applyAlignment="1">
      <alignment horizontal="center"/>
    </xf>
    <xf numFmtId="0" fontId="16" fillId="13" borderId="18" xfId="121" applyFont="1" applyFill="1" applyBorder="1" applyAlignment="1">
      <alignment horizontal="center"/>
    </xf>
    <xf numFmtId="0" fontId="16" fillId="13" borderId="31" xfId="121" applyFont="1" applyFill="1" applyBorder="1" applyAlignment="1">
      <alignment horizontal="center"/>
    </xf>
    <xf numFmtId="0" fontId="14" fillId="0" borderId="11" xfId="121" applyFont="1" applyFill="1" applyBorder="1" applyAlignment="1" applyProtection="1">
      <alignment horizontal="left" vertical="center" wrapText="1"/>
      <protection locked="0"/>
    </xf>
    <xf numFmtId="0" fontId="14" fillId="0" borderId="0" xfId="121" applyFont="1" applyFill="1" applyAlignment="1" applyProtection="1">
      <alignment horizontal="left" vertical="center" wrapText="1"/>
      <protection locked="0"/>
    </xf>
    <xf numFmtId="0" fontId="3" fillId="0" borderId="0" xfId="121" applyFont="1" applyFill="1" applyAlignment="1" applyProtection="1">
      <alignment horizontal="left" vertical="center" wrapText="1"/>
      <protection locked="0"/>
    </xf>
    <xf numFmtId="0" fontId="60" fillId="0" borderId="0" xfId="126" applyFont="1" applyAlignment="1">
      <alignment horizontal="center" vertical="center" wrapText="1"/>
    </xf>
    <xf numFmtId="0" fontId="16" fillId="0" borderId="2" xfId="126" applyFont="1" applyFill="1" applyBorder="1" applyAlignment="1">
      <alignment horizontal="center" vertical="center" wrapText="1"/>
    </xf>
    <xf numFmtId="0" fontId="16" fillId="0" borderId="15" xfId="126" applyFont="1" applyFill="1" applyBorder="1" applyAlignment="1">
      <alignment horizontal="center" vertical="center" wrapText="1"/>
    </xf>
    <xf numFmtId="0" fontId="16" fillId="0" borderId="4" xfId="126" applyFont="1" applyFill="1" applyBorder="1" applyAlignment="1">
      <alignment horizontal="center" vertical="center" wrapText="1"/>
    </xf>
    <xf numFmtId="0" fontId="58" fillId="0" borderId="2" xfId="126" applyFont="1" applyFill="1" applyBorder="1" applyAlignment="1">
      <alignment horizontal="center" vertical="center" wrapText="1"/>
    </xf>
    <xf numFmtId="0" fontId="58" fillId="0" borderId="15" xfId="126" applyFont="1" applyFill="1" applyBorder="1" applyAlignment="1">
      <alignment horizontal="center" vertical="center" wrapText="1"/>
    </xf>
    <xf numFmtId="0" fontId="58" fillId="0" borderId="4" xfId="126" applyFont="1" applyFill="1" applyBorder="1" applyAlignment="1">
      <alignment horizontal="center" vertical="center" wrapText="1"/>
    </xf>
    <xf numFmtId="0" fontId="58" fillId="0" borderId="18" xfId="126" applyFont="1" applyFill="1" applyBorder="1" applyAlignment="1">
      <alignment horizontal="center" vertical="center" wrapText="1"/>
    </xf>
    <xf numFmtId="0" fontId="58" fillId="0" borderId="52" xfId="126" applyFont="1" applyFill="1" applyBorder="1" applyAlignment="1">
      <alignment horizontal="center" vertical="center" wrapText="1"/>
    </xf>
    <xf numFmtId="0" fontId="58" fillId="0" borderId="31" xfId="126" applyFont="1" applyFill="1" applyBorder="1" applyAlignment="1">
      <alignment horizontal="center" vertical="center" wrapText="1"/>
    </xf>
    <xf numFmtId="0" fontId="16" fillId="0" borderId="18" xfId="126" applyFont="1" applyFill="1" applyBorder="1" applyAlignment="1">
      <alignment horizontal="center" vertical="center" wrapText="1"/>
    </xf>
    <xf numFmtId="0" fontId="16" fillId="0" borderId="52" xfId="126" applyFont="1" applyFill="1" applyBorder="1" applyAlignment="1">
      <alignment horizontal="center" vertical="center" wrapText="1"/>
    </xf>
    <xf numFmtId="0" fontId="16" fillId="0" borderId="31" xfId="126" applyFont="1" applyFill="1" applyBorder="1" applyAlignment="1">
      <alignment horizontal="center" vertical="center" wrapText="1"/>
    </xf>
    <xf numFmtId="0" fontId="10" fillId="2" borderId="0" xfId="126" applyFont="1" applyFill="1" applyAlignment="1">
      <alignment horizontal="center"/>
    </xf>
    <xf numFmtId="0" fontId="16" fillId="13" borderId="18" xfId="126" applyFont="1" applyFill="1" applyBorder="1" applyAlignment="1">
      <alignment horizontal="center"/>
    </xf>
    <xf numFmtId="0" fontId="16" fillId="13" borderId="31" xfId="126" applyFont="1" applyFill="1" applyBorder="1" applyAlignment="1">
      <alignment horizontal="center"/>
    </xf>
    <xf numFmtId="0" fontId="14" fillId="0" borderId="11" xfId="126" applyFont="1" applyFill="1" applyBorder="1" applyAlignment="1" applyProtection="1">
      <alignment horizontal="left" vertical="center" wrapText="1"/>
      <protection locked="0"/>
    </xf>
    <xf numFmtId="0" fontId="14" fillId="0" borderId="0" xfId="126" applyFont="1" applyFill="1" applyAlignment="1" applyProtection="1">
      <alignment horizontal="left" vertical="center" wrapText="1"/>
      <protection locked="0"/>
    </xf>
    <xf numFmtId="0" fontId="3" fillId="0" borderId="0" xfId="126" applyFont="1" applyFill="1" applyAlignment="1" applyProtection="1">
      <alignment horizontal="left" vertical="center" wrapText="1"/>
      <protection locked="0"/>
    </xf>
    <xf numFmtId="0" fontId="3" fillId="0" borderId="11" xfId="120" applyFont="1" applyBorder="1" applyAlignment="1">
      <alignment horizontal="left"/>
    </xf>
    <xf numFmtId="0" fontId="59" fillId="0" borderId="0" xfId="120" applyFont="1" applyAlignment="1">
      <alignment horizontal="center"/>
    </xf>
    <xf numFmtId="0" fontId="59" fillId="0" borderId="2" xfId="120" applyFont="1" applyBorder="1" applyAlignment="1">
      <alignment horizontal="center" vertical="center" wrapText="1"/>
    </xf>
    <xf numFmtId="0" fontId="59" fillId="0" borderId="15" xfId="120" applyFont="1" applyBorder="1" applyAlignment="1">
      <alignment horizontal="center" vertical="center" wrapText="1"/>
    </xf>
    <xf numFmtId="0" fontId="59" fillId="0" borderId="4" xfId="120" applyFont="1" applyBorder="1" applyAlignment="1">
      <alignment horizontal="center" vertical="center" wrapText="1"/>
    </xf>
    <xf numFmtId="0" fontId="58" fillId="0" borderId="2" xfId="120" applyNumberFormat="1" applyFont="1" applyBorder="1" applyAlignment="1">
      <alignment horizontal="center" vertical="center" wrapText="1"/>
    </xf>
    <xf numFmtId="0" fontId="58" fillId="0" borderId="15" xfId="120" applyNumberFormat="1" applyFont="1" applyBorder="1" applyAlignment="1">
      <alignment horizontal="center" vertical="center" wrapText="1"/>
    </xf>
    <xf numFmtId="0" fontId="58" fillId="0" borderId="4" xfId="120" applyNumberFormat="1" applyFont="1" applyBorder="1" applyAlignment="1">
      <alignment horizontal="center" vertical="center" wrapText="1"/>
    </xf>
    <xf numFmtId="0" fontId="62" fillId="0" borderId="0" xfId="120" applyFont="1" applyAlignment="1">
      <alignment horizontal="center"/>
    </xf>
    <xf numFmtId="0" fontId="62" fillId="0" borderId="2" xfId="120" applyFont="1" applyBorder="1" applyAlignment="1">
      <alignment horizontal="center" vertical="center" wrapText="1"/>
    </xf>
    <xf numFmtId="0" fontId="62" fillId="0" borderId="15" xfId="120" applyFont="1" applyBorder="1" applyAlignment="1">
      <alignment horizontal="center" vertical="center" wrapText="1"/>
    </xf>
    <xf numFmtId="0" fontId="62" fillId="0" borderId="4" xfId="120" applyFont="1" applyBorder="1" applyAlignment="1">
      <alignment horizontal="center" vertical="center" wrapText="1"/>
    </xf>
    <xf numFmtId="0" fontId="16" fillId="0" borderId="18" xfId="3" applyFont="1" applyBorder="1" applyAlignment="1">
      <alignment horizontal="center"/>
    </xf>
    <xf numFmtId="0" fontId="16" fillId="0" borderId="52" xfId="3" applyFont="1" applyBorder="1" applyAlignment="1">
      <alignment horizontal="center"/>
    </xf>
    <xf numFmtId="0" fontId="16" fillId="0" borderId="70" xfId="3" applyFont="1" applyBorder="1" applyAlignment="1">
      <alignment horizontal="center"/>
    </xf>
    <xf numFmtId="0" fontId="16" fillId="0" borderId="0" xfId="3" applyFont="1" applyAlignment="1">
      <alignment horizontal="center" vertical="center" wrapText="1"/>
    </xf>
    <xf numFmtId="0" fontId="9" fillId="6" borderId="32" xfId="3" applyFont="1" applyFill="1" applyBorder="1" applyAlignment="1">
      <alignment horizontal="center" vertical="center" wrapText="1"/>
    </xf>
    <xf numFmtId="0" fontId="9" fillId="6" borderId="34" xfId="3" applyFont="1" applyFill="1" applyBorder="1" applyAlignment="1">
      <alignment horizontal="center" vertical="center" wrapText="1"/>
    </xf>
    <xf numFmtId="0" fontId="9" fillId="6" borderId="2" xfId="3" applyFont="1" applyFill="1" applyBorder="1" applyAlignment="1">
      <alignment horizontal="center" vertical="center" wrapText="1"/>
    </xf>
    <xf numFmtId="0" fontId="9" fillId="6" borderId="4" xfId="3" applyFont="1" applyFill="1" applyBorder="1" applyAlignment="1">
      <alignment horizontal="center" vertical="center" wrapText="1"/>
    </xf>
    <xf numFmtId="0" fontId="12" fillId="0" borderId="51" xfId="3" applyFont="1" applyBorder="1" applyAlignment="1">
      <alignment horizontal="center" vertical="center" wrapText="1"/>
    </xf>
    <xf numFmtId="0" fontId="12" fillId="0" borderId="52" xfId="3" applyFont="1" applyBorder="1" applyAlignment="1">
      <alignment horizontal="center" vertical="center" wrapText="1"/>
    </xf>
    <xf numFmtId="0" fontId="12" fillId="0" borderId="36" xfId="3" applyFont="1" applyBorder="1" applyAlignment="1">
      <alignment horizontal="center" vertical="center" wrapText="1"/>
    </xf>
    <xf numFmtId="0" fontId="12" fillId="7" borderId="18" xfId="3" applyFont="1" applyFill="1" applyBorder="1" applyAlignment="1">
      <alignment horizontal="center" vertical="center" wrapText="1"/>
    </xf>
    <xf numFmtId="0" fontId="12" fillId="7" borderId="52" xfId="3" applyFont="1" applyFill="1" applyBorder="1" applyAlignment="1">
      <alignment horizontal="center" vertical="center" wrapText="1"/>
    </xf>
    <xf numFmtId="0" fontId="12" fillId="7" borderId="31" xfId="3" applyFont="1" applyFill="1" applyBorder="1" applyAlignment="1">
      <alignment horizontal="center" vertical="center" wrapText="1"/>
    </xf>
    <xf numFmtId="0" fontId="11" fillId="0" borderId="6" xfId="3" applyFont="1" applyBorder="1" applyAlignment="1">
      <alignment horizontal="center" vertical="center" wrapText="1"/>
    </xf>
    <xf numFmtId="0" fontId="11" fillId="0" borderId="61" xfId="3" applyFont="1" applyBorder="1" applyAlignment="1">
      <alignment horizontal="center" vertical="center" wrapText="1"/>
    </xf>
    <xf numFmtId="0" fontId="11" fillId="0" borderId="39" xfId="3" applyFont="1" applyBorder="1" applyAlignment="1">
      <alignment horizontal="center" vertical="center" wrapText="1"/>
    </xf>
    <xf numFmtId="0" fontId="11" fillId="0" borderId="48" xfId="3" applyFont="1" applyBorder="1" applyAlignment="1">
      <alignment horizontal="center" vertical="center" wrapText="1"/>
    </xf>
    <xf numFmtId="0" fontId="16" fillId="0" borderId="31" xfId="3" applyFont="1" applyBorder="1" applyAlignment="1">
      <alignment horizontal="center"/>
    </xf>
    <xf numFmtId="0" fontId="16" fillId="0" borderId="24" xfId="3" applyFont="1" applyBorder="1" applyAlignment="1">
      <alignment horizontal="center"/>
    </xf>
    <xf numFmtId="4" fontId="16" fillId="0" borderId="18" xfId="3" applyNumberFormat="1" applyFont="1" applyBorder="1" applyAlignment="1">
      <alignment horizontal="center"/>
    </xf>
    <xf numFmtId="4" fontId="16" fillId="0" borderId="52" xfId="3" applyNumberFormat="1" applyFont="1" applyBorder="1" applyAlignment="1">
      <alignment horizontal="center"/>
    </xf>
    <xf numFmtId="4" fontId="16" fillId="0" borderId="31" xfId="3" applyNumberFormat="1" applyFont="1" applyBorder="1" applyAlignment="1">
      <alignment horizontal="center"/>
    </xf>
    <xf numFmtId="0" fontId="16" fillId="0" borderId="18" xfId="96" applyFont="1" applyBorder="1" applyAlignment="1">
      <alignment horizontal="center"/>
    </xf>
    <xf numFmtId="0" fontId="16" fillId="0" borderId="52" xfId="96" applyFont="1" applyBorder="1" applyAlignment="1">
      <alignment horizontal="center"/>
    </xf>
    <xf numFmtId="0" fontId="16" fillId="0" borderId="70" xfId="96" applyFont="1" applyBorder="1" applyAlignment="1">
      <alignment horizontal="center"/>
    </xf>
    <xf numFmtId="0" fontId="16" fillId="0" borderId="0" xfId="96" applyFont="1" applyAlignment="1">
      <alignment horizontal="center" vertical="center" wrapText="1"/>
    </xf>
    <xf numFmtId="0" fontId="9" fillId="6" borderId="32" xfId="96" applyFont="1" applyFill="1" applyBorder="1" applyAlignment="1">
      <alignment horizontal="center" vertical="center" wrapText="1"/>
    </xf>
    <xf numFmtId="0" fontId="9" fillId="6" borderId="34" xfId="96" applyFont="1" applyFill="1" applyBorder="1" applyAlignment="1">
      <alignment horizontal="center" vertical="center" wrapText="1"/>
    </xf>
    <xf numFmtId="0" fontId="9" fillId="6" borderId="2" xfId="96" applyFont="1" applyFill="1" applyBorder="1" applyAlignment="1">
      <alignment horizontal="center" vertical="center" wrapText="1"/>
    </xf>
    <xf numFmtId="0" fontId="9" fillId="6" borderId="4" xfId="96" applyFont="1" applyFill="1" applyBorder="1" applyAlignment="1">
      <alignment horizontal="center" vertical="center" wrapText="1"/>
    </xf>
    <xf numFmtId="0" fontId="12" fillId="0" borderId="51" xfId="96" applyFont="1" applyBorder="1" applyAlignment="1">
      <alignment horizontal="center" vertical="center" wrapText="1"/>
    </xf>
    <xf numFmtId="0" fontId="12" fillId="0" borderId="52" xfId="96" applyFont="1" applyBorder="1" applyAlignment="1">
      <alignment horizontal="center" vertical="center" wrapText="1"/>
    </xf>
    <xf numFmtId="0" fontId="12" fillId="0" borderId="36" xfId="96" applyFont="1" applyBorder="1" applyAlignment="1">
      <alignment horizontal="center" vertical="center" wrapText="1"/>
    </xf>
    <xf numFmtId="0" fontId="12" fillId="7" borderId="18" xfId="96" applyFont="1" applyFill="1" applyBorder="1" applyAlignment="1">
      <alignment horizontal="center" vertical="center" wrapText="1"/>
    </xf>
    <xf numFmtId="0" fontId="12" fillId="7" borderId="52" xfId="96" applyFont="1" applyFill="1" applyBorder="1" applyAlignment="1">
      <alignment horizontal="center" vertical="center" wrapText="1"/>
    </xf>
    <xf numFmtId="0" fontId="12" fillId="7" borderId="31" xfId="96" applyFont="1" applyFill="1" applyBorder="1" applyAlignment="1">
      <alignment horizontal="center" vertical="center" wrapText="1"/>
    </xf>
    <xf numFmtId="0" fontId="11" fillId="0" borderId="6" xfId="96" applyFont="1" applyBorder="1" applyAlignment="1">
      <alignment horizontal="center" vertical="center" wrapText="1"/>
    </xf>
    <xf numFmtId="0" fontId="11" fillId="0" borderId="61" xfId="96" applyFont="1" applyBorder="1" applyAlignment="1">
      <alignment horizontal="center" vertical="center" wrapText="1"/>
    </xf>
    <xf numFmtId="0" fontId="11" fillId="0" borderId="39" xfId="96" applyFont="1" applyBorder="1" applyAlignment="1">
      <alignment horizontal="center" vertical="center" wrapText="1"/>
    </xf>
    <xf numFmtId="0" fontId="11" fillId="0" borderId="48" xfId="96" applyFont="1" applyBorder="1" applyAlignment="1">
      <alignment horizontal="center" vertical="center" wrapText="1"/>
    </xf>
    <xf numFmtId="0" fontId="16" fillId="0" borderId="31" xfId="96" applyFont="1" applyBorder="1" applyAlignment="1">
      <alignment horizontal="center"/>
    </xf>
    <xf numFmtId="0" fontId="16" fillId="0" borderId="24" xfId="96" applyFont="1" applyBorder="1" applyAlignment="1">
      <alignment horizontal="center"/>
    </xf>
    <xf numFmtId="4" fontId="16" fillId="0" borderId="18" xfId="96" applyNumberFormat="1" applyFont="1" applyBorder="1" applyAlignment="1">
      <alignment horizontal="center"/>
    </xf>
    <xf numFmtId="4" fontId="16" fillId="0" borderId="52" xfId="96" applyNumberFormat="1" applyFont="1" applyBorder="1" applyAlignment="1">
      <alignment horizontal="center"/>
    </xf>
    <xf numFmtId="4" fontId="16" fillId="0" borderId="31" xfId="96" applyNumberFormat="1" applyFont="1" applyBorder="1" applyAlignment="1">
      <alignment horizontal="center"/>
    </xf>
    <xf numFmtId="0" fontId="16" fillId="0" borderId="18" xfId="120" applyFont="1" applyBorder="1" applyAlignment="1">
      <alignment horizontal="center"/>
    </xf>
    <xf numFmtId="0" fontId="16" fillId="0" borderId="52" xfId="120" applyFont="1" applyBorder="1" applyAlignment="1">
      <alignment horizontal="center"/>
    </xf>
    <xf numFmtId="0" fontId="16" fillId="0" borderId="31" xfId="120" applyFont="1" applyBorder="1" applyAlignment="1">
      <alignment horizontal="center"/>
    </xf>
    <xf numFmtId="0" fontId="16" fillId="0" borderId="24" xfId="120" applyFont="1" applyBorder="1" applyAlignment="1">
      <alignment horizontal="center"/>
    </xf>
    <xf numFmtId="0" fontId="16" fillId="0" borderId="70" xfId="120" applyFont="1" applyBorder="1" applyAlignment="1">
      <alignment horizontal="center"/>
    </xf>
    <xf numFmtId="4" fontId="16" fillId="0" borderId="18" xfId="120" applyNumberFormat="1" applyFont="1" applyBorder="1" applyAlignment="1">
      <alignment horizontal="center"/>
    </xf>
    <xf numFmtId="4" fontId="16" fillId="0" borderId="52" xfId="120" applyNumberFormat="1" applyFont="1" applyBorder="1" applyAlignment="1">
      <alignment horizontal="center"/>
    </xf>
    <xf numFmtId="4" fontId="16" fillId="0" borderId="31" xfId="120" applyNumberFormat="1" applyFont="1" applyBorder="1" applyAlignment="1">
      <alignment horizontal="center"/>
    </xf>
    <xf numFmtId="0" fontId="12" fillId="7" borderId="18" xfId="120" applyFont="1" applyFill="1" applyBorder="1" applyAlignment="1">
      <alignment horizontal="center" vertical="center" wrapText="1"/>
    </xf>
    <xf numFmtId="0" fontId="12" fillId="7" borderId="52" xfId="120" applyFont="1" applyFill="1" applyBorder="1" applyAlignment="1">
      <alignment horizontal="center" vertical="center" wrapText="1"/>
    </xf>
    <xf numFmtId="0" fontId="12" fillId="7" borderId="31" xfId="120" applyFont="1" applyFill="1" applyBorder="1" applyAlignment="1">
      <alignment horizontal="center" vertical="center" wrapText="1"/>
    </xf>
    <xf numFmtId="0" fontId="11" fillId="0" borderId="6" xfId="120" applyFont="1" applyBorder="1" applyAlignment="1">
      <alignment horizontal="center" vertical="center" wrapText="1"/>
    </xf>
    <xf numFmtId="0" fontId="11" fillId="0" borderId="61" xfId="120" applyFont="1" applyBorder="1" applyAlignment="1">
      <alignment horizontal="center" vertical="center" wrapText="1"/>
    </xf>
    <xf numFmtId="0" fontId="11" fillId="0" borderId="39" xfId="120" applyFont="1" applyBorder="1" applyAlignment="1">
      <alignment horizontal="center" vertical="center" wrapText="1"/>
    </xf>
    <xf numFmtId="0" fontId="11" fillId="0" borderId="48" xfId="120" applyFont="1" applyBorder="1" applyAlignment="1">
      <alignment horizontal="center" vertical="center" wrapText="1"/>
    </xf>
    <xf numFmtId="0" fontId="16" fillId="0" borderId="0" xfId="120" applyFont="1" applyAlignment="1">
      <alignment horizontal="center" vertical="center" wrapText="1"/>
    </xf>
    <xf numFmtId="0" fontId="9" fillId="6" borderId="32" xfId="120" applyFont="1" applyFill="1" applyBorder="1" applyAlignment="1">
      <alignment horizontal="center" vertical="center" wrapText="1"/>
    </xf>
    <xf numFmtId="0" fontId="9" fillId="6" borderId="34" xfId="120" applyFont="1" applyFill="1" applyBorder="1" applyAlignment="1">
      <alignment horizontal="center" vertical="center" wrapText="1"/>
    </xf>
    <xf numFmtId="0" fontId="9" fillId="6" borderId="2" xfId="120" applyFont="1" applyFill="1" applyBorder="1" applyAlignment="1">
      <alignment horizontal="center" vertical="center" wrapText="1"/>
    </xf>
    <xf numFmtId="0" fontId="9" fillId="6" borderId="4" xfId="120" applyFont="1" applyFill="1" applyBorder="1" applyAlignment="1">
      <alignment horizontal="center" vertical="center" wrapText="1"/>
    </xf>
    <xf numFmtId="0" fontId="12" fillId="0" borderId="51" xfId="120" applyFont="1" applyBorder="1" applyAlignment="1">
      <alignment horizontal="center" vertical="center" wrapText="1"/>
    </xf>
    <xf numFmtId="0" fontId="12" fillId="0" borderId="52" xfId="120" applyFont="1" applyBorder="1" applyAlignment="1">
      <alignment horizontal="center" vertical="center" wrapText="1"/>
    </xf>
    <xf numFmtId="0" fontId="12" fillId="0" borderId="36" xfId="120" applyFont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67" fillId="2" borderId="2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70" fillId="2" borderId="18" xfId="0" applyFont="1" applyFill="1" applyBorder="1" applyAlignment="1">
      <alignment horizontal="center" vertical="center" wrapText="1"/>
    </xf>
    <xf numFmtId="0" fontId="70" fillId="2" borderId="31" xfId="0" applyFont="1" applyFill="1" applyBorder="1" applyAlignment="1">
      <alignment horizontal="center" vertical="center" wrapText="1"/>
    </xf>
    <xf numFmtId="0" fontId="70" fillId="2" borderId="2" xfId="0" applyFont="1" applyFill="1" applyBorder="1" applyAlignment="1">
      <alignment horizontal="center" vertical="center" wrapText="1"/>
    </xf>
    <xf numFmtId="0" fontId="70" fillId="2" borderId="4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0" fontId="67" fillId="0" borderId="0" xfId="0" applyFont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52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67" fillId="0" borderId="18" xfId="0" applyFont="1" applyFill="1" applyBorder="1" applyAlignment="1">
      <alignment horizontal="center" vertical="center" wrapText="1"/>
    </xf>
    <xf numFmtId="0" fontId="67" fillId="0" borderId="52" xfId="0" applyFont="1" applyFill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 wrapText="1"/>
    </xf>
    <xf numFmtId="0" fontId="67" fillId="0" borderId="31" xfId="0" applyFont="1" applyFill="1" applyBorder="1" applyAlignment="1">
      <alignment horizontal="center" vertical="center" wrapText="1"/>
    </xf>
    <xf numFmtId="0" fontId="70" fillId="2" borderId="13" xfId="0" applyFont="1" applyFill="1" applyBorder="1" applyAlignment="1">
      <alignment horizontal="center" vertical="center" wrapText="1"/>
    </xf>
    <xf numFmtId="0" fontId="70" fillId="2" borderId="21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0" fontId="11" fillId="2" borderId="3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/>
    </xf>
    <xf numFmtId="0" fontId="16" fillId="0" borderId="55" xfId="0" applyFont="1" applyBorder="1" applyAlignment="1">
      <alignment horizont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 vertical="center" wrapText="1"/>
    </xf>
    <xf numFmtId="0" fontId="70" fillId="2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66" xfId="0" applyFont="1" applyFill="1" applyBorder="1" applyAlignment="1">
      <alignment horizontal="center" vertical="center" wrapText="1"/>
    </xf>
    <xf numFmtId="0" fontId="18" fillId="0" borderId="70" xfId="0" applyFont="1" applyFill="1" applyBorder="1" applyAlignment="1">
      <alignment horizontal="center" vertical="center" wrapText="1"/>
    </xf>
    <xf numFmtId="0" fontId="69" fillId="2" borderId="1" xfId="0" applyFont="1" applyFill="1" applyBorder="1" applyAlignment="1">
      <alignment horizontal="center" vertical="center" wrapText="1"/>
    </xf>
    <xf numFmtId="0" fontId="69" fillId="2" borderId="24" xfId="0" applyFont="1" applyFill="1" applyBorder="1" applyAlignment="1">
      <alignment horizontal="center" vertical="center" wrapText="1"/>
    </xf>
    <xf numFmtId="0" fontId="69" fillId="2" borderId="3" xfId="0" applyFont="1" applyFill="1" applyBorder="1" applyAlignment="1">
      <alignment horizontal="center" vertical="center" wrapText="1"/>
    </xf>
    <xf numFmtId="0" fontId="69" fillId="2" borderId="70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8" fillId="2" borderId="15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70" fillId="2" borderId="15" xfId="0" applyFont="1" applyFill="1" applyBorder="1" applyAlignment="1">
      <alignment horizontal="center" vertical="center" wrapText="1"/>
    </xf>
    <xf numFmtId="3" fontId="87" fillId="0" borderId="11" xfId="0" applyNumberFormat="1" applyFont="1" applyFill="1" applyBorder="1" applyAlignment="1" applyProtection="1">
      <alignment horizontal="center"/>
      <protection locked="0"/>
    </xf>
    <xf numFmtId="0" fontId="5" fillId="2" borderId="18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3" fontId="87" fillId="0" borderId="0" xfId="0" applyNumberFormat="1" applyFont="1" applyFill="1" applyBorder="1" applyAlignment="1" applyProtection="1">
      <alignment horizontal="center"/>
      <protection locked="0"/>
    </xf>
  </cellXfs>
  <cellStyles count="140">
    <cellStyle name="20% - Accent1 2" xfId="8"/>
    <cellStyle name="20% - Accent1 3" xfId="9"/>
    <cellStyle name="20% - Accent1 4" xfId="10"/>
    <cellStyle name="20% - Accent2 2" xfId="11"/>
    <cellStyle name="20% - Accent2 3" xfId="12"/>
    <cellStyle name="20% - Accent3 2" xfId="13"/>
    <cellStyle name="20% - Accent3 3" xfId="14"/>
    <cellStyle name="20% - Accent4 2" xfId="15"/>
    <cellStyle name="20% - Accent4 3" xfId="16"/>
    <cellStyle name="20% - Accent4 4" xfId="17"/>
    <cellStyle name="20% - Accent5 2" xfId="18"/>
    <cellStyle name="20% - Accent5 3" xfId="19"/>
    <cellStyle name="20% - Accent5 4" xfId="20"/>
    <cellStyle name="20% - Accent6 2" xfId="21"/>
    <cellStyle name="20% - Accent6 3" xfId="22"/>
    <cellStyle name="40% - Accent1 2" xfId="23"/>
    <cellStyle name="40% - Accent1 3" xfId="24"/>
    <cellStyle name="40% - Accent1 4" xfId="25"/>
    <cellStyle name="40% - Accent2 2" xfId="26"/>
    <cellStyle name="40% - Accent2 3" xfId="27"/>
    <cellStyle name="40% - Accent3 2" xfId="28"/>
    <cellStyle name="40% - Accent3 3" xfId="29"/>
    <cellStyle name="40% - Accent4 2" xfId="30"/>
    <cellStyle name="40% - Accent4 3" xfId="31"/>
    <cellStyle name="40% - Accent5 2" xfId="32"/>
    <cellStyle name="40% - Accent5 3" xfId="33"/>
    <cellStyle name="40% - Accent5 4" xfId="34"/>
    <cellStyle name="40% - Accent6 2" xfId="35"/>
    <cellStyle name="40% - Accent6 3" xfId="36"/>
    <cellStyle name="60% - Accent1 2" xfId="37"/>
    <cellStyle name="60% - Accent1 3" xfId="38"/>
    <cellStyle name="60% - Accent1 4" xfId="39"/>
    <cellStyle name="60% - Accent2 2" xfId="40"/>
    <cellStyle name="60% - Accent2 3" xfId="41"/>
    <cellStyle name="60% - Accent2 4" xfId="42"/>
    <cellStyle name="60% - Accent3 2" xfId="43"/>
    <cellStyle name="60% - Accent3 3" xfId="44"/>
    <cellStyle name="60% - Accent4 2" xfId="45"/>
    <cellStyle name="60% - Accent4 3" xfId="46"/>
    <cellStyle name="60% - Accent5 2" xfId="47"/>
    <cellStyle name="60% - Accent5 3" xfId="48"/>
    <cellStyle name="60% - Accent5 4" xfId="49"/>
    <cellStyle name="60% - Accent6 2" xfId="50"/>
    <cellStyle name="60% - Accent6 3" xfId="51"/>
    <cellStyle name="Accent1 2" xfId="52"/>
    <cellStyle name="Accent1 3" xfId="53"/>
    <cellStyle name="Accent2 2" xfId="54"/>
    <cellStyle name="Accent2 3" xfId="55"/>
    <cellStyle name="Accent2 4" xfId="56"/>
    <cellStyle name="Accent3 2" xfId="57"/>
    <cellStyle name="Accent3 3" xfId="58"/>
    <cellStyle name="Accent4 2" xfId="59"/>
    <cellStyle name="Accent4 3" xfId="60"/>
    <cellStyle name="Accent5 2" xfId="61"/>
    <cellStyle name="Accent5 3" xfId="62"/>
    <cellStyle name="Accent6 2" xfId="63"/>
    <cellStyle name="Accent6 3" xfId="64"/>
    <cellStyle name="Accent6 4" xfId="65"/>
    <cellStyle name="Bad" xfId="66"/>
    <cellStyle name="Bad 2" xfId="67"/>
    <cellStyle name="Calculation" xfId="68"/>
    <cellStyle name="Calculation 2" xfId="69"/>
    <cellStyle name="Check Cell" xfId="70"/>
    <cellStyle name="Check Cell 2" xfId="71"/>
    <cellStyle name="Comma" xfId="1" builtinId="3"/>
    <cellStyle name="Comma 2" xfId="137"/>
    <cellStyle name="Comma0" xfId="72"/>
    <cellStyle name="Comma0 2" xfId="123"/>
    <cellStyle name="Comma0_CS" xfId="124"/>
    <cellStyle name="Explanatory Text" xfId="73"/>
    <cellStyle name="Explanatory Text 2" xfId="74"/>
    <cellStyle name="Followed Hyperlink" xfId="122"/>
    <cellStyle name="Good" xfId="75"/>
    <cellStyle name="Good 2" xfId="76"/>
    <cellStyle name="Good 2 2" xfId="77"/>
    <cellStyle name="Heading 1" xfId="78"/>
    <cellStyle name="Heading 1 2" xfId="79"/>
    <cellStyle name="Heading 2" xfId="80"/>
    <cellStyle name="Heading 2 2" xfId="81"/>
    <cellStyle name="Heading 3" xfId="82"/>
    <cellStyle name="Heading 3 2" xfId="83"/>
    <cellStyle name="Heading 4" xfId="84"/>
    <cellStyle name="Heading 4 2" xfId="85"/>
    <cellStyle name="Hyperlink 2" xfId="86"/>
    <cellStyle name="Hyperlink 3" xfId="87"/>
    <cellStyle name="Hyperlink 4" xfId="88"/>
    <cellStyle name="Input" xfId="89"/>
    <cellStyle name="Input 2" xfId="90"/>
    <cellStyle name="Linked Cell" xfId="91"/>
    <cellStyle name="Linked Cell 2" xfId="92"/>
    <cellStyle name="Neutral" xfId="93"/>
    <cellStyle name="Neutral 2" xfId="94"/>
    <cellStyle name="Normal" xfId="0" builtinId="0"/>
    <cellStyle name="Normal 2" xfId="2"/>
    <cellStyle name="Normal 2 2" xfId="95"/>
    <cellStyle name="Normal 2 2 2" xfId="121"/>
    <cellStyle name="Normal 2 3" xfId="96"/>
    <cellStyle name="Normal 2 3 2" xfId="97"/>
    <cellStyle name="Normal 2 3 3" xfId="98"/>
    <cellStyle name="Normal 2 3 4" xfId="99"/>
    <cellStyle name="Normal 2 3 4 2" xfId="100"/>
    <cellStyle name="Normal 2 3 4 3" xfId="101"/>
    <cellStyle name="Normal 2 3 5" xfId="102"/>
    <cellStyle name="Normal 3" xfId="3"/>
    <cellStyle name="Normal 3 2" xfId="103"/>
    <cellStyle name="Normal 3 3" xfId="104"/>
    <cellStyle name="Normal 3 4" xfId="128"/>
    <cellStyle name="Normal 4" xfId="105"/>
    <cellStyle name="Normal 4 2" xfId="106"/>
    <cellStyle name="Normal 4 3" xfId="107"/>
    <cellStyle name="Normal 4 4" xfId="129"/>
    <cellStyle name="Normal 5" xfId="108"/>
    <cellStyle name="Normal 6" xfId="109"/>
    <cellStyle name="Normal 7" xfId="120"/>
    <cellStyle name="Normal 8" xfId="126"/>
    <cellStyle name="Normal_Anexa 4 stoma" xfId="125"/>
    <cellStyle name="Normal_Anexa 4 stoma 2" xfId="131"/>
    <cellStyle name="Normal_Anexa 5 spitale" xfId="7"/>
    <cellStyle name="Normal_BUGET RECTIFICARE OUG 89 VIRARI FINALE" xfId="136"/>
    <cellStyle name="Normal_LG 216 CALCULE BVC 2001" xfId="135"/>
    <cellStyle name="Note" xfId="110"/>
    <cellStyle name="Note 2" xfId="111"/>
    <cellStyle name="Output" xfId="112"/>
    <cellStyle name="Output 2" xfId="113"/>
    <cellStyle name="Percent 2" xfId="138"/>
    <cellStyle name="Procent 2" xfId="127"/>
    <cellStyle name="Style 1" xfId="139"/>
    <cellStyle name="Title" xfId="114"/>
    <cellStyle name="Title 2" xfId="115"/>
    <cellStyle name="Total 2" xfId="116"/>
    <cellStyle name="Total 3" xfId="117"/>
    <cellStyle name="Virgulă 2" xfId="4"/>
    <cellStyle name="Virgulă 3" xfId="5"/>
    <cellStyle name="Virgulă 4" xfId="6"/>
    <cellStyle name="Virgulă 5" xfId="130"/>
    <cellStyle name="Virgulă 5 2" xfId="132"/>
    <cellStyle name="Virgulă 6" xfId="133"/>
    <cellStyle name="Virgulă 7" xfId="134"/>
    <cellStyle name="Warning Text" xfId="118"/>
    <cellStyle name="Warning Text 2" xfId="11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00.71\Users\Elena%20STANCU\Desktop\Ambulatoriu%20clinic%20TRIM%20IV\2.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5/EVALUARE%20AN%202015/RECUP.%20AN%202015/Registru%209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6/EVAL%20TR%20I%202016/AMB-1%20-/2.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.cristisor/AppData/Local/Microsoft/Windows/Temporary%20Internet%20Files/Content.Outlook/AVD1G92I/AMB-2%20-/2.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5/EVALUARE%20AN%202015/DISPOZITIVE%20MEDICALE%20ANUL%202015/Total%20pe%20categorii%20de%20dispozitive%20med.%2020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6/EVAL%20TR%20I%202016/DISPOZITIVE%20TR%20I%202016/8.1-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5/EVALUARE%20TRIM%20I%202015/SPITALE%20trim%20I%202015/5.2-5.5%20I%20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as20342\retea\Users\Ana%20Maria%20GEORGESCU\Documents\EVALUARE\EVALUARE%20AN%202012\Eval.%20trim.%201%202012%20VERIFICAT\SPITALE%201%202012\tab.%205.2-5.5%201%2020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5/EVALUARE%20TRIM%20IV/SPITALE%20trim%20IV%202015/5.2-.5.5%20tr%20IV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VALUARE%20AN%202016/EVAL%20TR%20I%202016/SPITALE%20trim%20I%202016/5.2-.5.5%20tr%20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BA"/>
      <sheetName val="ARAD"/>
      <sheetName val="ARGES"/>
      <sheetName val="BACĂU"/>
      <sheetName val="BIHOR"/>
      <sheetName val="BISTRITA"/>
      <sheetName val="BOTOSANI"/>
      <sheetName val="BRASOV"/>
      <sheetName val="BRAILA"/>
      <sheetName val="BUZAU"/>
      <sheetName val="CARAS"/>
      <sheetName val="CALARASI"/>
      <sheetName val="CLUJ"/>
      <sheetName val="CONSTANTA"/>
      <sheetName val="COVASNA"/>
      <sheetName val="DAMBOVITA"/>
      <sheetName val="DOLJ"/>
      <sheetName val="GALATI"/>
      <sheetName val="GIURGIU"/>
      <sheetName val="GORJ"/>
      <sheetName val="HARGHITA"/>
      <sheetName val="HUNEDOARA"/>
      <sheetName val="IALOMITA"/>
      <sheetName val="IASI"/>
      <sheetName val="ILFOV"/>
      <sheetName val="MARAMURES"/>
      <sheetName val="MEHEDINTI"/>
      <sheetName val="MURES"/>
      <sheetName val="NEAMT"/>
      <sheetName val="OLT"/>
      <sheetName val="PRAHOVA"/>
      <sheetName val="SATU MARE"/>
      <sheetName val="SALAJ"/>
      <sheetName val="SIBIU"/>
      <sheetName val="SUCEAVA"/>
      <sheetName val="TELEORMAN"/>
      <sheetName val="TIMIS"/>
      <sheetName val="TULCEA"/>
      <sheetName val="VASLUI"/>
      <sheetName val="VALCEA"/>
      <sheetName val="VRANCEA"/>
      <sheetName val="BUC"/>
      <sheetName val="AOPSNAJ"/>
      <sheetName val="centralizator 4"/>
      <sheetName val="centralizator- pe judete 4"/>
    </sheetNames>
    <sheetDataSet>
      <sheetData sheetId="0">
        <row r="8">
          <cell r="C8">
            <v>0</v>
          </cell>
          <cell r="D8">
            <v>0</v>
          </cell>
        </row>
        <row r="9">
          <cell r="C9">
            <v>2</v>
          </cell>
          <cell r="D9">
            <v>8</v>
          </cell>
        </row>
        <row r="10">
          <cell r="C10">
            <v>5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8</v>
          </cell>
          <cell r="D12">
            <v>12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5</v>
          </cell>
          <cell r="D16">
            <v>4</v>
          </cell>
        </row>
        <row r="17">
          <cell r="C17">
            <v>1</v>
          </cell>
          <cell r="D17">
            <v>4</v>
          </cell>
        </row>
        <row r="18">
          <cell r="C18">
            <v>2</v>
          </cell>
          <cell r="D18">
            <v>2</v>
          </cell>
        </row>
        <row r="19">
          <cell r="C19">
            <v>4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2</v>
          </cell>
        </row>
        <row r="22">
          <cell r="C22">
            <v>1</v>
          </cell>
          <cell r="D22">
            <v>0</v>
          </cell>
        </row>
        <row r="23">
          <cell r="C23">
            <v>9</v>
          </cell>
          <cell r="D23">
            <v>13</v>
          </cell>
        </row>
        <row r="24">
          <cell r="C24">
            <v>2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0</v>
          </cell>
        </row>
        <row r="27">
          <cell r="C27">
            <v>7</v>
          </cell>
          <cell r="D27">
            <v>5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3</v>
          </cell>
        </row>
        <row r="30">
          <cell r="C30">
            <v>7</v>
          </cell>
          <cell r="D30">
            <v>15</v>
          </cell>
        </row>
        <row r="31">
          <cell r="C31">
            <v>5</v>
          </cell>
          <cell r="D31">
            <v>5</v>
          </cell>
        </row>
        <row r="32">
          <cell r="C32">
            <v>2</v>
          </cell>
          <cell r="D32">
            <v>6</v>
          </cell>
        </row>
        <row r="33">
          <cell r="C33">
            <v>4</v>
          </cell>
          <cell r="D33">
            <v>5</v>
          </cell>
        </row>
        <row r="34">
          <cell r="C34">
            <v>0</v>
          </cell>
          <cell r="D34">
            <v>0</v>
          </cell>
        </row>
        <row r="35">
          <cell r="C35">
            <v>16</v>
          </cell>
          <cell r="D35">
            <v>10</v>
          </cell>
        </row>
        <row r="36">
          <cell r="C36">
            <v>7</v>
          </cell>
          <cell r="D36">
            <v>5</v>
          </cell>
        </row>
        <row r="37">
          <cell r="C37">
            <v>7</v>
          </cell>
          <cell r="D37">
            <v>11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1">
        <row r="8">
          <cell r="C8">
            <v>0</v>
          </cell>
          <cell r="D8">
            <v>1</v>
          </cell>
        </row>
        <row r="9">
          <cell r="C9">
            <v>1</v>
          </cell>
          <cell r="D9">
            <v>3</v>
          </cell>
        </row>
        <row r="10">
          <cell r="C10">
            <v>7</v>
          </cell>
          <cell r="D10">
            <v>6</v>
          </cell>
        </row>
        <row r="12">
          <cell r="C12">
            <v>6</v>
          </cell>
          <cell r="D12">
            <v>13</v>
          </cell>
        </row>
        <row r="13">
          <cell r="C13">
            <v>2</v>
          </cell>
          <cell r="D13">
            <v>4</v>
          </cell>
        </row>
        <row r="14">
          <cell r="C14">
            <v>0</v>
          </cell>
          <cell r="D14">
            <v>3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6</v>
          </cell>
        </row>
        <row r="17">
          <cell r="C17">
            <v>7</v>
          </cell>
          <cell r="D17">
            <v>4</v>
          </cell>
        </row>
        <row r="18">
          <cell r="C18">
            <v>6</v>
          </cell>
          <cell r="D18">
            <v>2</v>
          </cell>
        </row>
        <row r="19">
          <cell r="C19">
            <v>1</v>
          </cell>
          <cell r="D19">
            <v>6</v>
          </cell>
        </row>
        <row r="22">
          <cell r="C22">
            <v>1</v>
          </cell>
          <cell r="D22">
            <v>3</v>
          </cell>
        </row>
        <row r="23">
          <cell r="C23">
            <v>17</v>
          </cell>
          <cell r="D23">
            <v>26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5</v>
          </cell>
        </row>
        <row r="26">
          <cell r="C26">
            <v>1</v>
          </cell>
          <cell r="D26">
            <v>0</v>
          </cell>
        </row>
        <row r="27">
          <cell r="C27">
            <v>2</v>
          </cell>
          <cell r="D27">
            <v>9</v>
          </cell>
        </row>
        <row r="29">
          <cell r="C29">
            <v>0</v>
          </cell>
          <cell r="D29">
            <v>4</v>
          </cell>
        </row>
        <row r="30">
          <cell r="C30">
            <v>12</v>
          </cell>
          <cell r="D30">
            <v>18</v>
          </cell>
        </row>
        <row r="31">
          <cell r="C31">
            <v>6</v>
          </cell>
          <cell r="D31">
            <v>8</v>
          </cell>
        </row>
        <row r="32">
          <cell r="C32">
            <v>4</v>
          </cell>
          <cell r="D32">
            <v>9</v>
          </cell>
        </row>
        <row r="33">
          <cell r="C33">
            <v>3</v>
          </cell>
          <cell r="D33">
            <v>9</v>
          </cell>
        </row>
        <row r="34">
          <cell r="C34">
            <v>0</v>
          </cell>
          <cell r="D34">
            <v>4</v>
          </cell>
        </row>
        <row r="35">
          <cell r="C35">
            <v>9</v>
          </cell>
          <cell r="D35">
            <v>17</v>
          </cell>
        </row>
        <row r="36">
          <cell r="C36">
            <v>1</v>
          </cell>
          <cell r="D36">
            <v>9</v>
          </cell>
        </row>
        <row r="37">
          <cell r="C37">
            <v>10</v>
          </cell>
          <cell r="D37">
            <v>6</v>
          </cell>
        </row>
        <row r="38">
          <cell r="C38">
            <v>2</v>
          </cell>
          <cell r="D38">
            <v>2</v>
          </cell>
        </row>
        <row r="39">
          <cell r="C39">
            <v>1</v>
          </cell>
          <cell r="D39">
            <v>1</v>
          </cell>
        </row>
        <row r="40">
          <cell r="C40">
            <v>1</v>
          </cell>
          <cell r="D40">
            <v>5</v>
          </cell>
        </row>
      </sheetData>
      <sheetData sheetId="2">
        <row r="8">
          <cell r="C8">
            <v>3</v>
          </cell>
          <cell r="D8">
            <v>0</v>
          </cell>
        </row>
        <row r="9">
          <cell r="C9">
            <v>2</v>
          </cell>
          <cell r="D9">
            <v>3</v>
          </cell>
        </row>
        <row r="10">
          <cell r="C10">
            <v>13</v>
          </cell>
          <cell r="D10">
            <v>7</v>
          </cell>
        </row>
        <row r="11">
          <cell r="C11">
            <v>1</v>
          </cell>
          <cell r="D11">
            <v>1</v>
          </cell>
        </row>
        <row r="12">
          <cell r="C12">
            <v>6</v>
          </cell>
          <cell r="D12">
            <v>18</v>
          </cell>
        </row>
        <row r="13">
          <cell r="C13">
            <v>0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12</v>
          </cell>
        </row>
        <row r="17">
          <cell r="C17">
            <v>4</v>
          </cell>
          <cell r="D17">
            <v>9</v>
          </cell>
        </row>
        <row r="18">
          <cell r="C18">
            <v>1</v>
          </cell>
          <cell r="D18">
            <v>4</v>
          </cell>
        </row>
        <row r="19">
          <cell r="C19">
            <v>3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1</v>
          </cell>
        </row>
        <row r="23">
          <cell r="C23">
            <v>10</v>
          </cell>
          <cell r="D23">
            <v>22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1</v>
          </cell>
        </row>
        <row r="27">
          <cell r="C27">
            <v>3</v>
          </cell>
          <cell r="D27">
            <v>11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6</v>
          </cell>
        </row>
        <row r="30">
          <cell r="C30">
            <v>4</v>
          </cell>
          <cell r="D30">
            <v>18</v>
          </cell>
        </row>
        <row r="31">
          <cell r="C31">
            <v>4</v>
          </cell>
          <cell r="D31">
            <v>12</v>
          </cell>
        </row>
        <row r="32">
          <cell r="C32">
            <v>3</v>
          </cell>
          <cell r="D32">
            <v>11</v>
          </cell>
        </row>
        <row r="33">
          <cell r="C33">
            <v>2</v>
          </cell>
          <cell r="D33">
            <v>8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20</v>
          </cell>
        </row>
        <row r="36">
          <cell r="C36">
            <v>4</v>
          </cell>
          <cell r="D36">
            <v>15</v>
          </cell>
        </row>
        <row r="37">
          <cell r="C37">
            <v>14</v>
          </cell>
          <cell r="D37">
            <v>15</v>
          </cell>
        </row>
        <row r="38">
          <cell r="C38">
            <v>1</v>
          </cell>
          <cell r="D38">
            <v>0</v>
          </cell>
        </row>
        <row r="39">
          <cell r="C39">
            <v>2</v>
          </cell>
          <cell r="D39">
            <v>3</v>
          </cell>
        </row>
        <row r="40">
          <cell r="C40">
            <v>0</v>
          </cell>
          <cell r="D40">
            <v>6</v>
          </cell>
        </row>
      </sheetData>
      <sheetData sheetId="3">
        <row r="8">
          <cell r="C8">
            <v>2</v>
          </cell>
          <cell r="D8">
            <v>2</v>
          </cell>
        </row>
        <row r="9">
          <cell r="C9">
            <v>4</v>
          </cell>
          <cell r="D9">
            <v>5</v>
          </cell>
        </row>
        <row r="10">
          <cell r="C10">
            <v>7</v>
          </cell>
          <cell r="D10">
            <v>12</v>
          </cell>
        </row>
        <row r="12">
          <cell r="C12">
            <v>11</v>
          </cell>
          <cell r="D12">
            <v>21</v>
          </cell>
        </row>
        <row r="13">
          <cell r="C13">
            <v>2</v>
          </cell>
          <cell r="D13">
            <v>3</v>
          </cell>
        </row>
        <row r="14">
          <cell r="C14">
            <v>2</v>
          </cell>
          <cell r="D14">
            <v>1</v>
          </cell>
        </row>
        <row r="16">
          <cell r="D16">
            <v>9</v>
          </cell>
        </row>
        <row r="17">
          <cell r="C17">
            <v>5</v>
          </cell>
          <cell r="D17">
            <v>7</v>
          </cell>
        </row>
        <row r="18">
          <cell r="C18">
            <v>3</v>
          </cell>
          <cell r="D18">
            <v>5</v>
          </cell>
        </row>
        <row r="19">
          <cell r="C19">
            <v>5</v>
          </cell>
          <cell r="D19">
            <v>4</v>
          </cell>
        </row>
        <row r="21">
          <cell r="D21">
            <v>1</v>
          </cell>
        </row>
        <row r="23">
          <cell r="C23">
            <v>13</v>
          </cell>
          <cell r="D23">
            <v>31</v>
          </cell>
        </row>
        <row r="24">
          <cell r="C24">
            <v>5</v>
          </cell>
          <cell r="D24">
            <v>1</v>
          </cell>
        </row>
        <row r="26">
          <cell r="C26">
            <v>2</v>
          </cell>
          <cell r="D26">
            <v>2</v>
          </cell>
        </row>
        <row r="27">
          <cell r="C27">
            <v>8</v>
          </cell>
          <cell r="D27">
            <v>9</v>
          </cell>
        </row>
        <row r="28">
          <cell r="C28">
            <v>1</v>
          </cell>
        </row>
        <row r="29">
          <cell r="C29">
            <v>2</v>
          </cell>
          <cell r="D29">
            <v>4</v>
          </cell>
        </row>
        <row r="30">
          <cell r="C30">
            <v>16</v>
          </cell>
          <cell r="D30">
            <v>23</v>
          </cell>
        </row>
        <row r="31">
          <cell r="C31">
            <v>6</v>
          </cell>
          <cell r="D31">
            <v>8</v>
          </cell>
        </row>
        <row r="32">
          <cell r="C32">
            <v>4</v>
          </cell>
          <cell r="D32">
            <v>14</v>
          </cell>
        </row>
        <row r="33">
          <cell r="C33">
            <v>6</v>
          </cell>
          <cell r="D33">
            <v>7</v>
          </cell>
        </row>
        <row r="34">
          <cell r="C34">
            <v>1</v>
          </cell>
        </row>
        <row r="35">
          <cell r="C35">
            <v>9</v>
          </cell>
          <cell r="D35">
            <v>20</v>
          </cell>
        </row>
        <row r="36">
          <cell r="C36">
            <v>2</v>
          </cell>
          <cell r="D36">
            <v>6</v>
          </cell>
        </row>
        <row r="37">
          <cell r="C37">
            <v>3</v>
          </cell>
          <cell r="D37">
            <v>6</v>
          </cell>
        </row>
        <row r="38">
          <cell r="C38">
            <v>1</v>
          </cell>
        </row>
        <row r="39">
          <cell r="C39">
            <v>2</v>
          </cell>
          <cell r="D39">
            <v>3</v>
          </cell>
        </row>
        <row r="40">
          <cell r="C40">
            <v>4</v>
          </cell>
          <cell r="D40">
            <v>2</v>
          </cell>
        </row>
      </sheetData>
      <sheetData sheetId="4">
        <row r="8">
          <cell r="C8">
            <v>2</v>
          </cell>
          <cell r="D8">
            <v>1</v>
          </cell>
        </row>
        <row r="9">
          <cell r="C9">
            <v>3</v>
          </cell>
          <cell r="D9">
            <v>10</v>
          </cell>
        </row>
        <row r="10">
          <cell r="C10">
            <v>8</v>
          </cell>
          <cell r="D10">
            <v>21</v>
          </cell>
        </row>
        <row r="12">
          <cell r="C12">
            <v>7</v>
          </cell>
          <cell r="D12">
            <v>29</v>
          </cell>
        </row>
        <row r="13">
          <cell r="C13">
            <v>1</v>
          </cell>
          <cell r="D13">
            <v>2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6</v>
          </cell>
          <cell r="D16">
            <v>11</v>
          </cell>
        </row>
        <row r="17">
          <cell r="C17">
            <v>6</v>
          </cell>
          <cell r="D17">
            <v>15</v>
          </cell>
        </row>
        <row r="18">
          <cell r="C18">
            <v>6</v>
          </cell>
          <cell r="D18">
            <v>6</v>
          </cell>
        </row>
        <row r="19">
          <cell r="C19">
            <v>7</v>
          </cell>
          <cell r="D19">
            <v>7</v>
          </cell>
        </row>
        <row r="20">
          <cell r="C20">
            <v>2</v>
          </cell>
          <cell r="D20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19</v>
          </cell>
          <cell r="D23">
            <v>25</v>
          </cell>
        </row>
        <row r="24">
          <cell r="C24">
            <v>2</v>
          </cell>
          <cell r="D24">
            <v>3</v>
          </cell>
        </row>
        <row r="25">
          <cell r="C25">
            <v>5</v>
          </cell>
          <cell r="D25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8</v>
          </cell>
          <cell r="D27">
            <v>15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5</v>
          </cell>
        </row>
        <row r="30">
          <cell r="C30">
            <v>12</v>
          </cell>
          <cell r="D30">
            <v>38</v>
          </cell>
        </row>
        <row r="31">
          <cell r="C31">
            <v>8</v>
          </cell>
          <cell r="D31">
            <v>13</v>
          </cell>
        </row>
        <row r="32">
          <cell r="C32">
            <v>4</v>
          </cell>
          <cell r="D32">
            <v>16</v>
          </cell>
        </row>
        <row r="33">
          <cell r="C33">
            <v>6</v>
          </cell>
          <cell r="D33">
            <v>14</v>
          </cell>
        </row>
        <row r="34">
          <cell r="C34">
            <v>1</v>
          </cell>
          <cell r="D34">
            <v>2</v>
          </cell>
        </row>
        <row r="35">
          <cell r="C35">
            <v>12</v>
          </cell>
          <cell r="D35">
            <v>25</v>
          </cell>
        </row>
        <row r="36">
          <cell r="C36">
            <v>6</v>
          </cell>
          <cell r="D36">
            <v>14</v>
          </cell>
        </row>
        <row r="37">
          <cell r="C37">
            <v>19</v>
          </cell>
          <cell r="D37">
            <v>19</v>
          </cell>
        </row>
        <row r="38">
          <cell r="C38">
            <v>1</v>
          </cell>
          <cell r="D38">
            <v>1</v>
          </cell>
        </row>
        <row r="39">
          <cell r="C39">
            <v>2</v>
          </cell>
          <cell r="D39">
            <v>3</v>
          </cell>
        </row>
        <row r="40">
          <cell r="C40">
            <v>4</v>
          </cell>
          <cell r="D40">
            <v>5</v>
          </cell>
        </row>
        <row r="41">
          <cell r="C41">
            <v>3</v>
          </cell>
          <cell r="D41">
            <v>0</v>
          </cell>
        </row>
        <row r="42">
          <cell r="C42">
            <v>1</v>
          </cell>
          <cell r="D42">
            <v>2</v>
          </cell>
        </row>
        <row r="43">
          <cell r="C43">
            <v>1</v>
          </cell>
          <cell r="D43">
            <v>1</v>
          </cell>
        </row>
        <row r="44">
          <cell r="C44">
            <v>0</v>
          </cell>
          <cell r="D44">
            <v>0</v>
          </cell>
        </row>
      </sheetData>
      <sheetData sheetId="5">
        <row r="10">
          <cell r="C10">
            <v>1</v>
          </cell>
          <cell r="D10">
            <v>3</v>
          </cell>
        </row>
        <row r="12">
          <cell r="C12">
            <v>4</v>
          </cell>
          <cell r="D12">
            <v>6</v>
          </cell>
        </row>
        <row r="13">
          <cell r="D13">
            <v>1</v>
          </cell>
        </row>
        <row r="16">
          <cell r="C16">
            <v>2</v>
          </cell>
          <cell r="D16">
            <v>2</v>
          </cell>
        </row>
        <row r="17">
          <cell r="C17">
            <v>3</v>
          </cell>
          <cell r="D17">
            <v>3</v>
          </cell>
        </row>
        <row r="18">
          <cell r="C18">
            <v>1</v>
          </cell>
          <cell r="D18">
            <v>1</v>
          </cell>
        </row>
        <row r="19">
          <cell r="C19">
            <v>2</v>
          </cell>
          <cell r="D19">
            <v>1</v>
          </cell>
        </row>
        <row r="23">
          <cell r="C23">
            <v>2</v>
          </cell>
          <cell r="D23">
            <v>8</v>
          </cell>
        </row>
        <row r="24">
          <cell r="D24">
            <v>1</v>
          </cell>
        </row>
        <row r="27">
          <cell r="C27">
            <v>3</v>
          </cell>
          <cell r="D27">
            <v>3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6</v>
          </cell>
          <cell r="D30">
            <v>6</v>
          </cell>
        </row>
        <row r="31">
          <cell r="C31">
            <v>2</v>
          </cell>
          <cell r="D31">
            <v>6</v>
          </cell>
        </row>
        <row r="32">
          <cell r="C32">
            <v>2</v>
          </cell>
          <cell r="D32">
            <v>2</v>
          </cell>
        </row>
        <row r="33">
          <cell r="C33">
            <v>2</v>
          </cell>
          <cell r="D33">
            <v>2</v>
          </cell>
        </row>
        <row r="35">
          <cell r="C35">
            <v>5</v>
          </cell>
          <cell r="D35">
            <v>4</v>
          </cell>
        </row>
        <row r="36">
          <cell r="C36">
            <v>2</v>
          </cell>
        </row>
        <row r="37">
          <cell r="C37">
            <v>5</v>
          </cell>
          <cell r="D37">
            <v>3</v>
          </cell>
        </row>
        <row r="38">
          <cell r="C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2</v>
          </cell>
          <cell r="D40">
            <v>1</v>
          </cell>
        </row>
      </sheetData>
      <sheetData sheetId="6">
        <row r="9">
          <cell r="C9">
            <v>1</v>
          </cell>
          <cell r="D9">
            <v>5</v>
          </cell>
        </row>
        <row r="10">
          <cell r="C10">
            <v>6</v>
          </cell>
        </row>
        <row r="12">
          <cell r="C12">
            <v>8</v>
          </cell>
          <cell r="D12">
            <v>4</v>
          </cell>
        </row>
        <row r="13">
          <cell r="C13">
            <v>1</v>
          </cell>
          <cell r="D13">
            <v>2</v>
          </cell>
        </row>
        <row r="16">
          <cell r="C16">
            <v>2</v>
          </cell>
          <cell r="D16">
            <v>2</v>
          </cell>
        </row>
        <row r="17">
          <cell r="D17">
            <v>4</v>
          </cell>
        </row>
        <row r="18">
          <cell r="C18">
            <v>2</v>
          </cell>
          <cell r="D18">
            <v>3</v>
          </cell>
        </row>
        <row r="19"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D22">
            <v>1</v>
          </cell>
        </row>
        <row r="23">
          <cell r="C23">
            <v>6</v>
          </cell>
          <cell r="D23">
            <v>12</v>
          </cell>
        </row>
        <row r="24">
          <cell r="C24">
            <v>2</v>
          </cell>
          <cell r="D24">
            <v>1</v>
          </cell>
        </row>
        <row r="27">
          <cell r="C27">
            <v>4</v>
          </cell>
          <cell r="D27">
            <v>4</v>
          </cell>
        </row>
        <row r="29">
          <cell r="D29">
            <v>3</v>
          </cell>
        </row>
        <row r="30">
          <cell r="C30">
            <v>1</v>
          </cell>
          <cell r="D30">
            <v>13</v>
          </cell>
        </row>
        <row r="31">
          <cell r="C31">
            <v>1</v>
          </cell>
          <cell r="D31">
            <v>5</v>
          </cell>
        </row>
        <row r="32">
          <cell r="C32">
            <v>1</v>
          </cell>
          <cell r="D32">
            <v>7</v>
          </cell>
        </row>
        <row r="33">
          <cell r="C33">
            <v>3</v>
          </cell>
          <cell r="D33">
            <v>2</v>
          </cell>
        </row>
        <row r="35">
          <cell r="C35">
            <v>7</v>
          </cell>
          <cell r="D35">
            <v>5</v>
          </cell>
        </row>
        <row r="36">
          <cell r="C36">
            <v>3</v>
          </cell>
          <cell r="D36">
            <v>6</v>
          </cell>
        </row>
        <row r="37">
          <cell r="C37">
            <v>7</v>
          </cell>
          <cell r="D37">
            <v>6</v>
          </cell>
        </row>
        <row r="38"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1</v>
          </cell>
          <cell r="D40">
            <v>2</v>
          </cell>
        </row>
      </sheetData>
      <sheetData sheetId="7">
        <row r="8">
          <cell r="C8">
            <v>4</v>
          </cell>
          <cell r="D8">
            <v>2</v>
          </cell>
        </row>
        <row r="9">
          <cell r="C9">
            <v>0</v>
          </cell>
          <cell r="D9">
            <v>4</v>
          </cell>
        </row>
        <row r="10">
          <cell r="C10">
            <v>18</v>
          </cell>
          <cell r="D10">
            <v>9</v>
          </cell>
        </row>
        <row r="11">
          <cell r="C11">
            <v>1</v>
          </cell>
          <cell r="D11">
            <v>0</v>
          </cell>
        </row>
        <row r="12">
          <cell r="C12">
            <v>8</v>
          </cell>
          <cell r="D12">
            <v>20</v>
          </cell>
        </row>
        <row r="13">
          <cell r="C13">
            <v>1</v>
          </cell>
          <cell r="D13">
            <v>5</v>
          </cell>
        </row>
        <row r="14">
          <cell r="C14">
            <v>1</v>
          </cell>
          <cell r="D14">
            <v>3</v>
          </cell>
        </row>
        <row r="15">
          <cell r="C15">
            <v>1</v>
          </cell>
          <cell r="D15">
            <v>1</v>
          </cell>
        </row>
        <row r="16">
          <cell r="C16">
            <v>5</v>
          </cell>
          <cell r="D16">
            <v>8</v>
          </cell>
        </row>
        <row r="17">
          <cell r="C17">
            <v>7</v>
          </cell>
          <cell r="D17">
            <v>4</v>
          </cell>
        </row>
        <row r="18">
          <cell r="C18">
            <v>3</v>
          </cell>
          <cell r="D18">
            <v>5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4</v>
          </cell>
          <cell r="D22">
            <v>3</v>
          </cell>
        </row>
        <row r="23">
          <cell r="C23">
            <v>13</v>
          </cell>
          <cell r="D23">
            <v>24</v>
          </cell>
        </row>
        <row r="24">
          <cell r="C24">
            <v>4</v>
          </cell>
          <cell r="D24">
            <v>3</v>
          </cell>
        </row>
        <row r="26">
          <cell r="C26">
            <v>2</v>
          </cell>
          <cell r="D26">
            <v>1</v>
          </cell>
        </row>
        <row r="27">
          <cell r="C27">
            <v>11</v>
          </cell>
          <cell r="D27">
            <v>15</v>
          </cell>
        </row>
        <row r="28">
          <cell r="C28">
            <v>0</v>
          </cell>
          <cell r="D28">
            <v>4</v>
          </cell>
        </row>
        <row r="29">
          <cell r="C29">
            <v>4</v>
          </cell>
          <cell r="D29">
            <v>8</v>
          </cell>
        </row>
        <row r="30">
          <cell r="C30">
            <v>20</v>
          </cell>
          <cell r="D30">
            <v>31</v>
          </cell>
        </row>
        <row r="31">
          <cell r="C31">
            <v>7</v>
          </cell>
          <cell r="D31">
            <v>11</v>
          </cell>
        </row>
        <row r="32">
          <cell r="C32">
            <v>2</v>
          </cell>
          <cell r="D32">
            <v>13</v>
          </cell>
        </row>
        <row r="33">
          <cell r="C33">
            <v>6</v>
          </cell>
          <cell r="D33">
            <v>14</v>
          </cell>
        </row>
        <row r="34">
          <cell r="C34">
            <v>0</v>
          </cell>
          <cell r="D34">
            <v>4</v>
          </cell>
        </row>
        <row r="35">
          <cell r="C35">
            <v>18</v>
          </cell>
          <cell r="D35">
            <v>22</v>
          </cell>
        </row>
        <row r="36">
          <cell r="C36">
            <v>1</v>
          </cell>
          <cell r="D36">
            <v>12</v>
          </cell>
        </row>
        <row r="37">
          <cell r="C37">
            <v>9</v>
          </cell>
          <cell r="D37">
            <v>13</v>
          </cell>
        </row>
        <row r="38">
          <cell r="C38">
            <v>1</v>
          </cell>
          <cell r="D38">
            <v>2</v>
          </cell>
        </row>
        <row r="39">
          <cell r="C39">
            <v>6</v>
          </cell>
          <cell r="D39">
            <v>2</v>
          </cell>
        </row>
        <row r="40">
          <cell r="C40">
            <v>2</v>
          </cell>
          <cell r="D40">
            <v>6</v>
          </cell>
        </row>
        <row r="41">
          <cell r="C41">
            <v>0</v>
          </cell>
          <cell r="D41">
            <v>2</v>
          </cell>
        </row>
      </sheetData>
      <sheetData sheetId="8">
        <row r="9">
          <cell r="C9">
            <v>1</v>
          </cell>
          <cell r="D9">
            <v>3</v>
          </cell>
        </row>
        <row r="10">
          <cell r="C10">
            <v>4</v>
          </cell>
          <cell r="D10">
            <v>4</v>
          </cell>
        </row>
        <row r="12">
          <cell r="C12">
            <v>8</v>
          </cell>
          <cell r="D12">
            <v>14</v>
          </cell>
        </row>
        <row r="13">
          <cell r="D13">
            <v>3</v>
          </cell>
        </row>
        <row r="14">
          <cell r="D14">
            <v>3</v>
          </cell>
        </row>
        <row r="15">
          <cell r="D15">
            <v>1</v>
          </cell>
        </row>
        <row r="16">
          <cell r="D16">
            <v>4</v>
          </cell>
        </row>
        <row r="17">
          <cell r="C17">
            <v>3</v>
          </cell>
        </row>
        <row r="18">
          <cell r="C18">
            <v>2</v>
          </cell>
          <cell r="D18">
            <v>3</v>
          </cell>
        </row>
        <row r="19">
          <cell r="C19">
            <v>3</v>
          </cell>
          <cell r="D19">
            <v>3</v>
          </cell>
        </row>
        <row r="22">
          <cell r="C22">
            <v>1</v>
          </cell>
          <cell r="D22">
            <v>1</v>
          </cell>
        </row>
        <row r="23">
          <cell r="C23">
            <v>6</v>
          </cell>
          <cell r="D23">
            <v>9</v>
          </cell>
        </row>
        <row r="24">
          <cell r="C24">
            <v>3</v>
          </cell>
          <cell r="D24">
            <v>1</v>
          </cell>
        </row>
        <row r="26">
          <cell r="C26">
            <v>2</v>
          </cell>
        </row>
        <row r="27">
          <cell r="C27">
            <v>2</v>
          </cell>
          <cell r="D27">
            <v>4</v>
          </cell>
        </row>
        <row r="28">
          <cell r="C28">
            <v>2</v>
          </cell>
        </row>
        <row r="29">
          <cell r="C29">
            <v>3</v>
          </cell>
          <cell r="D29">
            <v>2</v>
          </cell>
        </row>
        <row r="30">
          <cell r="C30">
            <v>4</v>
          </cell>
          <cell r="D30">
            <v>8</v>
          </cell>
        </row>
        <row r="31">
          <cell r="D31">
            <v>8</v>
          </cell>
        </row>
        <row r="32">
          <cell r="C32">
            <v>5</v>
          </cell>
          <cell r="D32">
            <v>4</v>
          </cell>
        </row>
        <row r="33">
          <cell r="C33">
            <v>1</v>
          </cell>
          <cell r="D33">
            <v>5</v>
          </cell>
        </row>
        <row r="35">
          <cell r="C35">
            <v>7</v>
          </cell>
          <cell r="D35">
            <v>13</v>
          </cell>
        </row>
        <row r="36">
          <cell r="C36">
            <v>5</v>
          </cell>
          <cell r="D36">
            <v>6</v>
          </cell>
        </row>
        <row r="37">
          <cell r="C37">
            <v>11</v>
          </cell>
          <cell r="D37">
            <v>5</v>
          </cell>
        </row>
        <row r="38">
          <cell r="C38">
            <v>1</v>
          </cell>
        </row>
        <row r="39">
          <cell r="C39">
            <v>1</v>
          </cell>
          <cell r="D39">
            <v>2</v>
          </cell>
        </row>
        <row r="40">
          <cell r="C40">
            <v>1</v>
          </cell>
          <cell r="D40">
            <v>2</v>
          </cell>
        </row>
        <row r="41">
          <cell r="C41">
            <v>2</v>
          </cell>
        </row>
        <row r="43">
          <cell r="C43">
            <v>1</v>
          </cell>
        </row>
      </sheetData>
      <sheetData sheetId="9">
        <row r="8">
          <cell r="C8">
            <v>1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7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11</v>
          </cell>
        </row>
        <row r="13">
          <cell r="C13">
            <v>2</v>
          </cell>
          <cell r="D13">
            <v>2</v>
          </cell>
        </row>
        <row r="14">
          <cell r="C14">
            <v>1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2</v>
          </cell>
        </row>
        <row r="17">
          <cell r="C17">
            <v>5</v>
          </cell>
          <cell r="D17">
            <v>1</v>
          </cell>
        </row>
        <row r="18">
          <cell r="C18">
            <v>0</v>
          </cell>
          <cell r="D18">
            <v>2</v>
          </cell>
        </row>
        <row r="19">
          <cell r="C19">
            <v>2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11</v>
          </cell>
          <cell r="D23">
            <v>11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5</v>
          </cell>
          <cell r="D27">
            <v>4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1</v>
          </cell>
        </row>
        <row r="30">
          <cell r="C30">
            <v>4</v>
          </cell>
          <cell r="D30">
            <v>17</v>
          </cell>
        </row>
        <row r="31">
          <cell r="C31">
            <v>2</v>
          </cell>
          <cell r="D31">
            <v>7</v>
          </cell>
        </row>
        <row r="32">
          <cell r="C32">
            <v>2</v>
          </cell>
          <cell r="D32">
            <v>8</v>
          </cell>
        </row>
        <row r="33">
          <cell r="C33">
            <v>2</v>
          </cell>
          <cell r="D33">
            <v>8</v>
          </cell>
        </row>
        <row r="34">
          <cell r="C34">
            <v>0</v>
          </cell>
          <cell r="D34">
            <v>0</v>
          </cell>
        </row>
        <row r="35">
          <cell r="C35">
            <v>8</v>
          </cell>
          <cell r="D35">
            <v>10</v>
          </cell>
        </row>
        <row r="36">
          <cell r="C36">
            <v>1</v>
          </cell>
          <cell r="D36">
            <v>4</v>
          </cell>
        </row>
        <row r="37">
          <cell r="C37">
            <v>4</v>
          </cell>
          <cell r="D37">
            <v>8</v>
          </cell>
        </row>
        <row r="38">
          <cell r="C38">
            <v>2</v>
          </cell>
          <cell r="D38">
            <v>2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3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10">
        <row r="8">
          <cell r="C8">
            <v>0</v>
          </cell>
          <cell r="D8">
            <v>0</v>
          </cell>
        </row>
        <row r="9">
          <cell r="C9">
            <v>1</v>
          </cell>
          <cell r="D9">
            <v>1</v>
          </cell>
        </row>
        <row r="10">
          <cell r="C10">
            <v>3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11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5</v>
          </cell>
        </row>
        <row r="17">
          <cell r="C17">
            <v>3</v>
          </cell>
          <cell r="D17">
            <v>2</v>
          </cell>
        </row>
        <row r="18">
          <cell r="C18">
            <v>1</v>
          </cell>
          <cell r="D18">
            <v>0</v>
          </cell>
        </row>
        <row r="19">
          <cell r="C19">
            <v>0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1</v>
          </cell>
        </row>
        <row r="23">
          <cell r="C23">
            <v>2</v>
          </cell>
          <cell r="D23">
            <v>15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4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1</v>
          </cell>
        </row>
        <row r="30">
          <cell r="C30">
            <v>4</v>
          </cell>
          <cell r="D30">
            <v>7</v>
          </cell>
        </row>
        <row r="31">
          <cell r="C31">
            <v>1</v>
          </cell>
          <cell r="D31">
            <v>3</v>
          </cell>
        </row>
        <row r="32">
          <cell r="C32">
            <v>1</v>
          </cell>
          <cell r="D32">
            <v>5</v>
          </cell>
        </row>
        <row r="33">
          <cell r="C33">
            <v>1</v>
          </cell>
          <cell r="D33">
            <v>5</v>
          </cell>
        </row>
        <row r="34">
          <cell r="C34">
            <v>0</v>
          </cell>
          <cell r="D34">
            <v>0</v>
          </cell>
        </row>
        <row r="35">
          <cell r="C35">
            <v>6</v>
          </cell>
          <cell r="D35">
            <v>7</v>
          </cell>
        </row>
        <row r="36">
          <cell r="C36">
            <v>2</v>
          </cell>
          <cell r="D36">
            <v>3</v>
          </cell>
        </row>
        <row r="37">
          <cell r="C37">
            <v>6</v>
          </cell>
          <cell r="D37">
            <v>4</v>
          </cell>
        </row>
        <row r="38">
          <cell r="C38">
            <v>0</v>
          </cell>
          <cell r="D38">
            <v>1</v>
          </cell>
        </row>
        <row r="39">
          <cell r="C39">
            <v>0</v>
          </cell>
          <cell r="D39">
            <v>0</v>
          </cell>
        </row>
        <row r="40">
          <cell r="C40">
            <v>1</v>
          </cell>
          <cell r="D40">
            <v>2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11">
        <row r="9">
          <cell r="C9">
            <v>1</v>
          </cell>
        </row>
        <row r="10">
          <cell r="C10">
            <v>3</v>
          </cell>
          <cell r="D10">
            <v>1</v>
          </cell>
        </row>
        <row r="12">
          <cell r="C12">
            <v>5</v>
          </cell>
          <cell r="D12">
            <v>6</v>
          </cell>
        </row>
        <row r="13">
          <cell r="C13">
            <v>0</v>
          </cell>
          <cell r="D13">
            <v>1</v>
          </cell>
        </row>
        <row r="14">
          <cell r="C14">
            <v>1</v>
          </cell>
          <cell r="D14">
            <v>1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2</v>
          </cell>
        </row>
        <row r="17">
          <cell r="C17">
            <v>1</v>
          </cell>
          <cell r="D17">
            <v>0</v>
          </cell>
        </row>
        <row r="19">
          <cell r="C19">
            <v>1</v>
          </cell>
          <cell r="D19">
            <v>0</v>
          </cell>
        </row>
        <row r="21">
          <cell r="C21">
            <v>0</v>
          </cell>
          <cell r="D21">
            <v>1</v>
          </cell>
        </row>
        <row r="23">
          <cell r="C23">
            <v>5</v>
          </cell>
          <cell r="D23">
            <v>6</v>
          </cell>
        </row>
        <row r="24">
          <cell r="C24">
            <v>0</v>
          </cell>
          <cell r="D24">
            <v>1</v>
          </cell>
        </row>
        <row r="27">
          <cell r="C27">
            <v>4</v>
          </cell>
          <cell r="D27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3</v>
          </cell>
          <cell r="D30">
            <v>5</v>
          </cell>
        </row>
        <row r="31">
          <cell r="C31">
            <v>4</v>
          </cell>
          <cell r="D31">
            <v>2</v>
          </cell>
        </row>
        <row r="32">
          <cell r="C32">
            <v>2</v>
          </cell>
          <cell r="D32">
            <v>3</v>
          </cell>
        </row>
        <row r="33">
          <cell r="C33">
            <v>1</v>
          </cell>
          <cell r="D33">
            <v>4</v>
          </cell>
        </row>
        <row r="35">
          <cell r="C35">
            <v>7</v>
          </cell>
          <cell r="D35">
            <v>1</v>
          </cell>
        </row>
        <row r="36">
          <cell r="C36">
            <v>2</v>
          </cell>
          <cell r="D36">
            <v>7</v>
          </cell>
        </row>
        <row r="37">
          <cell r="C37">
            <v>10</v>
          </cell>
          <cell r="D37">
            <v>5</v>
          </cell>
        </row>
        <row r="38">
          <cell r="C38">
            <v>1</v>
          </cell>
          <cell r="D38">
            <v>0</v>
          </cell>
        </row>
      </sheetData>
      <sheetData sheetId="12">
        <row r="8">
          <cell r="C8">
            <v>2</v>
          </cell>
          <cell r="D8">
            <v>6</v>
          </cell>
        </row>
        <row r="9">
          <cell r="D9">
            <v>6</v>
          </cell>
        </row>
        <row r="10">
          <cell r="C10">
            <v>27</v>
          </cell>
          <cell r="D10">
            <v>25</v>
          </cell>
        </row>
        <row r="11">
          <cell r="C11">
            <v>2</v>
          </cell>
          <cell r="D11">
            <v>6</v>
          </cell>
        </row>
        <row r="12">
          <cell r="C12">
            <v>24</v>
          </cell>
          <cell r="D12">
            <v>58</v>
          </cell>
        </row>
        <row r="13">
          <cell r="C13">
            <v>1</v>
          </cell>
          <cell r="D13">
            <v>2</v>
          </cell>
        </row>
        <row r="14">
          <cell r="C14">
            <v>6</v>
          </cell>
          <cell r="D14">
            <v>3</v>
          </cell>
        </row>
        <row r="16">
          <cell r="C16">
            <v>8</v>
          </cell>
          <cell r="D16">
            <v>27</v>
          </cell>
        </row>
        <row r="17">
          <cell r="C17">
            <v>18</v>
          </cell>
          <cell r="D17">
            <v>13</v>
          </cell>
        </row>
        <row r="18">
          <cell r="C18">
            <v>19</v>
          </cell>
          <cell r="D18">
            <v>9</v>
          </cell>
        </row>
        <row r="19">
          <cell r="C19">
            <v>12</v>
          </cell>
          <cell r="D19">
            <v>12</v>
          </cell>
        </row>
        <row r="21">
          <cell r="C21">
            <v>1</v>
          </cell>
        </row>
        <row r="22">
          <cell r="C22">
            <v>3</v>
          </cell>
          <cell r="D22">
            <v>7</v>
          </cell>
        </row>
        <row r="23">
          <cell r="C23">
            <v>18</v>
          </cell>
          <cell r="D23">
            <v>41</v>
          </cell>
        </row>
        <row r="24">
          <cell r="C24">
            <v>5</v>
          </cell>
          <cell r="D24">
            <v>9</v>
          </cell>
        </row>
        <row r="26">
          <cell r="C26">
            <v>1</v>
          </cell>
          <cell r="D26">
            <v>5</v>
          </cell>
        </row>
        <row r="27">
          <cell r="C27">
            <v>23</v>
          </cell>
          <cell r="D27">
            <v>24</v>
          </cell>
        </row>
        <row r="28">
          <cell r="D28">
            <v>7</v>
          </cell>
        </row>
        <row r="29">
          <cell r="C29">
            <v>19</v>
          </cell>
          <cell r="D29">
            <v>20</v>
          </cell>
        </row>
        <row r="30">
          <cell r="C30">
            <v>22</v>
          </cell>
          <cell r="D30">
            <v>34</v>
          </cell>
        </row>
        <row r="31">
          <cell r="C31">
            <v>12</v>
          </cell>
          <cell r="D31">
            <v>20</v>
          </cell>
        </row>
        <row r="32">
          <cell r="C32">
            <v>9</v>
          </cell>
          <cell r="D32">
            <v>19</v>
          </cell>
        </row>
        <row r="33">
          <cell r="C33">
            <v>5</v>
          </cell>
          <cell r="D33">
            <v>19</v>
          </cell>
        </row>
        <row r="34">
          <cell r="C34">
            <v>1</v>
          </cell>
          <cell r="D34">
            <v>4</v>
          </cell>
        </row>
        <row r="35">
          <cell r="C35">
            <v>4</v>
          </cell>
          <cell r="D35">
            <v>29</v>
          </cell>
        </row>
        <row r="36">
          <cell r="C36">
            <v>9</v>
          </cell>
          <cell r="D36">
            <v>3</v>
          </cell>
        </row>
        <row r="37">
          <cell r="C37">
            <v>28</v>
          </cell>
          <cell r="D37">
            <v>24</v>
          </cell>
        </row>
        <row r="38">
          <cell r="C38">
            <v>9</v>
          </cell>
          <cell r="D38">
            <v>3</v>
          </cell>
        </row>
        <row r="39">
          <cell r="C39">
            <v>7</v>
          </cell>
          <cell r="D39">
            <v>11</v>
          </cell>
        </row>
        <row r="40">
          <cell r="C40">
            <v>4</v>
          </cell>
          <cell r="D40">
            <v>15</v>
          </cell>
        </row>
        <row r="41">
          <cell r="C41">
            <v>4</v>
          </cell>
          <cell r="D41">
            <v>2</v>
          </cell>
        </row>
        <row r="42">
          <cell r="C42">
            <v>3</v>
          </cell>
          <cell r="D42">
            <v>15</v>
          </cell>
        </row>
        <row r="43">
          <cell r="D43">
            <v>8</v>
          </cell>
        </row>
      </sheetData>
      <sheetData sheetId="13">
        <row r="8">
          <cell r="C8">
            <v>3</v>
          </cell>
          <cell r="D8">
            <v>1</v>
          </cell>
        </row>
        <row r="9">
          <cell r="C9">
            <v>3</v>
          </cell>
          <cell r="D9">
            <v>1</v>
          </cell>
        </row>
        <row r="10">
          <cell r="C10">
            <v>17</v>
          </cell>
          <cell r="D10">
            <v>8</v>
          </cell>
        </row>
        <row r="11">
          <cell r="C11">
            <v>0</v>
          </cell>
          <cell r="D11">
            <v>2</v>
          </cell>
        </row>
        <row r="12">
          <cell r="C12">
            <v>15</v>
          </cell>
          <cell r="D12">
            <v>23</v>
          </cell>
        </row>
        <row r="13">
          <cell r="C13">
            <v>3</v>
          </cell>
          <cell r="D13">
            <v>4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1</v>
          </cell>
        </row>
        <row r="16">
          <cell r="C16">
            <v>7</v>
          </cell>
          <cell r="D16">
            <v>8</v>
          </cell>
        </row>
        <row r="17">
          <cell r="C17">
            <v>9</v>
          </cell>
          <cell r="D17">
            <v>9</v>
          </cell>
        </row>
        <row r="18">
          <cell r="C18">
            <v>10</v>
          </cell>
          <cell r="D18">
            <v>3</v>
          </cell>
        </row>
        <row r="19">
          <cell r="C19">
            <v>3</v>
          </cell>
          <cell r="D19">
            <v>6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3</v>
          </cell>
        </row>
        <row r="22">
          <cell r="C22">
            <v>2</v>
          </cell>
          <cell r="D22">
            <v>2</v>
          </cell>
        </row>
        <row r="23">
          <cell r="C23">
            <v>20</v>
          </cell>
          <cell r="D23">
            <v>22</v>
          </cell>
        </row>
        <row r="24">
          <cell r="C24">
            <v>2</v>
          </cell>
          <cell r="D24">
            <v>2</v>
          </cell>
        </row>
        <row r="25">
          <cell r="C25">
            <v>0</v>
          </cell>
          <cell r="D25">
            <v>1</v>
          </cell>
        </row>
        <row r="26">
          <cell r="C26">
            <v>1</v>
          </cell>
          <cell r="D26">
            <v>4</v>
          </cell>
        </row>
        <row r="27">
          <cell r="C27">
            <v>22</v>
          </cell>
          <cell r="D27">
            <v>16</v>
          </cell>
        </row>
        <row r="28">
          <cell r="C28">
            <v>1</v>
          </cell>
          <cell r="D28">
            <v>2</v>
          </cell>
        </row>
        <row r="29">
          <cell r="C29">
            <v>3</v>
          </cell>
          <cell r="D29">
            <v>4</v>
          </cell>
        </row>
        <row r="30">
          <cell r="C30">
            <v>18</v>
          </cell>
          <cell r="D30">
            <v>8</v>
          </cell>
        </row>
        <row r="31">
          <cell r="C31">
            <v>9</v>
          </cell>
          <cell r="D31">
            <v>10</v>
          </cell>
        </row>
        <row r="32">
          <cell r="C32">
            <v>8</v>
          </cell>
          <cell r="D32">
            <v>17</v>
          </cell>
        </row>
        <row r="33">
          <cell r="C33">
            <v>8</v>
          </cell>
          <cell r="D33">
            <v>16</v>
          </cell>
        </row>
        <row r="34">
          <cell r="C34">
            <v>1</v>
          </cell>
          <cell r="D34">
            <v>2</v>
          </cell>
        </row>
        <row r="35">
          <cell r="C35">
            <v>18</v>
          </cell>
          <cell r="D35">
            <v>11</v>
          </cell>
        </row>
        <row r="36">
          <cell r="C36">
            <v>5</v>
          </cell>
          <cell r="D36">
            <v>10</v>
          </cell>
        </row>
        <row r="37">
          <cell r="C37">
            <v>14</v>
          </cell>
          <cell r="D37">
            <v>16</v>
          </cell>
        </row>
        <row r="38">
          <cell r="C38">
            <v>1</v>
          </cell>
          <cell r="D38">
            <v>3</v>
          </cell>
        </row>
        <row r="39">
          <cell r="C39">
            <v>8</v>
          </cell>
          <cell r="D39">
            <v>4</v>
          </cell>
        </row>
        <row r="40">
          <cell r="C40">
            <v>3</v>
          </cell>
          <cell r="D40">
            <v>4</v>
          </cell>
        </row>
        <row r="41">
          <cell r="C41">
            <v>4</v>
          </cell>
          <cell r="D41">
            <v>2</v>
          </cell>
        </row>
        <row r="42">
          <cell r="C42">
            <v>0</v>
          </cell>
          <cell r="D42">
            <v>1</v>
          </cell>
        </row>
      </sheetData>
      <sheetData sheetId="14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2</v>
          </cell>
          <cell r="D12">
            <v>8</v>
          </cell>
        </row>
        <row r="13">
          <cell r="C13">
            <v>1</v>
          </cell>
          <cell r="D13">
            <v>0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2</v>
          </cell>
        </row>
        <row r="17">
          <cell r="C17">
            <v>4</v>
          </cell>
          <cell r="D17">
            <v>0</v>
          </cell>
        </row>
        <row r="18">
          <cell r="C18">
            <v>1</v>
          </cell>
          <cell r="D18">
            <v>1</v>
          </cell>
        </row>
        <row r="19">
          <cell r="C19">
            <v>0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6</v>
          </cell>
          <cell r="D23">
            <v>6</v>
          </cell>
        </row>
        <row r="24">
          <cell r="C24">
            <v>1</v>
          </cell>
          <cell r="D24">
            <v>2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6</v>
          </cell>
        </row>
        <row r="28">
          <cell r="C28">
            <v>1</v>
          </cell>
          <cell r="D28">
            <v>0</v>
          </cell>
        </row>
        <row r="29">
          <cell r="C29">
            <v>0</v>
          </cell>
          <cell r="D29">
            <v>1</v>
          </cell>
        </row>
        <row r="30">
          <cell r="C30">
            <v>2</v>
          </cell>
          <cell r="D30">
            <v>11</v>
          </cell>
        </row>
        <row r="31">
          <cell r="C31">
            <v>2</v>
          </cell>
          <cell r="D31">
            <v>3</v>
          </cell>
        </row>
        <row r="32">
          <cell r="C32">
            <v>0</v>
          </cell>
          <cell r="D32">
            <v>3</v>
          </cell>
        </row>
        <row r="33">
          <cell r="C33">
            <v>1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6</v>
          </cell>
        </row>
        <row r="36">
          <cell r="C36">
            <v>1</v>
          </cell>
          <cell r="D36">
            <v>2</v>
          </cell>
        </row>
        <row r="37">
          <cell r="C37">
            <v>2</v>
          </cell>
          <cell r="D37">
            <v>2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1</v>
          </cell>
          <cell r="D40">
            <v>1</v>
          </cell>
        </row>
        <row r="41">
          <cell r="C41">
            <v>1</v>
          </cell>
          <cell r="D41">
            <v>1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15">
        <row r="8">
          <cell r="C8">
            <v>0</v>
          </cell>
          <cell r="D8">
            <v>1</v>
          </cell>
        </row>
        <row r="9">
          <cell r="C9">
            <v>4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2">
          <cell r="C12">
            <v>3</v>
          </cell>
          <cell r="D12">
            <v>11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3</v>
          </cell>
        </row>
        <row r="16">
          <cell r="C16">
            <v>4</v>
          </cell>
          <cell r="D16">
            <v>4</v>
          </cell>
        </row>
        <row r="17">
          <cell r="C17">
            <v>4</v>
          </cell>
          <cell r="D17">
            <v>2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2</v>
          </cell>
        </row>
        <row r="21">
          <cell r="C21">
            <v>1</v>
          </cell>
          <cell r="D21">
            <v>1</v>
          </cell>
        </row>
        <row r="23">
          <cell r="C23">
            <v>10</v>
          </cell>
          <cell r="D23">
            <v>19</v>
          </cell>
        </row>
        <row r="24">
          <cell r="C24">
            <v>2</v>
          </cell>
          <cell r="D24">
            <v>2</v>
          </cell>
        </row>
        <row r="27">
          <cell r="C27">
            <v>1</v>
          </cell>
          <cell r="D27">
            <v>8</v>
          </cell>
        </row>
        <row r="28">
          <cell r="C28">
            <v>1</v>
          </cell>
          <cell r="D28">
            <v>1</v>
          </cell>
        </row>
        <row r="29">
          <cell r="C29">
            <v>0</v>
          </cell>
          <cell r="D29">
            <v>4</v>
          </cell>
        </row>
        <row r="30">
          <cell r="C30">
            <v>4</v>
          </cell>
          <cell r="D30">
            <v>7</v>
          </cell>
        </row>
        <row r="31">
          <cell r="C31">
            <v>2</v>
          </cell>
          <cell r="D31">
            <v>3</v>
          </cell>
        </row>
        <row r="32">
          <cell r="C32">
            <v>3</v>
          </cell>
          <cell r="D32">
            <v>5</v>
          </cell>
        </row>
        <row r="33">
          <cell r="C33">
            <v>2</v>
          </cell>
          <cell r="D33">
            <v>3</v>
          </cell>
        </row>
        <row r="34">
          <cell r="C34">
            <v>1</v>
          </cell>
        </row>
        <row r="35">
          <cell r="C35">
            <v>6</v>
          </cell>
          <cell r="D35">
            <v>13</v>
          </cell>
        </row>
        <row r="36">
          <cell r="C36">
            <v>0</v>
          </cell>
          <cell r="D36">
            <v>6</v>
          </cell>
        </row>
        <row r="37">
          <cell r="C37">
            <v>10</v>
          </cell>
          <cell r="D37">
            <v>14</v>
          </cell>
        </row>
        <row r="38">
          <cell r="C38">
            <v>0</v>
          </cell>
          <cell r="D38">
            <v>2</v>
          </cell>
        </row>
        <row r="39">
          <cell r="C39">
            <v>2</v>
          </cell>
          <cell r="D39">
            <v>0</v>
          </cell>
        </row>
        <row r="40">
          <cell r="C40">
            <v>2</v>
          </cell>
          <cell r="D40">
            <v>4</v>
          </cell>
        </row>
        <row r="43">
          <cell r="D43">
            <v>1</v>
          </cell>
        </row>
      </sheetData>
      <sheetData sheetId="16">
        <row r="8">
          <cell r="C8">
            <v>1</v>
          </cell>
          <cell r="D8">
            <v>4</v>
          </cell>
        </row>
        <row r="9">
          <cell r="C9">
            <v>3</v>
          </cell>
          <cell r="D9">
            <v>6</v>
          </cell>
        </row>
        <row r="10">
          <cell r="C10">
            <v>24</v>
          </cell>
          <cell r="D10">
            <v>22</v>
          </cell>
        </row>
        <row r="12">
          <cell r="C12">
            <v>13</v>
          </cell>
          <cell r="D12">
            <v>41</v>
          </cell>
        </row>
        <row r="13">
          <cell r="C13">
            <v>0</v>
          </cell>
          <cell r="D13">
            <v>6</v>
          </cell>
        </row>
        <row r="14">
          <cell r="C14">
            <v>3</v>
          </cell>
          <cell r="D14">
            <v>1</v>
          </cell>
        </row>
        <row r="15">
          <cell r="C15">
            <v>1</v>
          </cell>
          <cell r="D15">
            <v>3</v>
          </cell>
        </row>
        <row r="16">
          <cell r="C16">
            <v>12</v>
          </cell>
          <cell r="D16">
            <v>18</v>
          </cell>
        </row>
        <row r="17">
          <cell r="C17">
            <v>14</v>
          </cell>
          <cell r="D17">
            <v>14</v>
          </cell>
        </row>
        <row r="18">
          <cell r="C18">
            <v>15</v>
          </cell>
          <cell r="D18">
            <v>10</v>
          </cell>
        </row>
        <row r="19">
          <cell r="C19">
            <v>11</v>
          </cell>
          <cell r="D19">
            <v>6</v>
          </cell>
        </row>
        <row r="20">
          <cell r="C20">
            <v>3</v>
          </cell>
          <cell r="D20">
            <v>0</v>
          </cell>
        </row>
        <row r="21">
          <cell r="C21">
            <v>2</v>
          </cell>
          <cell r="D21">
            <v>0</v>
          </cell>
        </row>
        <row r="22">
          <cell r="C22">
            <v>1</v>
          </cell>
          <cell r="D22">
            <v>5</v>
          </cell>
        </row>
        <row r="23">
          <cell r="C23">
            <v>33</v>
          </cell>
          <cell r="D23">
            <v>76</v>
          </cell>
        </row>
        <row r="24">
          <cell r="C24">
            <v>2</v>
          </cell>
          <cell r="D24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16</v>
          </cell>
          <cell r="D27">
            <v>23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12</v>
          </cell>
        </row>
        <row r="30">
          <cell r="C30">
            <v>23</v>
          </cell>
          <cell r="D30">
            <v>55</v>
          </cell>
        </row>
        <row r="31">
          <cell r="C31">
            <v>9</v>
          </cell>
          <cell r="D31">
            <v>36</v>
          </cell>
        </row>
        <row r="32">
          <cell r="C32">
            <v>6</v>
          </cell>
          <cell r="D32">
            <v>29</v>
          </cell>
        </row>
        <row r="33">
          <cell r="C33">
            <v>5</v>
          </cell>
          <cell r="D33">
            <v>19</v>
          </cell>
        </row>
        <row r="34">
          <cell r="C34">
            <v>1</v>
          </cell>
          <cell r="D34">
            <v>4</v>
          </cell>
        </row>
        <row r="35">
          <cell r="C35">
            <v>13</v>
          </cell>
          <cell r="D35">
            <v>32</v>
          </cell>
        </row>
        <row r="36">
          <cell r="C36">
            <v>5</v>
          </cell>
          <cell r="D36">
            <v>13</v>
          </cell>
        </row>
        <row r="37">
          <cell r="C37">
            <v>34</v>
          </cell>
          <cell r="D37">
            <v>28</v>
          </cell>
        </row>
        <row r="38">
          <cell r="C38">
            <v>2</v>
          </cell>
          <cell r="D38">
            <v>1</v>
          </cell>
        </row>
        <row r="39">
          <cell r="C39">
            <v>6</v>
          </cell>
          <cell r="D39">
            <v>2</v>
          </cell>
        </row>
        <row r="40">
          <cell r="C40">
            <v>5</v>
          </cell>
          <cell r="D40">
            <v>8</v>
          </cell>
        </row>
        <row r="42">
          <cell r="D42">
            <v>4</v>
          </cell>
        </row>
        <row r="43">
          <cell r="C43">
            <v>4</v>
          </cell>
          <cell r="D43">
            <v>3</v>
          </cell>
        </row>
      </sheetData>
      <sheetData sheetId="17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8</v>
          </cell>
        </row>
        <row r="10">
          <cell r="C10">
            <v>1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14</v>
          </cell>
        </row>
        <row r="13">
          <cell r="C13">
            <v>0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1</v>
          </cell>
          <cell r="D15">
            <v>3</v>
          </cell>
        </row>
        <row r="16">
          <cell r="C16">
            <v>0</v>
          </cell>
          <cell r="D16">
            <v>7</v>
          </cell>
        </row>
        <row r="17">
          <cell r="C17">
            <v>5</v>
          </cell>
          <cell r="D17">
            <v>3</v>
          </cell>
        </row>
        <row r="18">
          <cell r="C18">
            <v>1</v>
          </cell>
          <cell r="D18">
            <v>2</v>
          </cell>
        </row>
        <row r="19">
          <cell r="C19">
            <v>1</v>
          </cell>
          <cell r="D19">
            <v>5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18</v>
          </cell>
        </row>
        <row r="24">
          <cell r="C24">
            <v>2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2</v>
          </cell>
        </row>
        <row r="27">
          <cell r="C27">
            <v>2</v>
          </cell>
          <cell r="D27">
            <v>6</v>
          </cell>
        </row>
        <row r="28">
          <cell r="C28">
            <v>0</v>
          </cell>
          <cell r="D28">
            <v>3</v>
          </cell>
        </row>
        <row r="29">
          <cell r="C29">
            <v>2</v>
          </cell>
          <cell r="D29">
            <v>2</v>
          </cell>
        </row>
        <row r="30">
          <cell r="C30">
            <v>4</v>
          </cell>
          <cell r="D30">
            <v>13</v>
          </cell>
        </row>
        <row r="31">
          <cell r="C31">
            <v>1</v>
          </cell>
          <cell r="D31">
            <v>9</v>
          </cell>
        </row>
        <row r="32">
          <cell r="C32">
            <v>3</v>
          </cell>
          <cell r="D32">
            <v>5</v>
          </cell>
        </row>
        <row r="33">
          <cell r="C33">
            <v>2</v>
          </cell>
          <cell r="D33">
            <v>9</v>
          </cell>
        </row>
        <row r="34">
          <cell r="C34">
            <v>2</v>
          </cell>
          <cell r="D34">
            <v>4</v>
          </cell>
        </row>
        <row r="35">
          <cell r="C35">
            <v>6</v>
          </cell>
          <cell r="D35">
            <v>11</v>
          </cell>
        </row>
        <row r="36">
          <cell r="C36">
            <v>4</v>
          </cell>
          <cell r="D36">
            <v>9</v>
          </cell>
        </row>
        <row r="37">
          <cell r="C37">
            <v>8</v>
          </cell>
          <cell r="D37">
            <v>11</v>
          </cell>
        </row>
        <row r="38">
          <cell r="C38">
            <v>0</v>
          </cell>
          <cell r="D38">
            <v>2</v>
          </cell>
        </row>
        <row r="39">
          <cell r="C39">
            <v>3</v>
          </cell>
          <cell r="D39">
            <v>0</v>
          </cell>
        </row>
        <row r="40">
          <cell r="C40">
            <v>2</v>
          </cell>
          <cell r="D40">
            <v>3</v>
          </cell>
        </row>
        <row r="41">
          <cell r="C41">
            <v>0</v>
          </cell>
          <cell r="D41">
            <v>2</v>
          </cell>
        </row>
        <row r="42">
          <cell r="C42">
            <v>0</v>
          </cell>
          <cell r="D42">
            <v>2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18">
        <row r="10">
          <cell r="C10">
            <v>1</v>
          </cell>
          <cell r="D10">
            <v>3</v>
          </cell>
        </row>
        <row r="12">
          <cell r="C12">
            <v>3</v>
          </cell>
          <cell r="D12">
            <v>6</v>
          </cell>
        </row>
        <row r="16">
          <cell r="C16">
            <v>2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23">
          <cell r="C23">
            <v>2</v>
          </cell>
          <cell r="D23">
            <v>6</v>
          </cell>
        </row>
        <row r="27">
          <cell r="C27">
            <v>1</v>
          </cell>
          <cell r="D27">
            <v>3</v>
          </cell>
        </row>
        <row r="29">
          <cell r="C29">
            <v>0</v>
          </cell>
          <cell r="D29">
            <v>2</v>
          </cell>
        </row>
        <row r="30">
          <cell r="C30">
            <v>2</v>
          </cell>
          <cell r="D30">
            <v>4</v>
          </cell>
        </row>
        <row r="31">
          <cell r="C31">
            <v>3</v>
          </cell>
          <cell r="D31">
            <v>0</v>
          </cell>
        </row>
        <row r="32">
          <cell r="C32">
            <v>2</v>
          </cell>
          <cell r="D32">
            <v>1</v>
          </cell>
        </row>
        <row r="33">
          <cell r="C33">
            <v>1</v>
          </cell>
          <cell r="D33">
            <v>2</v>
          </cell>
        </row>
        <row r="35">
          <cell r="C35">
            <v>3</v>
          </cell>
          <cell r="D35">
            <v>4</v>
          </cell>
        </row>
        <row r="36">
          <cell r="D36">
            <v>1</v>
          </cell>
        </row>
        <row r="37">
          <cell r="C37">
            <v>5</v>
          </cell>
          <cell r="D37">
            <v>4</v>
          </cell>
        </row>
        <row r="40">
          <cell r="D40">
            <v>1</v>
          </cell>
        </row>
      </sheetData>
      <sheetData sheetId="19">
        <row r="8">
          <cell r="C8">
            <v>1</v>
          </cell>
        </row>
        <row r="9">
          <cell r="D9">
            <v>4</v>
          </cell>
        </row>
        <row r="10">
          <cell r="C10">
            <v>4</v>
          </cell>
          <cell r="D10">
            <v>3</v>
          </cell>
        </row>
        <row r="12">
          <cell r="C12">
            <v>12</v>
          </cell>
          <cell r="D12">
            <v>15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1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D18">
            <v>5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1</v>
          </cell>
        </row>
        <row r="22">
          <cell r="D22">
            <v>0</v>
          </cell>
        </row>
        <row r="23">
          <cell r="C23">
            <v>13</v>
          </cell>
          <cell r="D23">
            <v>8</v>
          </cell>
        </row>
        <row r="24">
          <cell r="C24">
            <v>4</v>
          </cell>
          <cell r="D24">
            <v>1</v>
          </cell>
        </row>
        <row r="27">
          <cell r="C27">
            <v>12</v>
          </cell>
          <cell r="D27">
            <v>6</v>
          </cell>
        </row>
        <row r="29">
          <cell r="D29">
            <v>3</v>
          </cell>
        </row>
        <row r="30">
          <cell r="C30">
            <v>10</v>
          </cell>
          <cell r="D30">
            <v>15</v>
          </cell>
        </row>
        <row r="31">
          <cell r="C31">
            <v>2</v>
          </cell>
          <cell r="D31">
            <v>6</v>
          </cell>
        </row>
        <row r="32">
          <cell r="C32">
            <v>3</v>
          </cell>
          <cell r="D32">
            <v>6</v>
          </cell>
        </row>
        <row r="33">
          <cell r="C33">
            <v>6</v>
          </cell>
          <cell r="D33">
            <v>6</v>
          </cell>
        </row>
        <row r="34">
          <cell r="D34">
            <v>1</v>
          </cell>
        </row>
        <row r="35">
          <cell r="C35">
            <v>5</v>
          </cell>
          <cell r="D35">
            <v>18</v>
          </cell>
        </row>
        <row r="36">
          <cell r="C36">
            <v>5</v>
          </cell>
          <cell r="D36">
            <v>8</v>
          </cell>
        </row>
        <row r="37">
          <cell r="C37">
            <v>8</v>
          </cell>
          <cell r="D37">
            <v>2</v>
          </cell>
        </row>
        <row r="38">
          <cell r="C38">
            <v>1</v>
          </cell>
          <cell r="D38">
            <v>1</v>
          </cell>
        </row>
        <row r="40">
          <cell r="C40">
            <v>2</v>
          </cell>
          <cell r="D40">
            <v>1</v>
          </cell>
        </row>
        <row r="43">
          <cell r="D43">
            <v>2</v>
          </cell>
        </row>
        <row r="44">
          <cell r="C44">
            <v>0</v>
          </cell>
        </row>
      </sheetData>
      <sheetData sheetId="20">
        <row r="8">
          <cell r="C8">
            <v>0</v>
          </cell>
          <cell r="D8">
            <v>0</v>
          </cell>
        </row>
        <row r="9">
          <cell r="C9">
            <v>3</v>
          </cell>
          <cell r="D9">
            <v>1</v>
          </cell>
        </row>
        <row r="10">
          <cell r="C10">
            <v>5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9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6</v>
          </cell>
          <cell r="D16">
            <v>3</v>
          </cell>
        </row>
        <row r="17">
          <cell r="C17">
            <v>2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5</v>
          </cell>
          <cell r="D23">
            <v>12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4</v>
          </cell>
          <cell r="D27">
            <v>3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5</v>
          </cell>
          <cell r="D30">
            <v>13</v>
          </cell>
        </row>
        <row r="31">
          <cell r="C31">
            <v>3</v>
          </cell>
          <cell r="D31">
            <v>7</v>
          </cell>
        </row>
        <row r="32">
          <cell r="C32">
            <v>3</v>
          </cell>
          <cell r="D32">
            <v>5</v>
          </cell>
        </row>
        <row r="33">
          <cell r="C33">
            <v>2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6</v>
          </cell>
          <cell r="D35">
            <v>9</v>
          </cell>
        </row>
        <row r="36">
          <cell r="C36">
            <v>2</v>
          </cell>
          <cell r="D36">
            <v>0</v>
          </cell>
        </row>
        <row r="37">
          <cell r="C37">
            <v>5</v>
          </cell>
          <cell r="D37">
            <v>3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21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5</v>
          </cell>
        </row>
        <row r="10">
          <cell r="C10">
            <v>5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10</v>
          </cell>
          <cell r="D12">
            <v>22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5</v>
          </cell>
        </row>
        <row r="15">
          <cell r="C15">
            <v>2</v>
          </cell>
          <cell r="D15">
            <v>1</v>
          </cell>
        </row>
        <row r="16">
          <cell r="C16">
            <v>4</v>
          </cell>
          <cell r="D16">
            <v>6</v>
          </cell>
        </row>
        <row r="17">
          <cell r="C17">
            <v>1</v>
          </cell>
          <cell r="D17">
            <v>4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5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0</v>
          </cell>
        </row>
        <row r="22">
          <cell r="C22">
            <v>4</v>
          </cell>
          <cell r="D22">
            <v>0</v>
          </cell>
        </row>
        <row r="23">
          <cell r="C23">
            <v>11</v>
          </cell>
          <cell r="D23">
            <v>23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1</v>
          </cell>
        </row>
        <row r="27">
          <cell r="C27">
            <v>8</v>
          </cell>
          <cell r="D27">
            <v>9</v>
          </cell>
        </row>
        <row r="28">
          <cell r="C28">
            <v>2</v>
          </cell>
          <cell r="D28">
            <v>2</v>
          </cell>
        </row>
        <row r="29">
          <cell r="C29">
            <v>3</v>
          </cell>
          <cell r="D29">
            <v>2</v>
          </cell>
        </row>
        <row r="30">
          <cell r="C30">
            <v>9</v>
          </cell>
          <cell r="D30">
            <v>23</v>
          </cell>
        </row>
        <row r="31">
          <cell r="C31">
            <v>8</v>
          </cell>
          <cell r="D31">
            <v>9</v>
          </cell>
        </row>
        <row r="32">
          <cell r="C32">
            <v>2</v>
          </cell>
          <cell r="D32">
            <v>9</v>
          </cell>
        </row>
        <row r="33">
          <cell r="C33">
            <v>4</v>
          </cell>
          <cell r="D33">
            <v>12</v>
          </cell>
        </row>
        <row r="34">
          <cell r="C34">
            <v>0</v>
          </cell>
          <cell r="D34">
            <v>1</v>
          </cell>
        </row>
        <row r="35">
          <cell r="C35">
            <v>5</v>
          </cell>
          <cell r="D35">
            <v>15</v>
          </cell>
        </row>
        <row r="36">
          <cell r="C36">
            <v>4</v>
          </cell>
          <cell r="D36">
            <v>6</v>
          </cell>
        </row>
        <row r="37">
          <cell r="C37">
            <v>7</v>
          </cell>
          <cell r="D37">
            <v>11</v>
          </cell>
        </row>
        <row r="38">
          <cell r="C38">
            <v>2</v>
          </cell>
          <cell r="D38">
            <v>0</v>
          </cell>
        </row>
        <row r="39">
          <cell r="C39">
            <v>3</v>
          </cell>
          <cell r="D39">
            <v>2</v>
          </cell>
        </row>
        <row r="40">
          <cell r="C40">
            <v>0</v>
          </cell>
          <cell r="D40">
            <v>4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22">
        <row r="10">
          <cell r="C10">
            <v>1</v>
          </cell>
          <cell r="D10">
            <v>3</v>
          </cell>
        </row>
        <row r="12">
          <cell r="C12">
            <v>2</v>
          </cell>
          <cell r="D12">
            <v>10</v>
          </cell>
        </row>
        <row r="13">
          <cell r="D13">
            <v>1</v>
          </cell>
        </row>
        <row r="16">
          <cell r="C16">
            <v>1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18">
          <cell r="C18">
            <v>1</v>
          </cell>
          <cell r="D18">
            <v>1</v>
          </cell>
        </row>
        <row r="19">
          <cell r="D19">
            <v>1</v>
          </cell>
        </row>
        <row r="22">
          <cell r="C22">
            <v>1</v>
          </cell>
        </row>
        <row r="23">
          <cell r="C23">
            <v>4</v>
          </cell>
          <cell r="D23">
            <v>3</v>
          </cell>
        </row>
        <row r="27">
          <cell r="C27">
            <v>4</v>
          </cell>
        </row>
        <row r="29">
          <cell r="C29">
            <v>1</v>
          </cell>
          <cell r="D29">
            <v>2</v>
          </cell>
        </row>
        <row r="30">
          <cell r="C30">
            <v>4</v>
          </cell>
          <cell r="D30">
            <v>6</v>
          </cell>
        </row>
        <row r="31">
          <cell r="C31">
            <v>4</v>
          </cell>
          <cell r="D31">
            <v>2</v>
          </cell>
        </row>
        <row r="32">
          <cell r="C32">
            <v>1</v>
          </cell>
          <cell r="D32">
            <v>2</v>
          </cell>
        </row>
        <row r="33">
          <cell r="C33">
            <v>1</v>
          </cell>
          <cell r="D33">
            <v>1</v>
          </cell>
        </row>
        <row r="34">
          <cell r="D34">
            <v>1</v>
          </cell>
        </row>
        <row r="35">
          <cell r="C35">
            <v>2</v>
          </cell>
          <cell r="D35">
            <v>4</v>
          </cell>
        </row>
        <row r="36">
          <cell r="D36">
            <v>2</v>
          </cell>
        </row>
        <row r="37">
          <cell r="C37">
            <v>2</v>
          </cell>
          <cell r="D37">
            <v>3</v>
          </cell>
        </row>
        <row r="40">
          <cell r="C40">
            <v>1</v>
          </cell>
        </row>
      </sheetData>
      <sheetData sheetId="23">
        <row r="8">
          <cell r="C8">
            <v>6</v>
          </cell>
          <cell r="D8">
            <v>5</v>
          </cell>
        </row>
        <row r="9">
          <cell r="C9">
            <v>5</v>
          </cell>
          <cell r="D9">
            <v>5</v>
          </cell>
        </row>
        <row r="10">
          <cell r="C10">
            <v>22</v>
          </cell>
          <cell r="D10">
            <v>12</v>
          </cell>
        </row>
        <row r="11">
          <cell r="C11">
            <v>0</v>
          </cell>
          <cell r="D11">
            <v>5</v>
          </cell>
        </row>
        <row r="12">
          <cell r="C12">
            <v>38</v>
          </cell>
          <cell r="D12">
            <v>30</v>
          </cell>
        </row>
        <row r="13">
          <cell r="C13">
            <v>10</v>
          </cell>
          <cell r="D13">
            <v>6</v>
          </cell>
        </row>
        <row r="14">
          <cell r="C14">
            <v>6</v>
          </cell>
          <cell r="D14">
            <v>7</v>
          </cell>
        </row>
        <row r="15">
          <cell r="C15">
            <v>3</v>
          </cell>
          <cell r="D15">
            <v>3</v>
          </cell>
        </row>
        <row r="16">
          <cell r="C16">
            <v>16</v>
          </cell>
          <cell r="D16">
            <v>21</v>
          </cell>
        </row>
        <row r="17">
          <cell r="C17">
            <v>20</v>
          </cell>
          <cell r="D17">
            <v>8</v>
          </cell>
        </row>
        <row r="18">
          <cell r="C18">
            <v>14</v>
          </cell>
          <cell r="D18">
            <v>11</v>
          </cell>
        </row>
        <row r="19">
          <cell r="C19">
            <v>12</v>
          </cell>
          <cell r="D19">
            <v>18</v>
          </cell>
        </row>
        <row r="20">
          <cell r="C20">
            <v>6</v>
          </cell>
          <cell r="D20">
            <v>0</v>
          </cell>
        </row>
        <row r="21">
          <cell r="C21">
            <v>5</v>
          </cell>
          <cell r="D21">
            <v>0</v>
          </cell>
        </row>
        <row r="22">
          <cell r="C22">
            <v>3</v>
          </cell>
          <cell r="D22">
            <v>8</v>
          </cell>
        </row>
        <row r="23">
          <cell r="C23">
            <v>53</v>
          </cell>
          <cell r="D23">
            <v>23</v>
          </cell>
        </row>
        <row r="24">
          <cell r="C24">
            <v>7</v>
          </cell>
          <cell r="D24">
            <v>4</v>
          </cell>
        </row>
        <row r="25">
          <cell r="C25">
            <v>1</v>
          </cell>
          <cell r="D25">
            <v>0</v>
          </cell>
        </row>
        <row r="26">
          <cell r="C26">
            <v>10</v>
          </cell>
          <cell r="D26">
            <v>7</v>
          </cell>
        </row>
        <row r="27">
          <cell r="C27">
            <v>25</v>
          </cell>
          <cell r="D27">
            <v>16</v>
          </cell>
        </row>
        <row r="28">
          <cell r="C28">
            <v>2</v>
          </cell>
          <cell r="D28">
            <v>0</v>
          </cell>
        </row>
        <row r="29">
          <cell r="C29">
            <v>7</v>
          </cell>
          <cell r="D29">
            <v>7</v>
          </cell>
        </row>
        <row r="30">
          <cell r="C30">
            <v>61</v>
          </cell>
          <cell r="D30">
            <v>29</v>
          </cell>
        </row>
        <row r="31">
          <cell r="C31">
            <v>22</v>
          </cell>
          <cell r="D31">
            <v>23</v>
          </cell>
        </row>
        <row r="32">
          <cell r="C32">
            <v>16</v>
          </cell>
          <cell r="D32">
            <v>23</v>
          </cell>
        </row>
        <row r="33">
          <cell r="C33">
            <v>13</v>
          </cell>
          <cell r="D33">
            <v>14</v>
          </cell>
        </row>
        <row r="34">
          <cell r="C34">
            <v>3</v>
          </cell>
          <cell r="D34">
            <v>0</v>
          </cell>
        </row>
        <row r="35">
          <cell r="C35">
            <v>55</v>
          </cell>
          <cell r="D35">
            <v>21</v>
          </cell>
        </row>
        <row r="36">
          <cell r="C36">
            <v>28</v>
          </cell>
          <cell r="D36">
            <v>12</v>
          </cell>
        </row>
        <row r="37">
          <cell r="C37">
            <v>45</v>
          </cell>
          <cell r="D37">
            <v>42</v>
          </cell>
        </row>
        <row r="38">
          <cell r="C38">
            <v>4</v>
          </cell>
          <cell r="D38">
            <v>3</v>
          </cell>
        </row>
        <row r="39">
          <cell r="C39">
            <v>16</v>
          </cell>
          <cell r="D39">
            <v>9</v>
          </cell>
        </row>
        <row r="40">
          <cell r="C40">
            <v>9</v>
          </cell>
          <cell r="D40">
            <v>5</v>
          </cell>
        </row>
        <row r="41">
          <cell r="C41">
            <v>1</v>
          </cell>
          <cell r="D41">
            <v>2</v>
          </cell>
        </row>
        <row r="42">
          <cell r="C42">
            <v>0</v>
          </cell>
          <cell r="D42">
            <v>5</v>
          </cell>
        </row>
        <row r="43">
          <cell r="C43">
            <v>9</v>
          </cell>
          <cell r="D43">
            <v>5</v>
          </cell>
        </row>
        <row r="44">
          <cell r="C44">
            <v>0</v>
          </cell>
          <cell r="D44">
            <v>0</v>
          </cell>
        </row>
      </sheetData>
      <sheetData sheetId="24">
        <row r="8">
          <cell r="C8">
            <v>0</v>
          </cell>
          <cell r="D8">
            <v>1</v>
          </cell>
        </row>
        <row r="10">
          <cell r="C10">
            <v>4</v>
          </cell>
          <cell r="D10">
            <v>5</v>
          </cell>
        </row>
        <row r="12">
          <cell r="C12">
            <v>4</v>
          </cell>
          <cell r="D12">
            <v>10</v>
          </cell>
        </row>
        <row r="16">
          <cell r="C16">
            <v>5</v>
          </cell>
          <cell r="D16">
            <v>3</v>
          </cell>
        </row>
        <row r="17">
          <cell r="C17">
            <v>4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3</v>
          </cell>
        </row>
        <row r="23">
          <cell r="C23">
            <v>14</v>
          </cell>
          <cell r="D23">
            <v>15</v>
          </cell>
        </row>
        <row r="27">
          <cell r="C27">
            <v>3</v>
          </cell>
          <cell r="D27">
            <v>5</v>
          </cell>
        </row>
        <row r="29">
          <cell r="C29">
            <v>2</v>
          </cell>
          <cell r="D29">
            <v>1</v>
          </cell>
        </row>
        <row r="30">
          <cell r="C30">
            <v>14</v>
          </cell>
          <cell r="D30">
            <v>9</v>
          </cell>
        </row>
        <row r="31">
          <cell r="C31">
            <v>7</v>
          </cell>
          <cell r="D31">
            <v>2</v>
          </cell>
        </row>
        <row r="32">
          <cell r="C32">
            <v>5</v>
          </cell>
          <cell r="D32">
            <v>7</v>
          </cell>
        </row>
        <row r="33">
          <cell r="C33">
            <v>2</v>
          </cell>
          <cell r="D33">
            <v>6</v>
          </cell>
        </row>
        <row r="35">
          <cell r="C35">
            <v>6</v>
          </cell>
          <cell r="D35">
            <v>0</v>
          </cell>
        </row>
        <row r="36">
          <cell r="C36">
            <v>0</v>
          </cell>
          <cell r="D36">
            <v>1</v>
          </cell>
        </row>
        <row r="37">
          <cell r="C37">
            <v>13</v>
          </cell>
          <cell r="D37">
            <v>3</v>
          </cell>
        </row>
        <row r="39">
          <cell r="C39">
            <v>1</v>
          </cell>
          <cell r="D39">
            <v>3</v>
          </cell>
        </row>
        <row r="40">
          <cell r="C40">
            <v>3</v>
          </cell>
          <cell r="D40">
            <v>2</v>
          </cell>
        </row>
        <row r="42">
          <cell r="C42">
            <v>3</v>
          </cell>
          <cell r="D42">
            <v>1</v>
          </cell>
        </row>
      </sheetData>
      <sheetData sheetId="25">
        <row r="8">
          <cell r="C8">
            <v>3</v>
          </cell>
          <cell r="D8">
            <v>1</v>
          </cell>
        </row>
        <row r="9">
          <cell r="C9">
            <v>3</v>
          </cell>
          <cell r="D9">
            <v>4</v>
          </cell>
        </row>
        <row r="10">
          <cell r="C10">
            <v>3</v>
          </cell>
          <cell r="D10">
            <v>9</v>
          </cell>
        </row>
        <row r="12">
          <cell r="C12">
            <v>12</v>
          </cell>
          <cell r="D12">
            <v>18</v>
          </cell>
        </row>
        <row r="13">
          <cell r="C13">
            <v>0</v>
          </cell>
          <cell r="D13">
            <v>2</v>
          </cell>
        </row>
        <row r="14">
          <cell r="C14">
            <v>0</v>
          </cell>
          <cell r="D14">
            <v>1</v>
          </cell>
        </row>
        <row r="15">
          <cell r="C15">
            <v>1</v>
          </cell>
          <cell r="D15">
            <v>2</v>
          </cell>
        </row>
        <row r="16">
          <cell r="C16">
            <v>2</v>
          </cell>
          <cell r="D16">
            <v>10</v>
          </cell>
        </row>
        <row r="17">
          <cell r="C17">
            <v>8</v>
          </cell>
          <cell r="D17">
            <v>6</v>
          </cell>
        </row>
        <row r="18">
          <cell r="C18">
            <v>7</v>
          </cell>
          <cell r="D18">
            <v>1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1</v>
          </cell>
          <cell r="D22">
            <v>1</v>
          </cell>
        </row>
        <row r="23">
          <cell r="C23">
            <v>8</v>
          </cell>
          <cell r="D23">
            <v>18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</row>
        <row r="26">
          <cell r="C26">
            <v>0</v>
          </cell>
          <cell r="D26">
            <v>3</v>
          </cell>
        </row>
        <row r="27">
          <cell r="C27">
            <v>6</v>
          </cell>
          <cell r="D27">
            <v>10</v>
          </cell>
        </row>
        <row r="29">
          <cell r="C29">
            <v>0</v>
          </cell>
          <cell r="D29">
            <v>6</v>
          </cell>
        </row>
        <row r="30">
          <cell r="C30">
            <v>9</v>
          </cell>
          <cell r="D30">
            <v>20</v>
          </cell>
        </row>
        <row r="31">
          <cell r="C31">
            <v>5</v>
          </cell>
          <cell r="D31">
            <v>6</v>
          </cell>
        </row>
        <row r="32">
          <cell r="C32">
            <v>7</v>
          </cell>
          <cell r="D32">
            <v>7</v>
          </cell>
        </row>
        <row r="33">
          <cell r="C33">
            <v>3</v>
          </cell>
          <cell r="D33">
            <v>8</v>
          </cell>
        </row>
        <row r="34">
          <cell r="C34">
            <v>1</v>
          </cell>
          <cell r="D34">
            <v>1</v>
          </cell>
        </row>
        <row r="35">
          <cell r="C35">
            <v>9</v>
          </cell>
          <cell r="D35">
            <v>12</v>
          </cell>
        </row>
        <row r="36">
          <cell r="C36">
            <v>2</v>
          </cell>
          <cell r="D36">
            <v>12</v>
          </cell>
        </row>
        <row r="37">
          <cell r="C37">
            <v>12</v>
          </cell>
          <cell r="D37">
            <v>9</v>
          </cell>
        </row>
        <row r="38">
          <cell r="C38">
            <v>0</v>
          </cell>
          <cell r="D38">
            <v>2</v>
          </cell>
        </row>
        <row r="39">
          <cell r="C39">
            <v>0</v>
          </cell>
          <cell r="D39">
            <v>3</v>
          </cell>
        </row>
        <row r="40">
          <cell r="C40">
            <v>2</v>
          </cell>
          <cell r="D40">
            <v>4</v>
          </cell>
        </row>
        <row r="41">
          <cell r="C41">
            <v>1</v>
          </cell>
          <cell r="D41">
            <v>1</v>
          </cell>
        </row>
      </sheetData>
      <sheetData sheetId="26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1">
          <cell r="C11">
            <v>0</v>
          </cell>
        </row>
        <row r="12">
          <cell r="C12">
            <v>6</v>
          </cell>
          <cell r="D12">
            <v>12</v>
          </cell>
        </row>
        <row r="13">
          <cell r="C13">
            <v>0</v>
          </cell>
          <cell r="D13">
            <v>2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5</v>
          </cell>
        </row>
        <row r="17">
          <cell r="C17">
            <v>3</v>
          </cell>
          <cell r="D17">
            <v>3</v>
          </cell>
        </row>
        <row r="18">
          <cell r="C18">
            <v>2</v>
          </cell>
          <cell r="D18">
            <v>0</v>
          </cell>
        </row>
        <row r="23">
          <cell r="C23">
            <v>3</v>
          </cell>
          <cell r="D23">
            <v>9</v>
          </cell>
        </row>
        <row r="24">
          <cell r="C24">
            <v>0</v>
          </cell>
          <cell r="D24">
            <v>2</v>
          </cell>
        </row>
        <row r="27">
          <cell r="C27">
            <v>5</v>
          </cell>
          <cell r="D27">
            <v>3</v>
          </cell>
        </row>
        <row r="28">
          <cell r="C28">
            <v>1</v>
          </cell>
          <cell r="D28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6</v>
          </cell>
          <cell r="D30">
            <v>4</v>
          </cell>
        </row>
        <row r="31">
          <cell r="C31">
            <v>2</v>
          </cell>
          <cell r="D31">
            <v>5</v>
          </cell>
        </row>
        <row r="32">
          <cell r="C32">
            <v>1</v>
          </cell>
          <cell r="D32">
            <v>4</v>
          </cell>
        </row>
        <row r="33">
          <cell r="C33">
            <v>2</v>
          </cell>
          <cell r="D33">
            <v>2</v>
          </cell>
        </row>
        <row r="34">
          <cell r="C34">
            <v>0</v>
          </cell>
          <cell r="D34">
            <v>2</v>
          </cell>
        </row>
        <row r="35">
          <cell r="C35">
            <v>4</v>
          </cell>
          <cell r="D35">
            <v>2</v>
          </cell>
        </row>
        <row r="36">
          <cell r="C36">
            <v>2</v>
          </cell>
          <cell r="D36">
            <v>3</v>
          </cell>
        </row>
        <row r="37">
          <cell r="C37">
            <v>4</v>
          </cell>
          <cell r="D37">
            <v>6</v>
          </cell>
        </row>
        <row r="40">
          <cell r="C40">
            <v>3</v>
          </cell>
          <cell r="D40">
            <v>1</v>
          </cell>
        </row>
      </sheetData>
      <sheetData sheetId="27">
        <row r="8">
          <cell r="C8">
            <v>4</v>
          </cell>
          <cell r="D8">
            <v>2</v>
          </cell>
        </row>
        <row r="9">
          <cell r="C9">
            <v>1</v>
          </cell>
          <cell r="D9">
            <v>6</v>
          </cell>
        </row>
        <row r="10">
          <cell r="C10">
            <v>19</v>
          </cell>
          <cell r="D10">
            <v>27</v>
          </cell>
        </row>
        <row r="11">
          <cell r="C11">
            <v>0</v>
          </cell>
          <cell r="D11">
            <v>8</v>
          </cell>
        </row>
        <row r="12">
          <cell r="C12">
            <v>14</v>
          </cell>
          <cell r="D12">
            <v>42</v>
          </cell>
        </row>
        <row r="13">
          <cell r="C13">
            <v>0</v>
          </cell>
          <cell r="D13">
            <v>4</v>
          </cell>
        </row>
        <row r="14">
          <cell r="C14">
            <v>0</v>
          </cell>
          <cell r="D14">
            <v>6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12</v>
          </cell>
        </row>
        <row r="17">
          <cell r="C17">
            <v>7</v>
          </cell>
          <cell r="D17">
            <v>9</v>
          </cell>
        </row>
        <row r="18">
          <cell r="C18">
            <v>6</v>
          </cell>
          <cell r="D18">
            <v>10</v>
          </cell>
        </row>
        <row r="19">
          <cell r="C19">
            <v>9</v>
          </cell>
          <cell r="D19">
            <v>5</v>
          </cell>
        </row>
        <row r="22">
          <cell r="C22">
            <v>1</v>
          </cell>
          <cell r="D22">
            <v>5</v>
          </cell>
        </row>
        <row r="23">
          <cell r="C23">
            <v>54</v>
          </cell>
          <cell r="D23">
            <v>16</v>
          </cell>
        </row>
        <row r="24">
          <cell r="C24">
            <v>7</v>
          </cell>
          <cell r="D24">
            <v>1</v>
          </cell>
        </row>
        <row r="26">
          <cell r="C26">
            <v>2</v>
          </cell>
          <cell r="D26">
            <v>7</v>
          </cell>
        </row>
        <row r="27">
          <cell r="C27">
            <v>10</v>
          </cell>
          <cell r="D27">
            <v>16</v>
          </cell>
        </row>
        <row r="28">
          <cell r="C28">
            <v>1</v>
          </cell>
          <cell r="D28">
            <v>2</v>
          </cell>
        </row>
        <row r="29">
          <cell r="C29">
            <v>4</v>
          </cell>
          <cell r="D29">
            <v>2</v>
          </cell>
        </row>
        <row r="30">
          <cell r="C30">
            <v>18</v>
          </cell>
          <cell r="D30">
            <v>36</v>
          </cell>
        </row>
        <row r="31">
          <cell r="C31">
            <v>11</v>
          </cell>
          <cell r="D31">
            <v>11</v>
          </cell>
        </row>
        <row r="32">
          <cell r="C32">
            <v>8</v>
          </cell>
          <cell r="D32">
            <v>13</v>
          </cell>
        </row>
        <row r="33">
          <cell r="C33">
            <v>8</v>
          </cell>
          <cell r="D33">
            <v>20</v>
          </cell>
        </row>
        <row r="35">
          <cell r="C35">
            <v>13</v>
          </cell>
          <cell r="D35">
            <v>34</v>
          </cell>
        </row>
        <row r="36">
          <cell r="C36">
            <v>4</v>
          </cell>
          <cell r="D36">
            <v>12</v>
          </cell>
        </row>
        <row r="37">
          <cell r="C37">
            <v>26</v>
          </cell>
          <cell r="D37">
            <v>21</v>
          </cell>
        </row>
        <row r="38">
          <cell r="C38">
            <v>3</v>
          </cell>
          <cell r="D38">
            <v>2</v>
          </cell>
        </row>
        <row r="39">
          <cell r="C39">
            <v>6</v>
          </cell>
          <cell r="D39">
            <v>5</v>
          </cell>
        </row>
        <row r="40">
          <cell r="C40">
            <v>4</v>
          </cell>
          <cell r="D40">
            <v>17</v>
          </cell>
        </row>
        <row r="41">
          <cell r="C41">
            <v>3</v>
          </cell>
          <cell r="D41">
            <v>0</v>
          </cell>
        </row>
        <row r="43">
          <cell r="C43">
            <v>4</v>
          </cell>
          <cell r="D43">
            <v>2</v>
          </cell>
        </row>
      </sheetData>
      <sheetData sheetId="28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5</v>
          </cell>
        </row>
        <row r="10">
          <cell r="C10">
            <v>9</v>
          </cell>
          <cell r="D10">
            <v>8</v>
          </cell>
        </row>
        <row r="12">
          <cell r="C12">
            <v>3</v>
          </cell>
          <cell r="D12">
            <v>15</v>
          </cell>
        </row>
        <row r="13">
          <cell r="C13">
            <v>1</v>
          </cell>
          <cell r="D13">
            <v>3</v>
          </cell>
        </row>
        <row r="14">
          <cell r="C14">
            <v>0</v>
          </cell>
          <cell r="D14">
            <v>1</v>
          </cell>
        </row>
        <row r="16">
          <cell r="C16">
            <v>1</v>
          </cell>
          <cell r="D16">
            <v>7</v>
          </cell>
        </row>
        <row r="17">
          <cell r="C17">
            <v>12</v>
          </cell>
          <cell r="D17">
            <v>1</v>
          </cell>
        </row>
        <row r="18">
          <cell r="C18">
            <v>4</v>
          </cell>
          <cell r="D18">
            <v>5</v>
          </cell>
        </row>
        <row r="19">
          <cell r="C19">
            <v>1</v>
          </cell>
          <cell r="D19">
            <v>2</v>
          </cell>
        </row>
        <row r="22">
          <cell r="C22">
            <v>0</v>
          </cell>
          <cell r="D22">
            <v>1</v>
          </cell>
        </row>
        <row r="23">
          <cell r="C23">
            <v>10</v>
          </cell>
          <cell r="D23">
            <v>8</v>
          </cell>
        </row>
        <row r="24">
          <cell r="C24">
            <v>1</v>
          </cell>
          <cell r="D24">
            <v>2</v>
          </cell>
        </row>
        <row r="26">
          <cell r="C26">
            <v>0</v>
          </cell>
          <cell r="D26">
            <v>1</v>
          </cell>
        </row>
        <row r="27">
          <cell r="C27">
            <v>11</v>
          </cell>
          <cell r="D27">
            <v>8</v>
          </cell>
        </row>
        <row r="29">
          <cell r="C29">
            <v>2</v>
          </cell>
          <cell r="D29">
            <v>5</v>
          </cell>
        </row>
        <row r="30">
          <cell r="C30">
            <v>3</v>
          </cell>
          <cell r="D30">
            <v>18</v>
          </cell>
        </row>
        <row r="31">
          <cell r="C31">
            <v>5</v>
          </cell>
          <cell r="D31">
            <v>4</v>
          </cell>
        </row>
        <row r="32">
          <cell r="C32">
            <v>5</v>
          </cell>
          <cell r="D32">
            <v>6</v>
          </cell>
        </row>
        <row r="33">
          <cell r="C33">
            <v>1</v>
          </cell>
          <cell r="D33">
            <v>5</v>
          </cell>
        </row>
        <row r="35">
          <cell r="C35">
            <v>3</v>
          </cell>
          <cell r="D35">
            <v>13</v>
          </cell>
        </row>
        <row r="36">
          <cell r="C36">
            <v>2</v>
          </cell>
          <cell r="D36">
            <v>8</v>
          </cell>
        </row>
        <row r="37">
          <cell r="C37">
            <v>9</v>
          </cell>
          <cell r="D37">
            <v>8</v>
          </cell>
        </row>
        <row r="38">
          <cell r="C38">
            <v>0</v>
          </cell>
          <cell r="D38">
            <v>3</v>
          </cell>
        </row>
        <row r="39">
          <cell r="C39">
            <v>5</v>
          </cell>
          <cell r="D39">
            <v>3</v>
          </cell>
        </row>
        <row r="40">
          <cell r="C40">
            <v>2</v>
          </cell>
          <cell r="D40">
            <v>1</v>
          </cell>
        </row>
        <row r="41">
          <cell r="C41">
            <v>1</v>
          </cell>
          <cell r="D41">
            <v>0</v>
          </cell>
        </row>
      </sheetData>
      <sheetData sheetId="29">
        <row r="8">
          <cell r="C8">
            <v>1</v>
          </cell>
          <cell r="D8">
            <v>1</v>
          </cell>
        </row>
        <row r="9">
          <cell r="C9">
            <v>2</v>
          </cell>
          <cell r="D9">
            <v>5</v>
          </cell>
        </row>
        <row r="10">
          <cell r="C10">
            <v>3</v>
          </cell>
          <cell r="D10">
            <v>6</v>
          </cell>
        </row>
        <row r="12">
          <cell r="C12">
            <v>4</v>
          </cell>
          <cell r="D12">
            <v>15</v>
          </cell>
        </row>
        <row r="13">
          <cell r="C13">
            <v>3</v>
          </cell>
          <cell r="D13">
            <v>1</v>
          </cell>
        </row>
        <row r="14">
          <cell r="C14">
            <v>2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6</v>
          </cell>
        </row>
        <row r="17">
          <cell r="C17">
            <v>8</v>
          </cell>
          <cell r="D17">
            <v>1</v>
          </cell>
        </row>
        <row r="18">
          <cell r="C18">
            <v>1</v>
          </cell>
          <cell r="D18">
            <v>1</v>
          </cell>
        </row>
        <row r="19">
          <cell r="C19">
            <v>3</v>
          </cell>
          <cell r="D19">
            <v>1</v>
          </cell>
        </row>
        <row r="21">
          <cell r="C21">
            <v>1</v>
          </cell>
          <cell r="D21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7</v>
          </cell>
          <cell r="D23">
            <v>16</v>
          </cell>
        </row>
        <row r="24">
          <cell r="C24">
            <v>0</v>
          </cell>
          <cell r="D24">
            <v>2</v>
          </cell>
        </row>
        <row r="27">
          <cell r="C27">
            <v>7</v>
          </cell>
          <cell r="D27">
            <v>7</v>
          </cell>
        </row>
        <row r="29">
          <cell r="C29">
            <v>1</v>
          </cell>
          <cell r="D29">
            <v>4</v>
          </cell>
        </row>
        <row r="30">
          <cell r="C30">
            <v>9</v>
          </cell>
          <cell r="D30">
            <v>16</v>
          </cell>
        </row>
        <row r="31">
          <cell r="C31">
            <v>1</v>
          </cell>
          <cell r="D31">
            <v>8</v>
          </cell>
        </row>
        <row r="32">
          <cell r="C32">
            <v>4</v>
          </cell>
          <cell r="D32">
            <v>6</v>
          </cell>
        </row>
        <row r="33">
          <cell r="C33">
            <v>2</v>
          </cell>
          <cell r="D33">
            <v>6</v>
          </cell>
        </row>
        <row r="34">
          <cell r="C34">
            <v>0</v>
          </cell>
          <cell r="D34">
            <v>1</v>
          </cell>
        </row>
        <row r="35">
          <cell r="C35">
            <v>7</v>
          </cell>
          <cell r="D35">
            <v>8</v>
          </cell>
        </row>
        <row r="36">
          <cell r="C36">
            <v>9</v>
          </cell>
          <cell r="D36">
            <v>6</v>
          </cell>
        </row>
        <row r="37">
          <cell r="C37">
            <v>8</v>
          </cell>
          <cell r="D37">
            <v>8</v>
          </cell>
        </row>
        <row r="38">
          <cell r="C38">
            <v>0</v>
          </cell>
          <cell r="D38">
            <v>1</v>
          </cell>
        </row>
        <row r="40">
          <cell r="C40">
            <v>2</v>
          </cell>
          <cell r="D40">
            <v>1</v>
          </cell>
        </row>
        <row r="43">
          <cell r="C43">
            <v>2</v>
          </cell>
          <cell r="D43">
            <v>0</v>
          </cell>
        </row>
      </sheetData>
      <sheetData sheetId="30">
        <row r="8">
          <cell r="C8">
            <v>2</v>
          </cell>
          <cell r="D8">
            <v>1</v>
          </cell>
        </row>
        <row r="9">
          <cell r="C9">
            <v>4</v>
          </cell>
          <cell r="D9">
            <v>4</v>
          </cell>
        </row>
        <row r="10">
          <cell r="C10">
            <v>9</v>
          </cell>
          <cell r="D10">
            <v>6</v>
          </cell>
        </row>
        <row r="12">
          <cell r="C12">
            <v>11</v>
          </cell>
          <cell r="D12">
            <v>16</v>
          </cell>
        </row>
        <row r="13">
          <cell r="D13">
            <v>5</v>
          </cell>
        </row>
        <row r="14">
          <cell r="D14">
            <v>5</v>
          </cell>
        </row>
        <row r="16">
          <cell r="C16">
            <v>9</v>
          </cell>
          <cell r="D16">
            <v>8</v>
          </cell>
        </row>
        <row r="17">
          <cell r="C17">
            <v>6</v>
          </cell>
          <cell r="D17">
            <v>7</v>
          </cell>
        </row>
        <row r="18">
          <cell r="C18">
            <v>3</v>
          </cell>
          <cell r="D18">
            <v>5</v>
          </cell>
        </row>
        <row r="19">
          <cell r="C19">
            <v>5</v>
          </cell>
          <cell r="D19">
            <v>3</v>
          </cell>
        </row>
        <row r="21">
          <cell r="C21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10</v>
          </cell>
          <cell r="D23">
            <v>31</v>
          </cell>
        </row>
        <row r="24">
          <cell r="C24">
            <v>4</v>
          </cell>
          <cell r="D24">
            <v>3</v>
          </cell>
        </row>
        <row r="25">
          <cell r="C25">
            <v>2</v>
          </cell>
          <cell r="D25">
            <v>3</v>
          </cell>
        </row>
        <row r="26">
          <cell r="C26">
            <v>4</v>
          </cell>
          <cell r="D26">
            <v>1</v>
          </cell>
        </row>
        <row r="27">
          <cell r="C27">
            <v>6</v>
          </cell>
          <cell r="D27">
            <v>8</v>
          </cell>
        </row>
        <row r="29">
          <cell r="C29">
            <v>1</v>
          </cell>
          <cell r="D29">
            <v>7</v>
          </cell>
        </row>
        <row r="30">
          <cell r="C30">
            <v>12</v>
          </cell>
          <cell r="D30">
            <v>21</v>
          </cell>
        </row>
        <row r="31">
          <cell r="C31">
            <v>7</v>
          </cell>
          <cell r="D31">
            <v>11</v>
          </cell>
        </row>
        <row r="32">
          <cell r="C32">
            <v>5</v>
          </cell>
          <cell r="D32">
            <v>10</v>
          </cell>
        </row>
        <row r="33">
          <cell r="C33">
            <v>4</v>
          </cell>
          <cell r="D33">
            <v>8</v>
          </cell>
        </row>
        <row r="35">
          <cell r="C35">
            <v>11</v>
          </cell>
          <cell r="D35">
            <v>18</v>
          </cell>
        </row>
        <row r="36">
          <cell r="C36">
            <v>7</v>
          </cell>
          <cell r="D36">
            <v>11</v>
          </cell>
        </row>
        <row r="37">
          <cell r="C37">
            <v>18</v>
          </cell>
          <cell r="D37">
            <v>26</v>
          </cell>
        </row>
        <row r="38">
          <cell r="C38">
            <v>4</v>
          </cell>
        </row>
        <row r="39">
          <cell r="C39">
            <v>1</v>
          </cell>
          <cell r="D39">
            <v>1</v>
          </cell>
        </row>
        <row r="40">
          <cell r="C40">
            <v>2</v>
          </cell>
          <cell r="D40">
            <v>5</v>
          </cell>
        </row>
        <row r="41">
          <cell r="C41">
            <v>1</v>
          </cell>
          <cell r="D41">
            <v>2</v>
          </cell>
        </row>
        <row r="42">
          <cell r="D42">
            <v>2</v>
          </cell>
        </row>
        <row r="43">
          <cell r="D43">
            <v>2</v>
          </cell>
        </row>
      </sheetData>
      <sheetData sheetId="31">
        <row r="8">
          <cell r="C8">
            <v>1</v>
          </cell>
          <cell r="D8">
            <v>1</v>
          </cell>
        </row>
        <row r="10">
          <cell r="C10">
            <v>4</v>
          </cell>
          <cell r="D10">
            <v>5</v>
          </cell>
        </row>
        <row r="11">
          <cell r="C11">
            <v>2</v>
          </cell>
          <cell r="D11">
            <v>0</v>
          </cell>
        </row>
        <row r="12">
          <cell r="C12">
            <v>9</v>
          </cell>
          <cell r="D12">
            <v>10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2</v>
          </cell>
        </row>
        <row r="16">
          <cell r="C16">
            <v>2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C18">
            <v>1</v>
          </cell>
          <cell r="D18">
            <v>2</v>
          </cell>
        </row>
        <row r="19">
          <cell r="C19">
            <v>5</v>
          </cell>
          <cell r="D19">
            <v>2</v>
          </cell>
        </row>
        <row r="23">
          <cell r="C23">
            <v>7</v>
          </cell>
          <cell r="D23">
            <v>8</v>
          </cell>
        </row>
        <row r="24">
          <cell r="C24">
            <v>2</v>
          </cell>
          <cell r="D24">
            <v>0</v>
          </cell>
        </row>
        <row r="27">
          <cell r="C27">
            <v>6</v>
          </cell>
          <cell r="D27">
            <v>6</v>
          </cell>
        </row>
        <row r="28">
          <cell r="C28">
            <v>1</v>
          </cell>
          <cell r="D28">
            <v>1</v>
          </cell>
        </row>
        <row r="29">
          <cell r="C29">
            <v>1</v>
          </cell>
          <cell r="D29">
            <v>3</v>
          </cell>
        </row>
        <row r="30">
          <cell r="C30">
            <v>9</v>
          </cell>
          <cell r="D30">
            <v>13</v>
          </cell>
        </row>
        <row r="31">
          <cell r="C31">
            <v>7</v>
          </cell>
          <cell r="D31">
            <v>1</v>
          </cell>
        </row>
        <row r="32">
          <cell r="C32">
            <v>4</v>
          </cell>
          <cell r="D32">
            <v>4</v>
          </cell>
        </row>
        <row r="33">
          <cell r="C33">
            <v>3</v>
          </cell>
          <cell r="D33">
            <v>4</v>
          </cell>
        </row>
        <row r="34">
          <cell r="C34">
            <v>0</v>
          </cell>
          <cell r="D34">
            <v>1</v>
          </cell>
        </row>
        <row r="35">
          <cell r="C35">
            <v>9</v>
          </cell>
          <cell r="D35">
            <v>8</v>
          </cell>
        </row>
        <row r="36">
          <cell r="C36">
            <v>4</v>
          </cell>
          <cell r="D36">
            <v>5</v>
          </cell>
        </row>
        <row r="37">
          <cell r="C37">
            <v>7</v>
          </cell>
          <cell r="D37">
            <v>4</v>
          </cell>
        </row>
        <row r="38">
          <cell r="C38">
            <v>2</v>
          </cell>
          <cell r="D38">
            <v>2</v>
          </cell>
        </row>
        <row r="39">
          <cell r="C39">
            <v>2</v>
          </cell>
          <cell r="D39">
            <v>0</v>
          </cell>
        </row>
        <row r="40">
          <cell r="C40">
            <v>1</v>
          </cell>
          <cell r="D40">
            <v>4</v>
          </cell>
        </row>
        <row r="41">
          <cell r="C41">
            <v>1</v>
          </cell>
          <cell r="D41">
            <v>0</v>
          </cell>
        </row>
        <row r="43">
          <cell r="C43">
            <v>1</v>
          </cell>
          <cell r="D43">
            <v>0</v>
          </cell>
        </row>
      </sheetData>
      <sheetData sheetId="32">
        <row r="8">
          <cell r="C8">
            <v>1</v>
          </cell>
          <cell r="D8">
            <v>0</v>
          </cell>
        </row>
        <row r="9">
          <cell r="C9">
            <v>3</v>
          </cell>
          <cell r="D9">
            <v>2</v>
          </cell>
        </row>
        <row r="10">
          <cell r="C10">
            <v>2</v>
          </cell>
          <cell r="D10">
            <v>2</v>
          </cell>
        </row>
        <row r="12">
          <cell r="C12">
            <v>4</v>
          </cell>
          <cell r="D12">
            <v>7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1</v>
          </cell>
          <cell r="D17">
            <v>2</v>
          </cell>
        </row>
        <row r="18">
          <cell r="C18">
            <v>0</v>
          </cell>
          <cell r="D18">
            <v>1</v>
          </cell>
        </row>
        <row r="19">
          <cell r="C19">
            <v>3</v>
          </cell>
          <cell r="D19">
            <v>1</v>
          </cell>
        </row>
        <row r="20">
          <cell r="C20">
            <v>1</v>
          </cell>
          <cell r="D20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14</v>
          </cell>
        </row>
        <row r="24">
          <cell r="C24">
            <v>0</v>
          </cell>
          <cell r="D24">
            <v>1</v>
          </cell>
        </row>
        <row r="26">
          <cell r="C26">
            <v>1</v>
          </cell>
          <cell r="D26">
            <v>0</v>
          </cell>
        </row>
        <row r="27">
          <cell r="C27">
            <v>5</v>
          </cell>
          <cell r="D27">
            <v>3</v>
          </cell>
        </row>
        <row r="28">
          <cell r="C28">
            <v>2</v>
          </cell>
          <cell r="D28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3</v>
          </cell>
          <cell r="D30">
            <v>6</v>
          </cell>
        </row>
        <row r="31">
          <cell r="C31">
            <v>2</v>
          </cell>
          <cell r="D31">
            <v>2</v>
          </cell>
        </row>
        <row r="32">
          <cell r="C32">
            <v>2</v>
          </cell>
          <cell r="D32">
            <v>3</v>
          </cell>
        </row>
        <row r="33">
          <cell r="C33">
            <v>4</v>
          </cell>
          <cell r="D33">
            <v>2</v>
          </cell>
        </row>
        <row r="35">
          <cell r="C35">
            <v>4</v>
          </cell>
          <cell r="D35">
            <v>5</v>
          </cell>
        </row>
        <row r="36">
          <cell r="C36">
            <v>2</v>
          </cell>
          <cell r="D36">
            <v>5</v>
          </cell>
        </row>
        <row r="37">
          <cell r="C37">
            <v>6</v>
          </cell>
          <cell r="D37">
            <v>5</v>
          </cell>
        </row>
        <row r="38">
          <cell r="C38">
            <v>2</v>
          </cell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0</v>
          </cell>
          <cell r="D40">
            <v>2</v>
          </cell>
        </row>
        <row r="41">
          <cell r="C41">
            <v>0</v>
          </cell>
          <cell r="D41">
            <v>1</v>
          </cell>
        </row>
      </sheetData>
      <sheetData sheetId="33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4</v>
          </cell>
        </row>
        <row r="10">
          <cell r="C10">
            <v>9</v>
          </cell>
          <cell r="D10">
            <v>12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17</v>
          </cell>
        </row>
        <row r="13">
          <cell r="C13">
            <v>4</v>
          </cell>
          <cell r="D13">
            <v>3</v>
          </cell>
        </row>
        <row r="14">
          <cell r="C14">
            <v>3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4</v>
          </cell>
          <cell r="D16">
            <v>5</v>
          </cell>
        </row>
        <row r="17">
          <cell r="C17">
            <v>0</v>
          </cell>
          <cell r="D17">
            <v>8</v>
          </cell>
        </row>
        <row r="18">
          <cell r="C18">
            <v>4</v>
          </cell>
          <cell r="D18">
            <v>4</v>
          </cell>
        </row>
        <row r="19">
          <cell r="C19">
            <v>1</v>
          </cell>
          <cell r="D19">
            <v>4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2</v>
          </cell>
          <cell r="D22">
            <v>2</v>
          </cell>
        </row>
        <row r="23">
          <cell r="C23">
            <v>10</v>
          </cell>
          <cell r="D23">
            <v>15</v>
          </cell>
        </row>
        <row r="24">
          <cell r="C24">
            <v>3</v>
          </cell>
          <cell r="D24">
            <v>4</v>
          </cell>
        </row>
        <row r="25">
          <cell r="C25">
            <v>0</v>
          </cell>
          <cell r="D25">
            <v>0</v>
          </cell>
        </row>
        <row r="26">
          <cell r="C26">
            <v>3</v>
          </cell>
          <cell r="D26">
            <v>3</v>
          </cell>
        </row>
        <row r="27">
          <cell r="C27">
            <v>8</v>
          </cell>
          <cell r="D27">
            <v>7</v>
          </cell>
        </row>
        <row r="28">
          <cell r="C28">
            <v>2</v>
          </cell>
          <cell r="D28">
            <v>4</v>
          </cell>
        </row>
        <row r="29">
          <cell r="C29">
            <v>1</v>
          </cell>
          <cell r="D29">
            <v>7</v>
          </cell>
        </row>
        <row r="30">
          <cell r="C30">
            <v>6</v>
          </cell>
          <cell r="D30">
            <v>16</v>
          </cell>
        </row>
        <row r="31">
          <cell r="C31">
            <v>5</v>
          </cell>
          <cell r="D31">
            <v>8</v>
          </cell>
        </row>
        <row r="32">
          <cell r="C32">
            <v>4</v>
          </cell>
          <cell r="D32">
            <v>8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2</v>
          </cell>
        </row>
        <row r="35">
          <cell r="C35">
            <v>7</v>
          </cell>
          <cell r="D35">
            <v>18</v>
          </cell>
        </row>
        <row r="36">
          <cell r="C36">
            <v>1</v>
          </cell>
          <cell r="D36">
            <v>14</v>
          </cell>
        </row>
        <row r="37">
          <cell r="C37">
            <v>12</v>
          </cell>
          <cell r="D37">
            <v>14</v>
          </cell>
        </row>
        <row r="38">
          <cell r="C38">
            <v>4</v>
          </cell>
          <cell r="D38">
            <v>2</v>
          </cell>
        </row>
        <row r="39">
          <cell r="C39">
            <v>1</v>
          </cell>
          <cell r="D39">
            <v>1</v>
          </cell>
        </row>
        <row r="40">
          <cell r="C40">
            <v>0</v>
          </cell>
          <cell r="D40">
            <v>4</v>
          </cell>
        </row>
        <row r="41">
          <cell r="C41">
            <v>2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1</v>
          </cell>
        </row>
        <row r="44">
          <cell r="C44">
            <v>0</v>
          </cell>
          <cell r="D44">
            <v>0</v>
          </cell>
        </row>
      </sheetData>
      <sheetData sheetId="34">
        <row r="8">
          <cell r="D8">
            <v>1</v>
          </cell>
        </row>
        <row r="9">
          <cell r="C9">
            <v>3</v>
          </cell>
          <cell r="D9">
            <v>11</v>
          </cell>
        </row>
        <row r="10">
          <cell r="C10">
            <v>1</v>
          </cell>
          <cell r="D10">
            <v>9</v>
          </cell>
        </row>
        <row r="12">
          <cell r="C12">
            <v>7</v>
          </cell>
          <cell r="D12">
            <v>19</v>
          </cell>
        </row>
        <row r="13">
          <cell r="D13">
            <v>3</v>
          </cell>
        </row>
        <row r="14">
          <cell r="C14">
            <v>1</v>
          </cell>
          <cell r="D14">
            <v>1</v>
          </cell>
        </row>
        <row r="16">
          <cell r="C16">
            <v>2</v>
          </cell>
          <cell r="D16">
            <v>9</v>
          </cell>
        </row>
        <row r="17">
          <cell r="C17">
            <v>5</v>
          </cell>
          <cell r="D17">
            <v>4</v>
          </cell>
        </row>
        <row r="18">
          <cell r="C18">
            <v>2</v>
          </cell>
          <cell r="D18">
            <v>4</v>
          </cell>
        </row>
        <row r="19">
          <cell r="C19">
            <v>1</v>
          </cell>
          <cell r="D19">
            <v>4</v>
          </cell>
        </row>
        <row r="21">
          <cell r="D21">
            <v>1</v>
          </cell>
        </row>
        <row r="22">
          <cell r="C22">
            <v>2</v>
          </cell>
        </row>
        <row r="23">
          <cell r="C23">
            <v>7</v>
          </cell>
          <cell r="D23">
            <v>16</v>
          </cell>
        </row>
        <row r="24">
          <cell r="D24">
            <v>4</v>
          </cell>
        </row>
        <row r="26">
          <cell r="C26">
            <v>2</v>
          </cell>
          <cell r="D26">
            <v>2</v>
          </cell>
        </row>
        <row r="27">
          <cell r="C27">
            <v>6</v>
          </cell>
          <cell r="D27">
            <v>12</v>
          </cell>
        </row>
        <row r="28">
          <cell r="D28">
            <v>3</v>
          </cell>
        </row>
        <row r="29">
          <cell r="C29">
            <v>1</v>
          </cell>
          <cell r="D29">
            <v>4</v>
          </cell>
        </row>
        <row r="30">
          <cell r="C30">
            <v>10</v>
          </cell>
          <cell r="D30">
            <v>17</v>
          </cell>
        </row>
        <row r="31">
          <cell r="C31">
            <v>5</v>
          </cell>
          <cell r="D31">
            <v>10</v>
          </cell>
        </row>
        <row r="32">
          <cell r="C32">
            <v>5</v>
          </cell>
          <cell r="D32">
            <v>11</v>
          </cell>
        </row>
        <row r="33">
          <cell r="C33">
            <v>3</v>
          </cell>
          <cell r="D33">
            <v>7</v>
          </cell>
        </row>
        <row r="35">
          <cell r="C35">
            <v>6</v>
          </cell>
          <cell r="D35">
            <v>22</v>
          </cell>
        </row>
        <row r="36">
          <cell r="C36">
            <v>3</v>
          </cell>
          <cell r="D36">
            <v>11</v>
          </cell>
        </row>
        <row r="37">
          <cell r="C37">
            <v>12</v>
          </cell>
          <cell r="D37">
            <v>10</v>
          </cell>
        </row>
        <row r="38">
          <cell r="C38">
            <v>1</v>
          </cell>
          <cell r="D38">
            <v>2</v>
          </cell>
        </row>
        <row r="39">
          <cell r="C39">
            <v>1</v>
          </cell>
          <cell r="D39">
            <v>5</v>
          </cell>
        </row>
        <row r="40">
          <cell r="C40">
            <v>2</v>
          </cell>
          <cell r="D40">
            <v>3</v>
          </cell>
        </row>
      </sheetData>
      <sheetData sheetId="35"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2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10</v>
          </cell>
        </row>
        <row r="13">
          <cell r="C13">
            <v>0</v>
          </cell>
          <cell r="D13">
            <v>1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4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1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</v>
          </cell>
          <cell r="D23">
            <v>19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1</v>
          </cell>
          <cell r="D27">
            <v>7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3</v>
          </cell>
        </row>
        <row r="30">
          <cell r="C30">
            <v>2</v>
          </cell>
          <cell r="D30">
            <v>11</v>
          </cell>
        </row>
        <row r="31">
          <cell r="C31">
            <v>6</v>
          </cell>
          <cell r="D31">
            <v>6</v>
          </cell>
        </row>
        <row r="32">
          <cell r="C32">
            <v>6</v>
          </cell>
          <cell r="D32">
            <v>3</v>
          </cell>
        </row>
        <row r="33">
          <cell r="C33">
            <v>4</v>
          </cell>
          <cell r="D33">
            <v>2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7</v>
          </cell>
        </row>
        <row r="36">
          <cell r="C36">
            <v>0</v>
          </cell>
          <cell r="D36">
            <v>1</v>
          </cell>
        </row>
        <row r="37">
          <cell r="C37">
            <v>6</v>
          </cell>
          <cell r="D37">
            <v>8</v>
          </cell>
        </row>
        <row r="38">
          <cell r="C38">
            <v>2</v>
          </cell>
          <cell r="D38">
            <v>0</v>
          </cell>
        </row>
        <row r="39">
          <cell r="C39">
            <v>1</v>
          </cell>
          <cell r="D39">
            <v>1</v>
          </cell>
        </row>
        <row r="40">
          <cell r="C40">
            <v>0</v>
          </cell>
          <cell r="D40">
            <v>1</v>
          </cell>
        </row>
        <row r="41">
          <cell r="C41">
            <v>1</v>
          </cell>
          <cell r="D41">
            <v>0</v>
          </cell>
        </row>
      </sheetData>
      <sheetData sheetId="36">
        <row r="8">
          <cell r="C8">
            <v>8</v>
          </cell>
          <cell r="D8">
            <v>3</v>
          </cell>
        </row>
        <row r="9">
          <cell r="C9">
            <v>6</v>
          </cell>
          <cell r="D9">
            <v>11</v>
          </cell>
        </row>
        <row r="10">
          <cell r="C10">
            <v>33</v>
          </cell>
          <cell r="D10">
            <v>35</v>
          </cell>
        </row>
        <row r="11">
          <cell r="C11">
            <v>3</v>
          </cell>
          <cell r="D11">
            <v>7</v>
          </cell>
        </row>
        <row r="12">
          <cell r="C12">
            <v>21</v>
          </cell>
          <cell r="D12">
            <v>38</v>
          </cell>
        </row>
        <row r="13">
          <cell r="C13">
            <v>3</v>
          </cell>
          <cell r="D13">
            <v>11</v>
          </cell>
        </row>
        <row r="14">
          <cell r="C14">
            <v>5</v>
          </cell>
          <cell r="D14">
            <v>5</v>
          </cell>
        </row>
        <row r="15">
          <cell r="C15">
            <v>0</v>
          </cell>
          <cell r="D15">
            <v>4</v>
          </cell>
        </row>
        <row r="16">
          <cell r="C16">
            <v>15</v>
          </cell>
          <cell r="D16">
            <v>25</v>
          </cell>
        </row>
        <row r="17">
          <cell r="C17">
            <v>20</v>
          </cell>
          <cell r="D17">
            <v>15</v>
          </cell>
        </row>
        <row r="18">
          <cell r="C18">
            <v>4</v>
          </cell>
          <cell r="D18">
            <v>16</v>
          </cell>
        </row>
        <row r="19">
          <cell r="C19">
            <v>13</v>
          </cell>
          <cell r="D19">
            <v>13</v>
          </cell>
        </row>
        <row r="20">
          <cell r="C20">
            <v>0</v>
          </cell>
          <cell r="D20">
            <v>1</v>
          </cell>
        </row>
        <row r="21">
          <cell r="C21">
            <v>1</v>
          </cell>
          <cell r="D21">
            <v>1</v>
          </cell>
        </row>
        <row r="22">
          <cell r="C22">
            <v>9</v>
          </cell>
          <cell r="D22">
            <v>4</v>
          </cell>
        </row>
        <row r="23">
          <cell r="C23">
            <v>30</v>
          </cell>
          <cell r="D23">
            <v>62</v>
          </cell>
        </row>
        <row r="24">
          <cell r="C24">
            <v>4</v>
          </cell>
          <cell r="D24">
            <v>9</v>
          </cell>
        </row>
        <row r="25">
          <cell r="C25">
            <v>3</v>
          </cell>
          <cell r="D25">
            <v>5</v>
          </cell>
        </row>
        <row r="26">
          <cell r="C26">
            <v>4</v>
          </cell>
          <cell r="D26">
            <v>7</v>
          </cell>
        </row>
        <row r="27">
          <cell r="C27">
            <v>17</v>
          </cell>
          <cell r="D27">
            <v>26</v>
          </cell>
        </row>
        <row r="28">
          <cell r="C28">
            <v>3</v>
          </cell>
          <cell r="D28">
            <v>5</v>
          </cell>
        </row>
        <row r="29">
          <cell r="C29">
            <v>10</v>
          </cell>
          <cell r="D29">
            <v>11</v>
          </cell>
        </row>
        <row r="30">
          <cell r="C30">
            <v>36</v>
          </cell>
          <cell r="D30">
            <v>56</v>
          </cell>
        </row>
        <row r="31">
          <cell r="C31">
            <v>18</v>
          </cell>
          <cell r="D31">
            <v>25</v>
          </cell>
        </row>
        <row r="32">
          <cell r="C32">
            <v>14</v>
          </cell>
          <cell r="D32">
            <v>34</v>
          </cell>
        </row>
        <row r="33">
          <cell r="C33">
            <v>16</v>
          </cell>
          <cell r="D33">
            <v>20</v>
          </cell>
        </row>
        <row r="34">
          <cell r="C34">
            <v>1</v>
          </cell>
          <cell r="D34">
            <v>10</v>
          </cell>
        </row>
        <row r="35">
          <cell r="C35">
            <v>32</v>
          </cell>
          <cell r="D35">
            <v>35</v>
          </cell>
        </row>
        <row r="36">
          <cell r="C36">
            <v>13</v>
          </cell>
          <cell r="D36">
            <v>23</v>
          </cell>
        </row>
        <row r="37">
          <cell r="C37">
            <v>26</v>
          </cell>
          <cell r="D37">
            <v>47</v>
          </cell>
        </row>
        <row r="38">
          <cell r="C38">
            <v>6</v>
          </cell>
          <cell r="D38">
            <v>6</v>
          </cell>
        </row>
        <row r="39">
          <cell r="C39">
            <v>6</v>
          </cell>
          <cell r="D39">
            <v>3</v>
          </cell>
        </row>
        <row r="40">
          <cell r="C40">
            <v>5</v>
          </cell>
          <cell r="D40">
            <v>11</v>
          </cell>
        </row>
        <row r="41">
          <cell r="C41">
            <v>3</v>
          </cell>
          <cell r="D41">
            <v>2</v>
          </cell>
        </row>
        <row r="42">
          <cell r="C42">
            <v>2</v>
          </cell>
          <cell r="D42">
            <v>2</v>
          </cell>
        </row>
        <row r="43">
          <cell r="C43">
            <v>2</v>
          </cell>
          <cell r="D43">
            <v>6</v>
          </cell>
        </row>
      </sheetData>
      <sheetData sheetId="37">
        <row r="9">
          <cell r="C9">
            <v>0</v>
          </cell>
          <cell r="D9">
            <v>2</v>
          </cell>
        </row>
        <row r="10">
          <cell r="C10">
            <v>3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3</v>
          </cell>
          <cell r="D12">
            <v>8</v>
          </cell>
        </row>
        <row r="13">
          <cell r="C13">
            <v>1</v>
          </cell>
          <cell r="D13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2</v>
          </cell>
        </row>
        <row r="18">
          <cell r="C18">
            <v>1</v>
          </cell>
          <cell r="D18">
            <v>1</v>
          </cell>
        </row>
        <row r="23">
          <cell r="C23">
            <v>3</v>
          </cell>
          <cell r="D23">
            <v>7</v>
          </cell>
        </row>
        <row r="24">
          <cell r="C24">
            <v>1</v>
          </cell>
          <cell r="D24">
            <v>0</v>
          </cell>
        </row>
        <row r="27">
          <cell r="C27">
            <v>2</v>
          </cell>
          <cell r="D27">
            <v>1</v>
          </cell>
        </row>
        <row r="28">
          <cell r="C28">
            <v>2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4</v>
          </cell>
          <cell r="D30">
            <v>3</v>
          </cell>
        </row>
        <row r="31">
          <cell r="C31">
            <v>2</v>
          </cell>
          <cell r="D31">
            <v>3</v>
          </cell>
        </row>
        <row r="32">
          <cell r="C32">
            <v>2</v>
          </cell>
          <cell r="D32">
            <v>3</v>
          </cell>
        </row>
        <row r="33">
          <cell r="C33">
            <v>0</v>
          </cell>
          <cell r="D33">
            <v>3</v>
          </cell>
        </row>
        <row r="35">
          <cell r="C35">
            <v>1</v>
          </cell>
          <cell r="D35">
            <v>5</v>
          </cell>
        </row>
        <row r="36">
          <cell r="C36">
            <v>0</v>
          </cell>
          <cell r="D36">
            <v>1</v>
          </cell>
        </row>
        <row r="37">
          <cell r="C37">
            <v>1</v>
          </cell>
          <cell r="D37">
            <v>4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</sheetData>
      <sheetData sheetId="38">
        <row r="8">
          <cell r="C8">
            <v>1</v>
          </cell>
        </row>
        <row r="9">
          <cell r="C9">
            <v>3</v>
          </cell>
          <cell r="D9">
            <v>8</v>
          </cell>
        </row>
        <row r="10">
          <cell r="C10">
            <v>3</v>
          </cell>
          <cell r="D10">
            <v>2</v>
          </cell>
        </row>
        <row r="12">
          <cell r="C12">
            <v>7</v>
          </cell>
          <cell r="D12">
            <v>10</v>
          </cell>
        </row>
        <row r="13">
          <cell r="C13">
            <v>1</v>
          </cell>
        </row>
        <row r="14">
          <cell r="C14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4</v>
          </cell>
          <cell r="D17">
            <v>2</v>
          </cell>
        </row>
        <row r="18">
          <cell r="D18">
            <v>2</v>
          </cell>
        </row>
        <row r="19">
          <cell r="C19">
            <v>1</v>
          </cell>
          <cell r="D19">
            <v>1</v>
          </cell>
        </row>
        <row r="23">
          <cell r="C23">
            <v>7</v>
          </cell>
          <cell r="D23">
            <v>17</v>
          </cell>
        </row>
        <row r="24">
          <cell r="C24">
            <v>2</v>
          </cell>
        </row>
        <row r="27">
          <cell r="C27">
            <v>3</v>
          </cell>
          <cell r="D27">
            <v>9</v>
          </cell>
        </row>
        <row r="29">
          <cell r="D29">
            <v>3</v>
          </cell>
        </row>
        <row r="30">
          <cell r="C30">
            <v>8</v>
          </cell>
          <cell r="D30">
            <v>13</v>
          </cell>
        </row>
        <row r="31">
          <cell r="C31">
            <v>4</v>
          </cell>
          <cell r="D31">
            <v>5</v>
          </cell>
        </row>
        <row r="32">
          <cell r="C32">
            <v>2</v>
          </cell>
          <cell r="D32">
            <v>6</v>
          </cell>
        </row>
        <row r="33">
          <cell r="C33">
            <v>4</v>
          </cell>
          <cell r="D33">
            <v>2</v>
          </cell>
        </row>
        <row r="35">
          <cell r="C35">
            <v>6</v>
          </cell>
          <cell r="D35">
            <v>10</v>
          </cell>
        </row>
        <row r="36">
          <cell r="C36">
            <v>8</v>
          </cell>
          <cell r="D36">
            <v>4</v>
          </cell>
        </row>
        <row r="37">
          <cell r="C37">
            <v>4</v>
          </cell>
          <cell r="D37">
            <v>7</v>
          </cell>
        </row>
        <row r="38">
          <cell r="C38">
            <v>2</v>
          </cell>
          <cell r="D38">
            <v>1</v>
          </cell>
        </row>
        <row r="39">
          <cell r="C39">
            <v>1</v>
          </cell>
          <cell r="D39">
            <v>2</v>
          </cell>
        </row>
        <row r="40">
          <cell r="C40">
            <v>1</v>
          </cell>
        </row>
      </sheetData>
      <sheetData sheetId="39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0</v>
          </cell>
        </row>
        <row r="10">
          <cell r="C10">
            <v>5</v>
          </cell>
          <cell r="D10">
            <v>5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3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2</v>
          </cell>
          <cell r="D18">
            <v>2</v>
          </cell>
        </row>
        <row r="19">
          <cell r="C19">
            <v>1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0</v>
          </cell>
          <cell r="D22">
            <v>0</v>
          </cell>
        </row>
        <row r="23">
          <cell r="C23">
            <v>9</v>
          </cell>
          <cell r="D23">
            <v>8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0</v>
          </cell>
        </row>
        <row r="27">
          <cell r="C27">
            <v>7</v>
          </cell>
          <cell r="D27">
            <v>6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2</v>
          </cell>
        </row>
        <row r="30">
          <cell r="C30">
            <v>4</v>
          </cell>
          <cell r="D30">
            <v>8</v>
          </cell>
        </row>
        <row r="31">
          <cell r="C31">
            <v>2</v>
          </cell>
          <cell r="D31">
            <v>5</v>
          </cell>
        </row>
        <row r="32">
          <cell r="C32">
            <v>3</v>
          </cell>
          <cell r="D32">
            <v>5</v>
          </cell>
        </row>
        <row r="33">
          <cell r="C33">
            <v>3</v>
          </cell>
          <cell r="D33">
            <v>5</v>
          </cell>
        </row>
        <row r="34">
          <cell r="C34">
            <v>1</v>
          </cell>
          <cell r="D34">
            <v>0</v>
          </cell>
        </row>
        <row r="35">
          <cell r="C35">
            <v>4</v>
          </cell>
          <cell r="D35">
            <v>1</v>
          </cell>
        </row>
        <row r="36">
          <cell r="C36">
            <v>1</v>
          </cell>
          <cell r="D36">
            <v>10</v>
          </cell>
        </row>
        <row r="37">
          <cell r="C37">
            <v>6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1</v>
          </cell>
        </row>
        <row r="40">
          <cell r="C40">
            <v>2</v>
          </cell>
          <cell r="D40">
            <v>2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</sheetData>
      <sheetData sheetId="40">
        <row r="8">
          <cell r="C8">
            <v>1</v>
          </cell>
        </row>
        <row r="9">
          <cell r="D9">
            <v>4</v>
          </cell>
        </row>
        <row r="10">
          <cell r="C10">
            <v>2</v>
          </cell>
          <cell r="D10">
            <v>4</v>
          </cell>
        </row>
        <row r="12">
          <cell r="C12">
            <v>4</v>
          </cell>
          <cell r="D12">
            <v>4</v>
          </cell>
        </row>
        <row r="13">
          <cell r="D13">
            <v>2</v>
          </cell>
        </row>
        <row r="14">
          <cell r="C14">
            <v>1</v>
          </cell>
          <cell r="D14">
            <v>2</v>
          </cell>
        </row>
        <row r="16">
          <cell r="C16">
            <v>3</v>
          </cell>
          <cell r="D16">
            <v>3</v>
          </cell>
        </row>
        <row r="17">
          <cell r="C17">
            <v>4</v>
          </cell>
          <cell r="D17">
            <v>1</v>
          </cell>
        </row>
        <row r="18">
          <cell r="C18">
            <v>2</v>
          </cell>
        </row>
        <row r="19">
          <cell r="C19">
            <v>3</v>
          </cell>
          <cell r="D19">
            <v>1</v>
          </cell>
        </row>
        <row r="21">
          <cell r="D21">
            <v>1</v>
          </cell>
        </row>
        <row r="22">
          <cell r="D22">
            <v>2</v>
          </cell>
        </row>
        <row r="23">
          <cell r="C23">
            <v>5</v>
          </cell>
          <cell r="D23">
            <v>7</v>
          </cell>
        </row>
        <row r="24">
          <cell r="C24">
            <v>1</v>
          </cell>
          <cell r="D24">
            <v>1</v>
          </cell>
        </row>
        <row r="27">
          <cell r="C27">
            <v>1</v>
          </cell>
          <cell r="D27">
            <v>4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5</v>
          </cell>
          <cell r="D30">
            <v>1</v>
          </cell>
        </row>
        <row r="31">
          <cell r="C31">
            <v>3</v>
          </cell>
          <cell r="D31">
            <v>1</v>
          </cell>
        </row>
        <row r="32">
          <cell r="C32">
            <v>6</v>
          </cell>
          <cell r="D32">
            <v>2</v>
          </cell>
        </row>
        <row r="33">
          <cell r="C33">
            <v>3</v>
          </cell>
          <cell r="D33">
            <v>3</v>
          </cell>
        </row>
        <row r="35">
          <cell r="C35">
            <v>5</v>
          </cell>
          <cell r="D35">
            <v>3</v>
          </cell>
        </row>
        <row r="36">
          <cell r="D36">
            <v>2</v>
          </cell>
        </row>
        <row r="37">
          <cell r="C37">
            <v>4</v>
          </cell>
          <cell r="D37">
            <v>6</v>
          </cell>
        </row>
        <row r="38">
          <cell r="C38">
            <v>1</v>
          </cell>
          <cell r="D38">
            <v>1</v>
          </cell>
        </row>
        <row r="39">
          <cell r="C39">
            <v>1</v>
          </cell>
        </row>
        <row r="40">
          <cell r="C40">
            <v>1</v>
          </cell>
        </row>
      </sheetData>
      <sheetData sheetId="41">
        <row r="8">
          <cell r="C8">
            <v>19</v>
          </cell>
          <cell r="D8">
            <v>15</v>
          </cell>
        </row>
        <row r="9">
          <cell r="C9">
            <v>1</v>
          </cell>
          <cell r="D9">
            <v>4</v>
          </cell>
        </row>
        <row r="10">
          <cell r="C10">
            <v>66</v>
          </cell>
          <cell r="D10">
            <v>47</v>
          </cell>
        </row>
        <row r="11">
          <cell r="C11">
            <v>3</v>
          </cell>
          <cell r="D11">
            <v>4</v>
          </cell>
        </row>
        <row r="12">
          <cell r="C12">
            <v>53</v>
          </cell>
          <cell r="D12">
            <v>77</v>
          </cell>
        </row>
        <row r="13">
          <cell r="C13">
            <v>5</v>
          </cell>
          <cell r="D13">
            <v>24</v>
          </cell>
        </row>
        <row r="14">
          <cell r="C14">
            <v>5</v>
          </cell>
          <cell r="D14">
            <v>24</v>
          </cell>
        </row>
        <row r="15">
          <cell r="C15">
            <v>3</v>
          </cell>
          <cell r="D15">
            <v>10</v>
          </cell>
        </row>
        <row r="16">
          <cell r="C16">
            <v>56</v>
          </cell>
          <cell r="D16">
            <v>50</v>
          </cell>
        </row>
        <row r="17">
          <cell r="C17">
            <v>71</v>
          </cell>
          <cell r="D17">
            <v>71</v>
          </cell>
        </row>
        <row r="18">
          <cell r="C18">
            <v>64</v>
          </cell>
          <cell r="D18">
            <v>41</v>
          </cell>
        </row>
        <row r="19">
          <cell r="C19">
            <v>26</v>
          </cell>
          <cell r="D19">
            <v>12</v>
          </cell>
        </row>
        <row r="20">
          <cell r="C20">
            <v>0</v>
          </cell>
          <cell r="D20">
            <v>0</v>
          </cell>
        </row>
        <row r="21">
          <cell r="C21">
            <v>11</v>
          </cell>
          <cell r="D21">
            <v>8</v>
          </cell>
        </row>
        <row r="22">
          <cell r="C22">
            <v>6</v>
          </cell>
          <cell r="D22">
            <v>8</v>
          </cell>
        </row>
        <row r="23">
          <cell r="C23">
            <v>75</v>
          </cell>
          <cell r="D23">
            <v>138</v>
          </cell>
        </row>
        <row r="24">
          <cell r="C24">
            <v>22</v>
          </cell>
          <cell r="D24">
            <v>23</v>
          </cell>
        </row>
        <row r="25">
          <cell r="C25">
            <v>0</v>
          </cell>
          <cell r="D25">
            <v>0</v>
          </cell>
        </row>
        <row r="26">
          <cell r="C26">
            <v>4</v>
          </cell>
          <cell r="D26">
            <v>6</v>
          </cell>
        </row>
        <row r="27">
          <cell r="C27">
            <v>53</v>
          </cell>
          <cell r="D27">
            <v>49</v>
          </cell>
        </row>
        <row r="28">
          <cell r="C28">
            <v>5</v>
          </cell>
          <cell r="D28">
            <v>12</v>
          </cell>
        </row>
        <row r="29">
          <cell r="C29">
            <v>23</v>
          </cell>
          <cell r="D29">
            <v>40</v>
          </cell>
        </row>
        <row r="30">
          <cell r="C30">
            <v>109</v>
          </cell>
          <cell r="D30">
            <v>151</v>
          </cell>
        </row>
        <row r="31">
          <cell r="C31">
            <v>59</v>
          </cell>
          <cell r="D31">
            <v>86</v>
          </cell>
        </row>
        <row r="32">
          <cell r="C32">
            <v>74</v>
          </cell>
          <cell r="D32">
            <v>93</v>
          </cell>
        </row>
        <row r="33">
          <cell r="C33">
            <v>32</v>
          </cell>
          <cell r="D33">
            <v>49</v>
          </cell>
        </row>
        <row r="34">
          <cell r="C34">
            <v>5</v>
          </cell>
          <cell r="D34">
            <v>16</v>
          </cell>
        </row>
        <row r="35">
          <cell r="C35">
            <v>38</v>
          </cell>
          <cell r="D35">
            <v>48</v>
          </cell>
        </row>
        <row r="36">
          <cell r="C36">
            <v>19</v>
          </cell>
          <cell r="D36">
            <v>35</v>
          </cell>
        </row>
        <row r="37">
          <cell r="C37">
            <v>102</v>
          </cell>
          <cell r="D37">
            <v>81</v>
          </cell>
        </row>
        <row r="38">
          <cell r="C38">
            <v>12</v>
          </cell>
          <cell r="D38">
            <v>16</v>
          </cell>
        </row>
        <row r="39">
          <cell r="C39">
            <v>32</v>
          </cell>
          <cell r="D39">
            <v>30</v>
          </cell>
        </row>
        <row r="40">
          <cell r="C40">
            <v>20</v>
          </cell>
          <cell r="D40">
            <v>21</v>
          </cell>
        </row>
        <row r="41">
          <cell r="C41">
            <v>3</v>
          </cell>
          <cell r="D41">
            <v>0</v>
          </cell>
        </row>
        <row r="42">
          <cell r="C42">
            <v>2</v>
          </cell>
          <cell r="D42">
            <v>3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</sheetData>
      <sheetData sheetId="42">
        <row r="8">
          <cell r="C8">
            <v>2</v>
          </cell>
          <cell r="D8">
            <v>4</v>
          </cell>
        </row>
        <row r="9">
          <cell r="C9">
            <v>1</v>
          </cell>
          <cell r="D9">
            <v>12</v>
          </cell>
        </row>
        <row r="10">
          <cell r="C10">
            <v>26</v>
          </cell>
          <cell r="D10">
            <v>28</v>
          </cell>
        </row>
        <row r="11">
          <cell r="C11">
            <v>4</v>
          </cell>
          <cell r="D11">
            <v>6</v>
          </cell>
        </row>
        <row r="12">
          <cell r="C12">
            <v>19</v>
          </cell>
          <cell r="D12">
            <v>67</v>
          </cell>
        </row>
        <row r="14">
          <cell r="C14">
            <v>6</v>
          </cell>
          <cell r="D14">
            <v>8</v>
          </cell>
        </row>
        <row r="15">
          <cell r="C15">
            <v>0</v>
          </cell>
          <cell r="D15">
            <v>1</v>
          </cell>
        </row>
        <row r="16">
          <cell r="C16">
            <v>12</v>
          </cell>
          <cell r="D16">
            <v>38</v>
          </cell>
        </row>
        <row r="17">
          <cell r="C17">
            <v>17</v>
          </cell>
          <cell r="D17">
            <v>8</v>
          </cell>
        </row>
        <row r="18">
          <cell r="C18">
            <v>11</v>
          </cell>
          <cell r="D18">
            <v>8</v>
          </cell>
        </row>
        <row r="19">
          <cell r="C19">
            <v>20</v>
          </cell>
          <cell r="D19">
            <v>6</v>
          </cell>
        </row>
        <row r="21">
          <cell r="C21">
            <v>1</v>
          </cell>
          <cell r="D21">
            <v>2</v>
          </cell>
        </row>
        <row r="22">
          <cell r="C22">
            <v>2</v>
          </cell>
          <cell r="D22">
            <v>1</v>
          </cell>
        </row>
        <row r="23">
          <cell r="C23">
            <v>40</v>
          </cell>
          <cell r="D23">
            <v>104</v>
          </cell>
        </row>
        <row r="24">
          <cell r="C24">
            <v>2</v>
          </cell>
          <cell r="D24">
            <v>4</v>
          </cell>
        </row>
        <row r="26">
          <cell r="C26">
            <v>3</v>
          </cell>
          <cell r="D26">
            <v>6</v>
          </cell>
        </row>
        <row r="27">
          <cell r="C27">
            <v>20</v>
          </cell>
          <cell r="D27">
            <v>26</v>
          </cell>
        </row>
        <row r="28">
          <cell r="C28">
            <v>1</v>
          </cell>
          <cell r="D28">
            <v>1</v>
          </cell>
        </row>
        <row r="29">
          <cell r="C29">
            <v>5</v>
          </cell>
          <cell r="D29">
            <v>5</v>
          </cell>
        </row>
        <row r="30">
          <cell r="C30">
            <v>9</v>
          </cell>
          <cell r="D30">
            <v>30</v>
          </cell>
        </row>
        <row r="31">
          <cell r="C31">
            <v>25</v>
          </cell>
          <cell r="D31">
            <v>48</v>
          </cell>
        </row>
        <row r="32">
          <cell r="C32">
            <v>13</v>
          </cell>
          <cell r="D32">
            <v>34</v>
          </cell>
        </row>
        <row r="33">
          <cell r="C33">
            <v>14</v>
          </cell>
          <cell r="D33">
            <v>20</v>
          </cell>
        </row>
        <row r="35">
          <cell r="C35">
            <v>10</v>
          </cell>
          <cell r="D35">
            <v>23</v>
          </cell>
        </row>
        <row r="36">
          <cell r="C36">
            <v>11</v>
          </cell>
          <cell r="D36">
            <v>19</v>
          </cell>
        </row>
        <row r="37">
          <cell r="C37">
            <v>30</v>
          </cell>
          <cell r="D37">
            <v>40</v>
          </cell>
        </row>
        <row r="38">
          <cell r="C38">
            <v>2</v>
          </cell>
          <cell r="D38">
            <v>3</v>
          </cell>
        </row>
        <row r="39">
          <cell r="C39">
            <v>9</v>
          </cell>
          <cell r="D39">
            <v>7</v>
          </cell>
        </row>
        <row r="40">
          <cell r="C40">
            <v>6</v>
          </cell>
          <cell r="D40">
            <v>20</v>
          </cell>
        </row>
        <row r="41">
          <cell r="C41">
            <v>5</v>
          </cell>
          <cell r="D41">
            <v>1</v>
          </cell>
        </row>
        <row r="43">
          <cell r="C43">
            <v>3</v>
          </cell>
          <cell r="D43">
            <v>1</v>
          </cell>
        </row>
      </sheetData>
      <sheetData sheetId="43">
        <row r="45">
          <cell r="E45">
            <v>15052</v>
          </cell>
        </row>
      </sheetData>
      <sheetData sheetId="4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.2"/>
      <sheetName val="9.2 (2)"/>
      <sheetName val="9.2 (3)"/>
      <sheetName val="9.2 (4)"/>
      <sheetName val="9.2 (TOT)"/>
    </sheetNames>
    <sheetDataSet>
      <sheetData sheetId="0">
        <row r="8">
          <cell r="F8">
            <v>73</v>
          </cell>
          <cell r="G8">
            <v>2</v>
          </cell>
          <cell r="H8">
            <v>840</v>
          </cell>
          <cell r="I8">
            <v>25.06</v>
          </cell>
          <cell r="J8">
            <v>73</v>
          </cell>
          <cell r="K8">
            <v>2</v>
          </cell>
          <cell r="L8">
            <v>839.28</v>
          </cell>
          <cell r="M8">
            <v>25.04</v>
          </cell>
          <cell r="N8">
            <v>75</v>
          </cell>
          <cell r="R8">
            <v>1497</v>
          </cell>
          <cell r="S8">
            <v>10</v>
          </cell>
          <cell r="T8">
            <v>17092.86</v>
          </cell>
          <cell r="U8">
            <v>508.94</v>
          </cell>
          <cell r="V8">
            <v>1490</v>
          </cell>
          <cell r="W8">
            <v>10</v>
          </cell>
          <cell r="X8">
            <v>17025</v>
          </cell>
          <cell r="Y8">
            <v>506.9</v>
          </cell>
          <cell r="Z8">
            <v>1507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F9">
            <v>1180</v>
          </cell>
          <cell r="G9">
            <v>0</v>
          </cell>
          <cell r="H9">
            <v>4380</v>
          </cell>
          <cell r="I9">
            <v>126.52</v>
          </cell>
          <cell r="J9">
            <v>741</v>
          </cell>
          <cell r="K9">
            <v>0</v>
          </cell>
          <cell r="L9">
            <v>439</v>
          </cell>
          <cell r="M9">
            <v>126.52</v>
          </cell>
          <cell r="N9">
            <v>587</v>
          </cell>
          <cell r="R9">
            <v>435</v>
          </cell>
          <cell r="S9">
            <v>0</v>
          </cell>
          <cell r="T9">
            <v>370</v>
          </cell>
          <cell r="U9">
            <v>19.91</v>
          </cell>
          <cell r="V9">
            <v>398</v>
          </cell>
          <cell r="W9">
            <v>0</v>
          </cell>
          <cell r="X9">
            <v>37</v>
          </cell>
          <cell r="Y9">
            <v>19.91</v>
          </cell>
          <cell r="Z9">
            <v>356</v>
          </cell>
          <cell r="AD9">
            <v>258</v>
          </cell>
          <cell r="AE9">
            <v>0</v>
          </cell>
          <cell r="AF9">
            <v>1290</v>
          </cell>
          <cell r="AG9">
            <v>20.56</v>
          </cell>
          <cell r="AH9">
            <v>129</v>
          </cell>
          <cell r="AI9">
            <v>0</v>
          </cell>
          <cell r="AJ9">
            <v>129</v>
          </cell>
          <cell r="AK9">
            <v>20.56</v>
          </cell>
          <cell r="AL9">
            <v>129</v>
          </cell>
        </row>
        <row r="10">
          <cell r="F10">
            <v>1125</v>
          </cell>
          <cell r="G10">
            <v>0</v>
          </cell>
          <cell r="H10">
            <v>5178</v>
          </cell>
          <cell r="I10">
            <v>163.43</v>
          </cell>
          <cell r="J10">
            <v>1125</v>
          </cell>
          <cell r="K10">
            <v>0</v>
          </cell>
          <cell r="L10">
            <v>5178</v>
          </cell>
          <cell r="M10">
            <v>163.43</v>
          </cell>
          <cell r="N10">
            <v>974</v>
          </cell>
          <cell r="R10">
            <v>1059</v>
          </cell>
          <cell r="S10">
            <v>0</v>
          </cell>
          <cell r="T10">
            <v>4731</v>
          </cell>
          <cell r="U10">
            <v>124.49</v>
          </cell>
          <cell r="V10">
            <v>1059</v>
          </cell>
          <cell r="W10">
            <v>0</v>
          </cell>
          <cell r="X10">
            <v>4731</v>
          </cell>
          <cell r="Y10">
            <v>124.49</v>
          </cell>
          <cell r="Z10">
            <v>916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F11">
            <v>1780</v>
          </cell>
          <cell r="G11">
            <v>0</v>
          </cell>
          <cell r="H11">
            <v>9007</v>
          </cell>
          <cell r="I11">
            <v>287.79000000000002</v>
          </cell>
          <cell r="J11">
            <v>1780</v>
          </cell>
          <cell r="K11">
            <v>0</v>
          </cell>
          <cell r="L11">
            <v>9007</v>
          </cell>
          <cell r="M11">
            <v>287.79000000000002</v>
          </cell>
          <cell r="N11">
            <v>1122</v>
          </cell>
          <cell r="R11">
            <v>2004</v>
          </cell>
          <cell r="S11">
            <v>107</v>
          </cell>
          <cell r="T11">
            <v>10625</v>
          </cell>
          <cell r="U11">
            <v>339.72</v>
          </cell>
          <cell r="V11">
            <v>1833</v>
          </cell>
          <cell r="W11">
            <v>107</v>
          </cell>
          <cell r="X11">
            <v>9735</v>
          </cell>
          <cell r="Y11">
            <v>311.39</v>
          </cell>
          <cell r="Z11">
            <v>2072</v>
          </cell>
          <cell r="AD11">
            <v>183</v>
          </cell>
          <cell r="AE11">
            <v>0</v>
          </cell>
          <cell r="AF11">
            <v>920</v>
          </cell>
          <cell r="AG11">
            <v>29.42</v>
          </cell>
          <cell r="AH11">
            <v>183</v>
          </cell>
          <cell r="AI11">
            <v>0</v>
          </cell>
          <cell r="AJ11">
            <v>920</v>
          </cell>
          <cell r="AK11">
            <v>29.42</v>
          </cell>
          <cell r="AL11">
            <v>152</v>
          </cell>
        </row>
        <row r="12">
          <cell r="F12">
            <v>4346</v>
          </cell>
          <cell r="G12">
            <v>108</v>
          </cell>
          <cell r="H12">
            <v>26211</v>
          </cell>
          <cell r="I12">
            <v>754.49</v>
          </cell>
          <cell r="J12">
            <v>4346</v>
          </cell>
          <cell r="K12">
            <v>108</v>
          </cell>
          <cell r="L12">
            <v>26211</v>
          </cell>
          <cell r="M12">
            <v>754.49</v>
          </cell>
          <cell r="N12">
            <v>4259</v>
          </cell>
          <cell r="R12">
            <v>1907.38</v>
          </cell>
          <cell r="S12">
            <v>46.92</v>
          </cell>
          <cell r="T12">
            <v>13240.7</v>
          </cell>
          <cell r="U12">
            <v>383.26</v>
          </cell>
          <cell r="V12">
            <v>1907.38</v>
          </cell>
          <cell r="W12">
            <v>46.92</v>
          </cell>
          <cell r="X12">
            <v>13240.7</v>
          </cell>
          <cell r="Y12">
            <v>383.26</v>
          </cell>
          <cell r="Z12">
            <v>2051</v>
          </cell>
          <cell r="AD12">
            <v>1872.62</v>
          </cell>
          <cell r="AE12">
            <v>46.08</v>
          </cell>
          <cell r="AF12">
            <v>12999.29</v>
          </cell>
          <cell r="AG12">
            <v>376.21</v>
          </cell>
          <cell r="AH12">
            <v>1872.62</v>
          </cell>
          <cell r="AI12">
            <v>46.08</v>
          </cell>
          <cell r="AJ12">
            <v>12999.29</v>
          </cell>
          <cell r="AK12">
            <v>376.21</v>
          </cell>
          <cell r="AL12">
            <v>2013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1315</v>
          </cell>
          <cell r="S13">
            <v>0</v>
          </cell>
          <cell r="T13">
            <v>882</v>
          </cell>
          <cell r="U13">
            <v>210</v>
          </cell>
          <cell r="V13">
            <v>1315</v>
          </cell>
          <cell r="W13">
            <v>0</v>
          </cell>
          <cell r="X13">
            <v>882</v>
          </cell>
          <cell r="Y13">
            <v>210</v>
          </cell>
          <cell r="Z13">
            <v>886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F14">
            <v>294</v>
          </cell>
          <cell r="G14">
            <v>292</v>
          </cell>
          <cell r="H14">
            <v>292</v>
          </cell>
          <cell r="I14">
            <v>25.73</v>
          </cell>
          <cell r="J14">
            <v>576</v>
          </cell>
          <cell r="K14">
            <v>0</v>
          </cell>
          <cell r="L14">
            <v>25102</v>
          </cell>
          <cell r="M14">
            <v>25.678000000000001</v>
          </cell>
          <cell r="N14">
            <v>114</v>
          </cell>
          <cell r="R14">
            <v>1142</v>
          </cell>
          <cell r="S14">
            <v>1139</v>
          </cell>
          <cell r="T14">
            <v>1138</v>
          </cell>
          <cell r="U14">
            <v>100.27</v>
          </cell>
          <cell r="V14">
            <v>12256</v>
          </cell>
          <cell r="W14">
            <v>0</v>
          </cell>
          <cell r="X14">
            <v>87962</v>
          </cell>
          <cell r="Y14">
            <v>100.218</v>
          </cell>
          <cell r="Z14">
            <v>944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F15">
            <v>2706</v>
          </cell>
          <cell r="G15">
            <v>469</v>
          </cell>
          <cell r="H15">
            <v>7105</v>
          </cell>
          <cell r="I15">
            <v>271.82</v>
          </cell>
          <cell r="J15">
            <v>1325</v>
          </cell>
          <cell r="K15">
            <v>20</v>
          </cell>
          <cell r="L15">
            <v>8418</v>
          </cell>
          <cell r="M15">
            <v>271.38</v>
          </cell>
          <cell r="N15">
            <v>1260</v>
          </cell>
          <cell r="R15">
            <v>149</v>
          </cell>
          <cell r="S15">
            <v>6</v>
          </cell>
          <cell r="T15">
            <v>354</v>
          </cell>
          <cell r="U15">
            <v>13.13</v>
          </cell>
          <cell r="V15">
            <v>85</v>
          </cell>
          <cell r="W15">
            <v>23</v>
          </cell>
          <cell r="X15">
            <v>374</v>
          </cell>
          <cell r="Y15">
            <v>13.09</v>
          </cell>
          <cell r="Z15">
            <v>107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F16">
            <v>716</v>
          </cell>
          <cell r="G16">
            <v>724</v>
          </cell>
          <cell r="H16">
            <v>740</v>
          </cell>
          <cell r="I16">
            <v>64</v>
          </cell>
          <cell r="J16">
            <v>13</v>
          </cell>
          <cell r="K16">
            <v>2</v>
          </cell>
          <cell r="L16">
            <v>2273</v>
          </cell>
          <cell r="M16">
            <v>63.98</v>
          </cell>
          <cell r="N16">
            <v>394</v>
          </cell>
          <cell r="R16">
            <v>2851</v>
          </cell>
          <cell r="S16">
            <v>2855</v>
          </cell>
          <cell r="T16">
            <v>2885</v>
          </cell>
          <cell r="U16">
            <v>252</v>
          </cell>
          <cell r="V16">
            <v>1053</v>
          </cell>
          <cell r="W16">
            <v>2</v>
          </cell>
          <cell r="X16">
            <v>8244</v>
          </cell>
          <cell r="Y16">
            <v>251.97</v>
          </cell>
          <cell r="Z16">
            <v>1159</v>
          </cell>
          <cell r="AD16">
            <v>536</v>
          </cell>
          <cell r="AE16">
            <v>515</v>
          </cell>
          <cell r="AF16">
            <v>810</v>
          </cell>
          <cell r="AG16">
            <v>54</v>
          </cell>
          <cell r="AH16">
            <v>5</v>
          </cell>
          <cell r="AI16">
            <v>0</v>
          </cell>
          <cell r="AJ16">
            <v>1925</v>
          </cell>
          <cell r="AK16">
            <v>53.99</v>
          </cell>
          <cell r="AL16">
            <v>530</v>
          </cell>
        </row>
        <row r="17">
          <cell r="F17">
            <v>1023</v>
          </cell>
          <cell r="G17">
            <v>1021</v>
          </cell>
          <cell r="H17">
            <v>1021</v>
          </cell>
          <cell r="I17">
            <v>89.85</v>
          </cell>
          <cell r="J17">
            <v>1202</v>
          </cell>
          <cell r="K17">
            <v>0</v>
          </cell>
          <cell r="L17">
            <v>2180</v>
          </cell>
          <cell r="M17">
            <v>82.19</v>
          </cell>
          <cell r="N17">
            <v>1018</v>
          </cell>
          <cell r="R17">
            <v>354</v>
          </cell>
          <cell r="S17">
            <v>352</v>
          </cell>
          <cell r="T17">
            <v>352</v>
          </cell>
          <cell r="U17">
            <v>31.05</v>
          </cell>
          <cell r="V17">
            <v>247</v>
          </cell>
          <cell r="W17">
            <v>0</v>
          </cell>
          <cell r="X17">
            <v>1203</v>
          </cell>
          <cell r="Y17">
            <v>30.99</v>
          </cell>
          <cell r="Z17">
            <v>255</v>
          </cell>
          <cell r="AD17">
            <v>1286</v>
          </cell>
          <cell r="AE17">
            <v>1285</v>
          </cell>
          <cell r="AF17">
            <v>1285</v>
          </cell>
          <cell r="AG17">
            <v>113.1</v>
          </cell>
          <cell r="AH17">
            <v>253</v>
          </cell>
          <cell r="AI17">
            <v>0</v>
          </cell>
          <cell r="AJ17">
            <v>2511</v>
          </cell>
          <cell r="AK17">
            <v>75.459999999999994</v>
          </cell>
          <cell r="AL17">
            <v>281</v>
          </cell>
        </row>
        <row r="18">
          <cell r="F18">
            <v>396</v>
          </cell>
          <cell r="G18">
            <v>4</v>
          </cell>
          <cell r="H18">
            <v>1322</v>
          </cell>
          <cell r="I18">
            <v>135.36000000000001</v>
          </cell>
          <cell r="J18">
            <v>390</v>
          </cell>
          <cell r="K18">
            <v>4</v>
          </cell>
          <cell r="L18">
            <v>1320</v>
          </cell>
          <cell r="M18">
            <v>135.24</v>
          </cell>
          <cell r="N18">
            <v>541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D18">
            <v>1345</v>
          </cell>
          <cell r="AE18">
            <v>5</v>
          </cell>
          <cell r="AF18">
            <v>3348</v>
          </cell>
          <cell r="AG18">
            <v>362.64</v>
          </cell>
          <cell r="AH18">
            <v>1339</v>
          </cell>
          <cell r="AI18">
            <v>5</v>
          </cell>
          <cell r="AJ18">
            <v>3341</v>
          </cell>
          <cell r="AK18">
            <v>109.48</v>
          </cell>
          <cell r="AL18">
            <v>1985</v>
          </cell>
        </row>
        <row r="19">
          <cell r="F19">
            <v>1591</v>
          </cell>
          <cell r="G19">
            <v>0</v>
          </cell>
          <cell r="H19">
            <v>1525</v>
          </cell>
          <cell r="I19">
            <v>74.510000000000005</v>
          </cell>
          <cell r="J19">
            <v>1591</v>
          </cell>
          <cell r="K19">
            <v>0</v>
          </cell>
          <cell r="L19">
            <v>1523</v>
          </cell>
          <cell r="M19">
            <v>74.459999999999994</v>
          </cell>
          <cell r="N19">
            <v>505</v>
          </cell>
          <cell r="R19">
            <v>2740</v>
          </cell>
          <cell r="S19">
            <v>82</v>
          </cell>
          <cell r="T19">
            <v>4371</v>
          </cell>
          <cell r="U19">
            <v>180.49</v>
          </cell>
          <cell r="V19">
            <v>2738</v>
          </cell>
          <cell r="W19">
            <v>82</v>
          </cell>
          <cell r="X19">
            <v>4329</v>
          </cell>
          <cell r="Y19">
            <v>179.26</v>
          </cell>
          <cell r="Z19">
            <v>590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F20">
            <v>2627</v>
          </cell>
          <cell r="G20">
            <v>0</v>
          </cell>
          <cell r="H20">
            <v>9529</v>
          </cell>
          <cell r="I20">
            <v>319.35000000000002</v>
          </cell>
          <cell r="J20">
            <v>1967</v>
          </cell>
          <cell r="K20">
            <v>0</v>
          </cell>
          <cell r="L20">
            <v>7133</v>
          </cell>
          <cell r="M20">
            <v>239.06</v>
          </cell>
          <cell r="N20">
            <v>1980</v>
          </cell>
          <cell r="R20">
            <v>1919</v>
          </cell>
          <cell r="S20">
            <v>0</v>
          </cell>
          <cell r="T20">
            <v>10431</v>
          </cell>
          <cell r="U20">
            <v>330.45</v>
          </cell>
          <cell r="V20">
            <v>1405</v>
          </cell>
          <cell r="W20">
            <v>0</v>
          </cell>
          <cell r="X20">
            <v>7642</v>
          </cell>
          <cell r="Y20">
            <v>242.09</v>
          </cell>
          <cell r="Z20">
            <v>1410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F21">
            <v>7444</v>
          </cell>
          <cell r="G21">
            <v>0</v>
          </cell>
          <cell r="H21">
            <v>29225</v>
          </cell>
          <cell r="I21">
            <v>967.18</v>
          </cell>
          <cell r="J21">
            <v>6345</v>
          </cell>
          <cell r="K21">
            <v>0</v>
          </cell>
          <cell r="L21">
            <v>29045</v>
          </cell>
          <cell r="M21">
            <v>940.16</v>
          </cell>
          <cell r="N21">
            <v>4856</v>
          </cell>
          <cell r="R21">
            <v>250</v>
          </cell>
          <cell r="S21">
            <v>0</v>
          </cell>
          <cell r="T21">
            <v>2250</v>
          </cell>
          <cell r="U21">
            <v>68</v>
          </cell>
          <cell r="V21">
            <v>215</v>
          </cell>
          <cell r="W21">
            <v>0</v>
          </cell>
          <cell r="X21">
            <v>1900</v>
          </cell>
          <cell r="Y21">
            <v>57.5</v>
          </cell>
          <cell r="Z21">
            <v>185</v>
          </cell>
          <cell r="AD21">
            <v>54</v>
          </cell>
          <cell r="AE21">
            <v>0</v>
          </cell>
          <cell r="AF21">
            <v>390</v>
          </cell>
          <cell r="AG21">
            <v>12</v>
          </cell>
          <cell r="AH21">
            <v>54</v>
          </cell>
          <cell r="AI21">
            <v>0</v>
          </cell>
          <cell r="AJ21">
            <v>390</v>
          </cell>
          <cell r="AK21">
            <v>12</v>
          </cell>
          <cell r="AL21">
            <v>54</v>
          </cell>
        </row>
        <row r="22">
          <cell r="F22">
            <v>405</v>
          </cell>
          <cell r="G22">
            <v>0</v>
          </cell>
          <cell r="H22">
            <v>2261</v>
          </cell>
          <cell r="I22">
            <v>77</v>
          </cell>
          <cell r="J22">
            <v>405</v>
          </cell>
          <cell r="K22">
            <v>0</v>
          </cell>
          <cell r="L22">
            <v>2661</v>
          </cell>
          <cell r="M22">
            <v>77</v>
          </cell>
          <cell r="N22">
            <v>405</v>
          </cell>
          <cell r="R22">
            <v>469</v>
          </cell>
          <cell r="S22">
            <v>0</v>
          </cell>
          <cell r="T22">
            <v>2654</v>
          </cell>
          <cell r="U22">
            <v>74</v>
          </cell>
          <cell r="V22">
            <v>469</v>
          </cell>
          <cell r="W22">
            <v>0</v>
          </cell>
          <cell r="X22">
            <v>2654</v>
          </cell>
          <cell r="Y22">
            <v>74</v>
          </cell>
          <cell r="Z22">
            <v>360</v>
          </cell>
          <cell r="AD22">
            <v>1151</v>
          </cell>
          <cell r="AE22">
            <v>0</v>
          </cell>
          <cell r="AF22">
            <v>8171</v>
          </cell>
          <cell r="AG22">
            <v>237</v>
          </cell>
          <cell r="AH22">
            <v>949</v>
          </cell>
          <cell r="AI22">
            <v>0</v>
          </cell>
          <cell r="AJ22">
            <v>7921</v>
          </cell>
          <cell r="AK22">
            <v>164</v>
          </cell>
          <cell r="AL22">
            <v>949</v>
          </cell>
        </row>
        <row r="23">
          <cell r="F23">
            <v>1003</v>
          </cell>
          <cell r="G23">
            <v>0</v>
          </cell>
          <cell r="H23">
            <v>5055</v>
          </cell>
          <cell r="I23">
            <v>177.86518000000001</v>
          </cell>
          <cell r="J23">
            <v>1003</v>
          </cell>
          <cell r="K23">
            <v>0</v>
          </cell>
          <cell r="L23">
            <v>5055</v>
          </cell>
          <cell r="M23">
            <v>177.77</v>
          </cell>
          <cell r="N23">
            <v>508</v>
          </cell>
          <cell r="R23">
            <v>1211</v>
          </cell>
          <cell r="S23">
            <v>0</v>
          </cell>
          <cell r="T23">
            <v>2161</v>
          </cell>
          <cell r="U23">
            <v>65.091399999999993</v>
          </cell>
          <cell r="V23">
            <v>1198</v>
          </cell>
          <cell r="W23">
            <v>0</v>
          </cell>
          <cell r="X23">
            <v>2161</v>
          </cell>
          <cell r="Y23">
            <v>64.945999999999998</v>
          </cell>
          <cell r="Z23">
            <v>1498</v>
          </cell>
          <cell r="AD23">
            <v>379</v>
          </cell>
          <cell r="AE23">
            <v>0</v>
          </cell>
          <cell r="AF23">
            <v>3791</v>
          </cell>
          <cell r="AG23">
            <v>117.04342</v>
          </cell>
          <cell r="AH23">
            <v>379</v>
          </cell>
          <cell r="AI23">
            <v>0</v>
          </cell>
          <cell r="AJ23">
            <v>3791</v>
          </cell>
          <cell r="AK23">
            <v>117.04</v>
          </cell>
          <cell r="AL23">
            <v>909</v>
          </cell>
        </row>
        <row r="24">
          <cell r="F24">
            <v>4373</v>
          </cell>
          <cell r="G24">
            <v>27</v>
          </cell>
          <cell r="H24">
            <v>8122</v>
          </cell>
          <cell r="I24">
            <v>310.02999999999997</v>
          </cell>
          <cell r="J24">
            <v>4373</v>
          </cell>
          <cell r="K24">
            <v>27</v>
          </cell>
          <cell r="L24">
            <v>8122</v>
          </cell>
          <cell r="M24">
            <v>310.02999999999997</v>
          </cell>
          <cell r="N24">
            <v>4541</v>
          </cell>
          <cell r="R24">
            <v>2337</v>
          </cell>
          <cell r="S24">
            <v>0</v>
          </cell>
          <cell r="T24">
            <v>447</v>
          </cell>
          <cell r="U24">
            <v>65.27</v>
          </cell>
          <cell r="V24">
            <v>2337</v>
          </cell>
          <cell r="W24">
            <v>0</v>
          </cell>
          <cell r="X24">
            <v>447</v>
          </cell>
          <cell r="Y24">
            <v>65.27</v>
          </cell>
          <cell r="Z24">
            <v>2302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F25">
            <v>1860</v>
          </cell>
          <cell r="G25">
            <v>100</v>
          </cell>
          <cell r="H25">
            <v>13964</v>
          </cell>
          <cell r="I25">
            <v>380.87</v>
          </cell>
          <cell r="J25">
            <v>2464</v>
          </cell>
          <cell r="K25">
            <v>39</v>
          </cell>
          <cell r="L25">
            <v>13530</v>
          </cell>
          <cell r="M25">
            <v>380.81</v>
          </cell>
          <cell r="N25">
            <v>1870</v>
          </cell>
          <cell r="R25">
            <v>1122</v>
          </cell>
          <cell r="S25">
            <v>30</v>
          </cell>
          <cell r="T25">
            <v>6917</v>
          </cell>
          <cell r="U25">
            <v>192.13</v>
          </cell>
          <cell r="V25">
            <v>1325</v>
          </cell>
          <cell r="W25">
            <v>0</v>
          </cell>
          <cell r="X25">
            <v>6789</v>
          </cell>
          <cell r="Y25">
            <v>192.1</v>
          </cell>
          <cell r="Z25">
            <v>1193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F26">
            <v>682</v>
          </cell>
          <cell r="G26">
            <v>25</v>
          </cell>
          <cell r="H26">
            <v>2370</v>
          </cell>
          <cell r="I26">
            <v>81</v>
          </cell>
          <cell r="J26">
            <v>509</v>
          </cell>
          <cell r="K26">
            <v>0</v>
          </cell>
          <cell r="L26">
            <v>2454</v>
          </cell>
          <cell r="M26">
            <v>80.95</v>
          </cell>
          <cell r="N26">
            <v>338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F27">
            <v>175</v>
          </cell>
          <cell r="G27">
            <v>0</v>
          </cell>
          <cell r="H27">
            <v>1240</v>
          </cell>
          <cell r="I27">
            <v>38.92</v>
          </cell>
          <cell r="J27">
            <v>175</v>
          </cell>
          <cell r="K27">
            <v>0</v>
          </cell>
          <cell r="L27">
            <v>1240</v>
          </cell>
          <cell r="M27">
            <v>38.92</v>
          </cell>
          <cell r="N27">
            <v>125</v>
          </cell>
          <cell r="R27">
            <v>186</v>
          </cell>
          <cell r="S27">
            <v>0</v>
          </cell>
          <cell r="T27">
            <v>2137</v>
          </cell>
          <cell r="U27">
            <v>59.06</v>
          </cell>
          <cell r="V27">
            <v>186</v>
          </cell>
          <cell r="W27">
            <v>0</v>
          </cell>
          <cell r="X27">
            <v>2137</v>
          </cell>
          <cell r="Y27">
            <v>59.06</v>
          </cell>
          <cell r="Z27">
            <v>406</v>
          </cell>
          <cell r="AD27">
            <v>282</v>
          </cell>
          <cell r="AE27">
            <v>0</v>
          </cell>
          <cell r="AF27">
            <v>3057</v>
          </cell>
          <cell r="AG27">
            <v>91.2</v>
          </cell>
          <cell r="AH27">
            <v>282</v>
          </cell>
          <cell r="AI27">
            <v>0</v>
          </cell>
          <cell r="AJ27">
            <v>3057</v>
          </cell>
          <cell r="AK27">
            <v>91.2</v>
          </cell>
          <cell r="AL27">
            <v>339</v>
          </cell>
        </row>
        <row r="28">
          <cell r="F28">
            <v>420</v>
          </cell>
          <cell r="G28">
            <v>210</v>
          </cell>
          <cell r="H28">
            <v>390</v>
          </cell>
          <cell r="I28">
            <v>27.73</v>
          </cell>
          <cell r="J28">
            <v>420</v>
          </cell>
          <cell r="K28">
            <v>210</v>
          </cell>
          <cell r="L28">
            <v>390</v>
          </cell>
          <cell r="M28">
            <v>27.73</v>
          </cell>
          <cell r="N28">
            <v>315</v>
          </cell>
          <cell r="R28">
            <v>1210</v>
          </cell>
          <cell r="S28">
            <v>580</v>
          </cell>
          <cell r="T28">
            <v>674</v>
          </cell>
          <cell r="U28">
            <v>66.28</v>
          </cell>
          <cell r="V28">
            <v>1210</v>
          </cell>
          <cell r="W28">
            <v>580</v>
          </cell>
          <cell r="X28">
            <v>674</v>
          </cell>
          <cell r="Y28">
            <v>66.28</v>
          </cell>
          <cell r="Z28">
            <v>895</v>
          </cell>
          <cell r="AD28">
            <v>120</v>
          </cell>
          <cell r="AE28">
            <v>60</v>
          </cell>
          <cell r="AF28">
            <v>7</v>
          </cell>
          <cell r="AG28">
            <v>5</v>
          </cell>
          <cell r="AH28">
            <v>120</v>
          </cell>
          <cell r="AI28">
            <v>60</v>
          </cell>
          <cell r="AJ28">
            <v>7</v>
          </cell>
          <cell r="AK28">
            <v>5</v>
          </cell>
          <cell r="AL28">
            <v>90</v>
          </cell>
        </row>
        <row r="29">
          <cell r="F29">
            <v>1139</v>
          </cell>
          <cell r="G29">
            <v>0</v>
          </cell>
          <cell r="H29">
            <v>11260</v>
          </cell>
          <cell r="I29">
            <v>236.2</v>
          </cell>
          <cell r="J29">
            <v>1139</v>
          </cell>
          <cell r="K29">
            <v>0</v>
          </cell>
          <cell r="L29">
            <v>11260</v>
          </cell>
          <cell r="M29">
            <v>236.18</v>
          </cell>
          <cell r="N29">
            <v>1139</v>
          </cell>
          <cell r="R29">
            <v>617</v>
          </cell>
          <cell r="S29">
            <v>0</v>
          </cell>
          <cell r="T29">
            <v>6100</v>
          </cell>
          <cell r="U29">
            <v>123.8</v>
          </cell>
          <cell r="V29">
            <v>617</v>
          </cell>
          <cell r="W29">
            <v>0</v>
          </cell>
          <cell r="X29">
            <v>6100</v>
          </cell>
          <cell r="Y29">
            <v>123.51</v>
          </cell>
          <cell r="Z29">
            <v>617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F30">
            <v>87</v>
          </cell>
          <cell r="G30">
            <v>0</v>
          </cell>
          <cell r="H30">
            <v>824</v>
          </cell>
          <cell r="I30">
            <v>24.8</v>
          </cell>
          <cell r="J30">
            <v>87</v>
          </cell>
          <cell r="K30">
            <v>0</v>
          </cell>
          <cell r="L30">
            <v>810</v>
          </cell>
          <cell r="M30">
            <v>24.77</v>
          </cell>
          <cell r="N30">
            <v>81</v>
          </cell>
          <cell r="R30">
            <v>734</v>
          </cell>
          <cell r="S30">
            <v>0</v>
          </cell>
          <cell r="T30">
            <v>3947</v>
          </cell>
          <cell r="U30">
            <v>125.2</v>
          </cell>
          <cell r="V30">
            <v>492</v>
          </cell>
          <cell r="W30">
            <v>0</v>
          </cell>
          <cell r="X30">
            <v>3942</v>
          </cell>
          <cell r="Y30">
            <v>117.38</v>
          </cell>
          <cell r="Z30">
            <v>546</v>
          </cell>
          <cell r="AD30">
            <v>100</v>
          </cell>
          <cell r="AE30">
            <v>0</v>
          </cell>
          <cell r="AF30">
            <v>1000</v>
          </cell>
          <cell r="AG30">
            <v>30</v>
          </cell>
          <cell r="AH30">
            <v>100</v>
          </cell>
          <cell r="AI30">
            <v>0</v>
          </cell>
          <cell r="AJ30">
            <v>985</v>
          </cell>
          <cell r="AK30">
            <v>29.98</v>
          </cell>
          <cell r="AL30">
            <v>100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11280</v>
          </cell>
          <cell r="S31">
            <v>11304</v>
          </cell>
          <cell r="T31">
            <v>16887</v>
          </cell>
          <cell r="U31">
            <v>1203.6500000000001</v>
          </cell>
          <cell r="V31">
            <v>3217</v>
          </cell>
          <cell r="W31">
            <v>572</v>
          </cell>
          <cell r="X31">
            <v>40467</v>
          </cell>
          <cell r="Y31">
            <v>1203.6500000000001</v>
          </cell>
          <cell r="Z31">
            <v>9372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F32">
            <v>1650</v>
          </cell>
          <cell r="G32">
            <v>63</v>
          </cell>
          <cell r="H32">
            <v>8250</v>
          </cell>
          <cell r="I32">
            <v>186.94399999999999</v>
          </cell>
          <cell r="J32">
            <v>1121</v>
          </cell>
          <cell r="K32">
            <v>38</v>
          </cell>
          <cell r="L32">
            <v>5769</v>
          </cell>
          <cell r="M32">
            <v>186.68799999999999</v>
          </cell>
          <cell r="N32">
            <v>696</v>
          </cell>
          <cell r="R32">
            <v>417</v>
          </cell>
          <cell r="S32">
            <v>0</v>
          </cell>
          <cell r="T32">
            <v>2070</v>
          </cell>
          <cell r="U32">
            <v>54.1</v>
          </cell>
          <cell r="V32">
            <v>330</v>
          </cell>
          <cell r="W32">
            <v>0</v>
          </cell>
          <cell r="X32">
            <v>1650</v>
          </cell>
          <cell r="Y32">
            <v>53.872</v>
          </cell>
          <cell r="Z32">
            <v>165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F33">
            <v>62.8</v>
          </cell>
          <cell r="G33">
            <v>10</v>
          </cell>
          <cell r="H33">
            <v>547</v>
          </cell>
          <cell r="I33">
            <v>16.97</v>
          </cell>
          <cell r="J33">
            <v>200.4</v>
          </cell>
          <cell r="K33">
            <v>0</v>
          </cell>
          <cell r="L33">
            <v>463</v>
          </cell>
          <cell r="M33">
            <v>16.97</v>
          </cell>
          <cell r="N33">
            <v>349</v>
          </cell>
          <cell r="R33">
            <v>750</v>
          </cell>
          <cell r="S33">
            <v>94</v>
          </cell>
          <cell r="T33">
            <v>6610</v>
          </cell>
          <cell r="U33">
            <v>203.84</v>
          </cell>
          <cell r="V33">
            <v>1674.65</v>
          </cell>
          <cell r="W33">
            <v>336</v>
          </cell>
          <cell r="X33">
            <v>5604</v>
          </cell>
          <cell r="Y33">
            <v>203.84</v>
          </cell>
          <cell r="Z33">
            <v>1899</v>
          </cell>
          <cell r="AD33">
            <v>40</v>
          </cell>
          <cell r="AE33">
            <v>0</v>
          </cell>
          <cell r="AF33">
            <v>400</v>
          </cell>
          <cell r="AG33">
            <v>12</v>
          </cell>
          <cell r="AH33">
            <v>40</v>
          </cell>
          <cell r="AI33">
            <v>0</v>
          </cell>
          <cell r="AJ33">
            <v>400</v>
          </cell>
          <cell r="AK33">
            <v>12</v>
          </cell>
          <cell r="AL33">
            <v>40</v>
          </cell>
        </row>
        <row r="34">
          <cell r="F34">
            <v>236</v>
          </cell>
          <cell r="G34">
            <v>118</v>
          </cell>
          <cell r="H34">
            <v>675</v>
          </cell>
          <cell r="I34">
            <v>28.38</v>
          </cell>
          <cell r="J34">
            <v>472</v>
          </cell>
          <cell r="K34">
            <v>0</v>
          </cell>
          <cell r="L34">
            <v>674</v>
          </cell>
          <cell r="M34">
            <v>28.32</v>
          </cell>
          <cell r="N34">
            <v>236</v>
          </cell>
          <cell r="R34">
            <v>2116</v>
          </cell>
          <cell r="S34">
            <v>1057</v>
          </cell>
          <cell r="T34">
            <v>3023</v>
          </cell>
          <cell r="U34">
            <v>126.96</v>
          </cell>
          <cell r="V34">
            <v>1785</v>
          </cell>
          <cell r="W34">
            <v>0</v>
          </cell>
          <cell r="X34">
            <v>2550</v>
          </cell>
          <cell r="Y34">
            <v>107.12</v>
          </cell>
          <cell r="Z34">
            <v>1020</v>
          </cell>
          <cell r="AD34">
            <v>328</v>
          </cell>
          <cell r="AE34">
            <v>164</v>
          </cell>
          <cell r="AF34">
            <v>939</v>
          </cell>
          <cell r="AG34">
            <v>39.43</v>
          </cell>
          <cell r="AH34">
            <v>657</v>
          </cell>
          <cell r="AI34">
            <v>0</v>
          </cell>
          <cell r="AJ34">
            <v>938</v>
          </cell>
          <cell r="AK34">
            <v>39.409999999999997</v>
          </cell>
          <cell r="AL34">
            <v>328</v>
          </cell>
        </row>
        <row r="35">
          <cell r="F35">
            <v>2058.6</v>
          </cell>
          <cell r="G35">
            <v>30</v>
          </cell>
          <cell r="H35">
            <v>16590</v>
          </cell>
          <cell r="I35">
            <v>550.43100000000004</v>
          </cell>
          <cell r="J35">
            <v>2512</v>
          </cell>
          <cell r="K35">
            <v>30</v>
          </cell>
          <cell r="L35">
            <v>15588</v>
          </cell>
          <cell r="M35">
            <v>550.43100000000004</v>
          </cell>
          <cell r="N35">
            <v>3265</v>
          </cell>
          <cell r="R35">
            <v>863</v>
          </cell>
          <cell r="S35">
            <v>0</v>
          </cell>
          <cell r="T35">
            <v>7950</v>
          </cell>
          <cell r="U35">
            <v>199.422</v>
          </cell>
          <cell r="V35">
            <v>1416</v>
          </cell>
          <cell r="W35">
            <v>0</v>
          </cell>
          <cell r="X35">
            <v>6736</v>
          </cell>
          <cell r="Y35">
            <v>199.42</v>
          </cell>
          <cell r="Z35">
            <v>2013</v>
          </cell>
          <cell r="AD35">
            <v>178</v>
          </cell>
          <cell r="AE35">
            <v>0</v>
          </cell>
          <cell r="AF35">
            <v>1800</v>
          </cell>
          <cell r="AG35">
            <v>62.267000000000003</v>
          </cell>
          <cell r="AH35">
            <v>514</v>
          </cell>
          <cell r="AI35">
            <v>0</v>
          </cell>
          <cell r="AJ35">
            <v>2477</v>
          </cell>
          <cell r="AK35">
            <v>62.267000000000003</v>
          </cell>
          <cell r="AL35">
            <v>366</v>
          </cell>
        </row>
        <row r="36">
          <cell r="F36">
            <v>358</v>
          </cell>
          <cell r="G36">
            <v>0</v>
          </cell>
          <cell r="H36">
            <v>302</v>
          </cell>
          <cell r="I36">
            <v>76.92</v>
          </cell>
          <cell r="J36">
            <v>342</v>
          </cell>
          <cell r="K36">
            <v>0</v>
          </cell>
          <cell r="L36">
            <v>255</v>
          </cell>
          <cell r="M36">
            <v>76.709999999999994</v>
          </cell>
          <cell r="N36">
            <v>337</v>
          </cell>
          <cell r="R36">
            <v>1125</v>
          </cell>
          <cell r="S36">
            <v>0</v>
          </cell>
          <cell r="T36">
            <v>105</v>
          </cell>
          <cell r="U36">
            <v>43.08</v>
          </cell>
          <cell r="V36">
            <v>1103</v>
          </cell>
          <cell r="W36">
            <v>0</v>
          </cell>
          <cell r="X36">
            <v>96</v>
          </cell>
          <cell r="Y36">
            <v>42.98</v>
          </cell>
          <cell r="Z36">
            <v>1083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F37">
            <v>515</v>
          </cell>
          <cell r="G37">
            <v>6</v>
          </cell>
          <cell r="H37">
            <v>3058</v>
          </cell>
          <cell r="I37">
            <v>96.06</v>
          </cell>
          <cell r="J37">
            <v>515</v>
          </cell>
          <cell r="K37">
            <v>6</v>
          </cell>
          <cell r="L37">
            <v>3058</v>
          </cell>
          <cell r="M37">
            <v>96.06</v>
          </cell>
          <cell r="N37">
            <v>514</v>
          </cell>
          <cell r="R37">
            <v>952</v>
          </cell>
          <cell r="S37">
            <v>0</v>
          </cell>
          <cell r="T37">
            <v>4354</v>
          </cell>
          <cell r="U37">
            <v>140.85</v>
          </cell>
          <cell r="V37">
            <v>952</v>
          </cell>
          <cell r="W37">
            <v>0</v>
          </cell>
          <cell r="X37">
            <v>4354</v>
          </cell>
          <cell r="Y37">
            <v>140.85</v>
          </cell>
          <cell r="Z37">
            <v>2017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F38">
            <v>1786</v>
          </cell>
          <cell r="G38">
            <v>2083</v>
          </cell>
          <cell r="H38">
            <v>12102</v>
          </cell>
          <cell r="I38">
            <v>457.57</v>
          </cell>
          <cell r="J38">
            <v>4164</v>
          </cell>
          <cell r="K38">
            <v>892</v>
          </cell>
          <cell r="L38">
            <v>12093</v>
          </cell>
          <cell r="M38">
            <v>457.57</v>
          </cell>
          <cell r="N38">
            <v>2296</v>
          </cell>
          <cell r="R38">
            <v>714</v>
          </cell>
          <cell r="S38">
            <v>833</v>
          </cell>
          <cell r="T38">
            <v>4840</v>
          </cell>
          <cell r="U38">
            <v>168.92</v>
          </cell>
          <cell r="V38">
            <v>1537</v>
          </cell>
          <cell r="W38">
            <v>329</v>
          </cell>
          <cell r="X38">
            <v>4464</v>
          </cell>
          <cell r="Y38">
            <v>168.92</v>
          </cell>
          <cell r="Z38">
            <v>801</v>
          </cell>
          <cell r="AD38">
            <v>191</v>
          </cell>
          <cell r="AE38">
            <v>222</v>
          </cell>
          <cell r="AF38">
            <v>1292</v>
          </cell>
          <cell r="AG38">
            <v>28.72</v>
          </cell>
          <cell r="AH38">
            <v>261</v>
          </cell>
          <cell r="AI38">
            <v>56</v>
          </cell>
          <cell r="AJ38">
            <v>760</v>
          </cell>
          <cell r="AK38">
            <v>28.72</v>
          </cell>
          <cell r="AL38">
            <v>119</v>
          </cell>
        </row>
        <row r="39">
          <cell r="F39">
            <v>642</v>
          </cell>
          <cell r="G39">
            <v>156</v>
          </cell>
          <cell r="H39">
            <v>432</v>
          </cell>
          <cell r="I39">
            <v>31.2</v>
          </cell>
          <cell r="J39">
            <v>657</v>
          </cell>
          <cell r="K39">
            <v>142</v>
          </cell>
          <cell r="L39">
            <v>442</v>
          </cell>
          <cell r="M39">
            <v>31.2</v>
          </cell>
          <cell r="N39">
            <v>104</v>
          </cell>
          <cell r="R39">
            <v>2142</v>
          </cell>
          <cell r="S39">
            <v>534</v>
          </cell>
          <cell r="T39">
            <v>1521</v>
          </cell>
          <cell r="U39">
            <v>106.8</v>
          </cell>
          <cell r="V39">
            <v>2098</v>
          </cell>
          <cell r="W39">
            <v>575</v>
          </cell>
          <cell r="X39">
            <v>1494</v>
          </cell>
          <cell r="Y39">
            <v>106.8</v>
          </cell>
          <cell r="Z39">
            <v>3840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R40">
            <v>571</v>
          </cell>
          <cell r="S40">
            <v>6</v>
          </cell>
          <cell r="T40">
            <v>1726</v>
          </cell>
          <cell r="U40">
            <v>59.99</v>
          </cell>
          <cell r="V40">
            <v>363</v>
          </cell>
          <cell r="W40">
            <v>0</v>
          </cell>
          <cell r="X40">
            <v>1175</v>
          </cell>
          <cell r="Y40">
            <v>50.38</v>
          </cell>
          <cell r="Z40">
            <v>550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F41">
            <v>197</v>
          </cell>
          <cell r="G41">
            <v>0</v>
          </cell>
          <cell r="H41">
            <v>875</v>
          </cell>
          <cell r="I41">
            <v>25.99</v>
          </cell>
          <cell r="J41">
            <v>197</v>
          </cell>
          <cell r="K41">
            <v>0</v>
          </cell>
          <cell r="L41">
            <v>875</v>
          </cell>
          <cell r="M41">
            <v>25.99</v>
          </cell>
          <cell r="N41">
            <v>129</v>
          </cell>
          <cell r="R41">
            <v>824</v>
          </cell>
          <cell r="S41">
            <v>0</v>
          </cell>
          <cell r="T41">
            <v>2198</v>
          </cell>
          <cell r="U41">
            <v>71.650000000000006</v>
          </cell>
          <cell r="V41">
            <v>824</v>
          </cell>
          <cell r="W41">
            <v>0</v>
          </cell>
          <cell r="X41">
            <v>2198</v>
          </cell>
          <cell r="Y41">
            <v>71.650000000000006</v>
          </cell>
          <cell r="Z41">
            <v>995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</row>
        <row r="42">
          <cell r="F42">
            <v>235</v>
          </cell>
          <cell r="G42">
            <v>277</v>
          </cell>
          <cell r="H42">
            <v>2809</v>
          </cell>
          <cell r="I42">
            <v>94.43</v>
          </cell>
          <cell r="J42">
            <v>235</v>
          </cell>
          <cell r="K42">
            <v>276</v>
          </cell>
          <cell r="L42">
            <v>2803</v>
          </cell>
          <cell r="M42">
            <v>94.22</v>
          </cell>
          <cell r="N42">
            <v>1528</v>
          </cell>
          <cell r="R42">
            <v>193</v>
          </cell>
          <cell r="S42">
            <v>420</v>
          </cell>
          <cell r="T42">
            <v>4297</v>
          </cell>
          <cell r="U42">
            <v>140.97999999999999</v>
          </cell>
          <cell r="V42">
            <v>194</v>
          </cell>
          <cell r="W42">
            <v>420</v>
          </cell>
          <cell r="X42">
            <v>4291</v>
          </cell>
          <cell r="Y42">
            <v>140.83000000000001</v>
          </cell>
          <cell r="Z42">
            <v>1790</v>
          </cell>
          <cell r="AD42">
            <v>1658</v>
          </cell>
          <cell r="AE42">
            <v>28</v>
          </cell>
          <cell r="AF42">
            <v>8904</v>
          </cell>
          <cell r="AG42">
            <v>283.58999999999997</v>
          </cell>
          <cell r="AH42">
            <v>1657</v>
          </cell>
          <cell r="AI42">
            <v>28</v>
          </cell>
          <cell r="AJ42">
            <v>8898</v>
          </cell>
          <cell r="AK42">
            <v>283.39999999999998</v>
          </cell>
          <cell r="AL42">
            <v>1037</v>
          </cell>
        </row>
        <row r="43">
          <cell r="F43">
            <v>353</v>
          </cell>
          <cell r="G43">
            <v>146</v>
          </cell>
          <cell r="H43">
            <v>3038</v>
          </cell>
          <cell r="I43">
            <v>92.44</v>
          </cell>
          <cell r="J43">
            <v>352</v>
          </cell>
          <cell r="K43">
            <v>146</v>
          </cell>
          <cell r="L43">
            <v>3037</v>
          </cell>
          <cell r="M43">
            <v>92.07</v>
          </cell>
          <cell r="N43">
            <v>335</v>
          </cell>
          <cell r="R43">
            <v>169</v>
          </cell>
          <cell r="S43">
            <v>0</v>
          </cell>
          <cell r="T43">
            <v>928</v>
          </cell>
          <cell r="U43">
            <v>21.56</v>
          </cell>
          <cell r="V43">
            <v>169</v>
          </cell>
          <cell r="W43">
            <v>0</v>
          </cell>
          <cell r="X43">
            <v>928</v>
          </cell>
          <cell r="Y43">
            <v>21.55</v>
          </cell>
          <cell r="Z43">
            <v>223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F44">
            <v>2558</v>
          </cell>
          <cell r="G44">
            <v>1053</v>
          </cell>
          <cell r="H44">
            <v>5154</v>
          </cell>
          <cell r="I44">
            <v>298.18599999999998</v>
          </cell>
          <cell r="J44">
            <v>2831</v>
          </cell>
          <cell r="K44">
            <v>92</v>
          </cell>
          <cell r="L44">
            <v>8183</v>
          </cell>
          <cell r="M44">
            <v>292.16899999999998</v>
          </cell>
          <cell r="N44">
            <v>2051</v>
          </cell>
          <cell r="R44">
            <v>726</v>
          </cell>
          <cell r="S44">
            <v>177</v>
          </cell>
          <cell r="T44">
            <v>1824</v>
          </cell>
          <cell r="U44">
            <v>73.298000000000002</v>
          </cell>
          <cell r="V44">
            <v>276</v>
          </cell>
          <cell r="W44">
            <v>0</v>
          </cell>
          <cell r="X44">
            <v>2511</v>
          </cell>
          <cell r="Y44">
            <v>73.263999999999996</v>
          </cell>
          <cell r="Z44">
            <v>269</v>
          </cell>
          <cell r="AD44">
            <v>308</v>
          </cell>
          <cell r="AE44">
            <v>96</v>
          </cell>
          <cell r="AF44">
            <v>840</v>
          </cell>
          <cell r="AG44">
            <v>45.567999999999998</v>
          </cell>
          <cell r="AH44">
            <v>190</v>
          </cell>
          <cell r="AI44">
            <v>0</v>
          </cell>
          <cell r="AJ44">
            <v>1480</v>
          </cell>
          <cell r="AK44">
            <v>45.567999999999998</v>
          </cell>
          <cell r="AL44">
            <v>190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R45">
            <v>1828</v>
          </cell>
          <cell r="S45">
            <v>81</v>
          </cell>
          <cell r="T45">
            <v>9941</v>
          </cell>
          <cell r="U45">
            <v>318</v>
          </cell>
          <cell r="V45">
            <v>1614</v>
          </cell>
          <cell r="W45">
            <v>0</v>
          </cell>
          <cell r="X45">
            <v>9112</v>
          </cell>
          <cell r="Y45">
            <v>317.82</v>
          </cell>
          <cell r="Z45">
            <v>1186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F46">
            <v>700</v>
          </cell>
          <cell r="G46">
            <v>550</v>
          </cell>
          <cell r="H46">
            <v>7390</v>
          </cell>
          <cell r="I46">
            <v>243</v>
          </cell>
          <cell r="J46">
            <v>680</v>
          </cell>
          <cell r="K46">
            <v>550</v>
          </cell>
          <cell r="L46">
            <v>7385</v>
          </cell>
          <cell r="M46">
            <v>242.82</v>
          </cell>
          <cell r="N46">
            <v>2028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F47">
            <v>705</v>
          </cell>
          <cell r="G47">
            <v>33</v>
          </cell>
          <cell r="H47">
            <v>5231</v>
          </cell>
          <cell r="I47">
            <v>161.88999999999999</v>
          </cell>
          <cell r="J47">
            <v>801</v>
          </cell>
          <cell r="K47">
            <v>0</v>
          </cell>
          <cell r="L47">
            <v>5231</v>
          </cell>
          <cell r="M47">
            <v>161.88999999999999</v>
          </cell>
          <cell r="N47">
            <v>585</v>
          </cell>
          <cell r="R47">
            <v>774</v>
          </cell>
          <cell r="S47">
            <v>27</v>
          </cell>
          <cell r="T47">
            <v>7742</v>
          </cell>
          <cell r="U47">
            <v>233.3</v>
          </cell>
          <cell r="V47">
            <v>885</v>
          </cell>
          <cell r="W47">
            <v>0</v>
          </cell>
          <cell r="X47">
            <v>7742</v>
          </cell>
          <cell r="Y47">
            <v>233.3</v>
          </cell>
          <cell r="Z47">
            <v>1721</v>
          </cell>
          <cell r="AD47">
            <v>4385</v>
          </cell>
          <cell r="AE47">
            <v>81</v>
          </cell>
          <cell r="AF47">
            <v>14174</v>
          </cell>
          <cell r="AG47">
            <v>487.81</v>
          </cell>
          <cell r="AH47">
            <v>2404</v>
          </cell>
          <cell r="AI47">
            <v>0</v>
          </cell>
          <cell r="AJ47">
            <v>14174</v>
          </cell>
          <cell r="AK47">
            <v>487.81</v>
          </cell>
          <cell r="AL47">
            <v>2480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1797</v>
          </cell>
          <cell r="S48">
            <v>30</v>
          </cell>
          <cell r="T48">
            <v>1138</v>
          </cell>
          <cell r="U48">
            <v>69</v>
          </cell>
          <cell r="V48">
            <v>1527</v>
          </cell>
          <cell r="W48">
            <v>0</v>
          </cell>
          <cell r="X48">
            <v>1408</v>
          </cell>
          <cell r="Y48">
            <v>68.95</v>
          </cell>
          <cell r="Z48">
            <v>2242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F49">
            <v>28875</v>
          </cell>
          <cell r="G49">
            <v>2470</v>
          </cell>
          <cell r="H49">
            <v>69995</v>
          </cell>
          <cell r="I49">
            <v>2520.88</v>
          </cell>
          <cell r="J49">
            <v>15606</v>
          </cell>
          <cell r="K49">
            <v>159</v>
          </cell>
          <cell r="L49">
            <v>81641</v>
          </cell>
          <cell r="M49">
            <v>2529.2399999999998</v>
          </cell>
          <cell r="N49">
            <v>14717</v>
          </cell>
          <cell r="R49">
            <v>4942</v>
          </cell>
          <cell r="S49">
            <v>240</v>
          </cell>
          <cell r="T49">
            <v>12634</v>
          </cell>
          <cell r="U49">
            <v>498.97</v>
          </cell>
          <cell r="V49">
            <v>1177</v>
          </cell>
          <cell r="W49">
            <v>0</v>
          </cell>
          <cell r="X49">
            <v>16586</v>
          </cell>
          <cell r="Y49">
            <v>461.05</v>
          </cell>
          <cell r="Z49">
            <v>3959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2598</v>
          </cell>
          <cell r="S50">
            <v>1355</v>
          </cell>
          <cell r="T50">
            <v>5223</v>
          </cell>
          <cell r="U50">
            <v>302.32</v>
          </cell>
          <cell r="V50">
            <v>1466</v>
          </cell>
          <cell r="W50">
            <v>0</v>
          </cell>
          <cell r="X50">
            <v>8940</v>
          </cell>
          <cell r="Y50">
            <v>188.41</v>
          </cell>
          <cell r="Z50">
            <v>2429</v>
          </cell>
          <cell r="AD50">
            <v>2427</v>
          </cell>
          <cell r="AE50">
            <v>1268</v>
          </cell>
          <cell r="AF50">
            <v>4486</v>
          </cell>
          <cell r="AG50">
            <v>285.37</v>
          </cell>
          <cell r="AH50">
            <v>1237</v>
          </cell>
          <cell r="AI50">
            <v>16</v>
          </cell>
          <cell r="AJ50">
            <v>8328</v>
          </cell>
          <cell r="AK50">
            <v>274.33999999999997</v>
          </cell>
          <cell r="AL50">
            <v>1414</v>
          </cell>
        </row>
        <row r="51">
          <cell r="AP51">
            <v>153747.40000000002</v>
          </cell>
          <cell r="AQ51">
            <v>35113</v>
          </cell>
          <cell r="AR51">
            <v>536982.85</v>
          </cell>
          <cell r="AS51">
            <v>19602.955999999998</v>
          </cell>
          <cell r="AT51">
            <v>131803.04999999999</v>
          </cell>
          <cell r="AU51">
            <v>6037</v>
          </cell>
          <cell r="AV51">
            <v>691633.27</v>
          </cell>
          <cell r="AW51">
            <v>18792.050999999999</v>
          </cell>
          <cell r="AX51">
            <v>127511</v>
          </cell>
        </row>
      </sheetData>
      <sheetData sheetId="1">
        <row r="8">
          <cell r="F8">
            <v>105</v>
          </cell>
          <cell r="G8">
            <v>2</v>
          </cell>
          <cell r="H8">
            <v>711.2</v>
          </cell>
          <cell r="I8">
            <v>0</v>
          </cell>
          <cell r="J8">
            <v>27.07</v>
          </cell>
          <cell r="K8">
            <v>105</v>
          </cell>
          <cell r="L8">
            <v>2</v>
          </cell>
          <cell r="M8">
            <v>710.3</v>
          </cell>
          <cell r="N8">
            <v>0</v>
          </cell>
          <cell r="O8">
            <v>27.04</v>
          </cell>
          <cell r="P8">
            <v>107</v>
          </cell>
          <cell r="T8">
            <v>3317</v>
          </cell>
          <cell r="U8">
            <v>20</v>
          </cell>
          <cell r="V8">
            <v>13760.29</v>
          </cell>
          <cell r="W8">
            <v>0</v>
          </cell>
          <cell r="X8">
            <v>548.75</v>
          </cell>
          <cell r="Y8">
            <v>3317</v>
          </cell>
          <cell r="Z8">
            <v>20</v>
          </cell>
          <cell r="AA8">
            <v>13742.29</v>
          </cell>
          <cell r="AB8">
            <v>0</v>
          </cell>
          <cell r="AC8">
            <v>548.12</v>
          </cell>
          <cell r="AD8">
            <v>3337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</row>
        <row r="9">
          <cell r="F9">
            <v>1030</v>
          </cell>
          <cell r="G9">
            <v>132</v>
          </cell>
          <cell r="H9">
            <v>8000</v>
          </cell>
          <cell r="I9">
            <v>0</v>
          </cell>
          <cell r="J9">
            <v>220.79599999999999</v>
          </cell>
          <cell r="K9">
            <v>1104</v>
          </cell>
          <cell r="L9">
            <v>2</v>
          </cell>
          <cell r="M9">
            <v>6677</v>
          </cell>
          <cell r="N9">
            <v>0</v>
          </cell>
          <cell r="O9">
            <v>220.41</v>
          </cell>
          <cell r="P9">
            <v>848</v>
          </cell>
          <cell r="T9">
            <v>75</v>
          </cell>
          <cell r="U9">
            <v>0</v>
          </cell>
          <cell r="V9">
            <v>720</v>
          </cell>
          <cell r="W9">
            <v>0</v>
          </cell>
          <cell r="X9">
            <v>20.968</v>
          </cell>
          <cell r="Y9">
            <v>402</v>
          </cell>
          <cell r="Z9">
            <v>0</v>
          </cell>
          <cell r="AA9">
            <v>300</v>
          </cell>
          <cell r="AB9">
            <v>0</v>
          </cell>
          <cell r="AC9">
            <v>20.85</v>
          </cell>
          <cell r="AD9">
            <v>371</v>
          </cell>
          <cell r="AH9">
            <v>111</v>
          </cell>
          <cell r="AI9">
            <v>0</v>
          </cell>
          <cell r="AJ9">
            <v>1119</v>
          </cell>
          <cell r="AK9">
            <v>0</v>
          </cell>
          <cell r="AL9">
            <v>56.08</v>
          </cell>
          <cell r="AM9">
            <v>156</v>
          </cell>
          <cell r="AN9">
            <v>0</v>
          </cell>
          <cell r="AO9">
            <v>1510</v>
          </cell>
          <cell r="AP9">
            <v>0</v>
          </cell>
          <cell r="AQ9">
            <v>56.04</v>
          </cell>
          <cell r="AR9">
            <v>156</v>
          </cell>
        </row>
        <row r="10">
          <cell r="F10">
            <v>1284</v>
          </cell>
          <cell r="G10">
            <v>0</v>
          </cell>
          <cell r="H10">
            <v>6220</v>
          </cell>
          <cell r="I10">
            <v>0</v>
          </cell>
          <cell r="J10">
            <v>205.60499999999999</v>
          </cell>
          <cell r="K10">
            <v>1284</v>
          </cell>
          <cell r="L10">
            <v>0</v>
          </cell>
          <cell r="M10">
            <v>6220</v>
          </cell>
          <cell r="N10">
            <v>0</v>
          </cell>
          <cell r="O10">
            <v>205.60499999999999</v>
          </cell>
          <cell r="P10">
            <v>988</v>
          </cell>
          <cell r="T10">
            <v>1198</v>
          </cell>
          <cell r="U10">
            <v>0</v>
          </cell>
          <cell r="V10">
            <v>4980</v>
          </cell>
          <cell r="W10">
            <v>0</v>
          </cell>
          <cell r="X10">
            <v>162.82300000000001</v>
          </cell>
          <cell r="Y10">
            <v>1198</v>
          </cell>
          <cell r="Z10">
            <v>0</v>
          </cell>
          <cell r="AA10">
            <v>4980</v>
          </cell>
          <cell r="AB10">
            <v>0</v>
          </cell>
          <cell r="AC10">
            <v>162.82300000000001</v>
          </cell>
          <cell r="AD10">
            <v>981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</row>
        <row r="11">
          <cell r="F11">
            <v>701</v>
          </cell>
          <cell r="G11">
            <v>0</v>
          </cell>
          <cell r="H11">
            <v>6320</v>
          </cell>
          <cell r="I11">
            <v>0</v>
          </cell>
          <cell r="J11">
            <v>237.53</v>
          </cell>
          <cell r="K11">
            <v>701</v>
          </cell>
          <cell r="L11">
            <v>0</v>
          </cell>
          <cell r="M11">
            <v>6320</v>
          </cell>
          <cell r="N11">
            <v>0</v>
          </cell>
          <cell r="O11">
            <v>237.53</v>
          </cell>
          <cell r="P11">
            <v>6320</v>
          </cell>
          <cell r="T11">
            <v>848</v>
          </cell>
          <cell r="U11">
            <v>45</v>
          </cell>
          <cell r="V11">
            <v>8398</v>
          </cell>
          <cell r="W11">
            <v>0</v>
          </cell>
          <cell r="X11">
            <v>315.14999999999998</v>
          </cell>
          <cell r="Y11">
            <v>847</v>
          </cell>
          <cell r="Z11">
            <v>45</v>
          </cell>
          <cell r="AA11">
            <v>8398</v>
          </cell>
          <cell r="AB11">
            <v>0</v>
          </cell>
          <cell r="AC11">
            <v>315.13</v>
          </cell>
          <cell r="AD11">
            <v>2905</v>
          </cell>
          <cell r="AH11">
            <v>147</v>
          </cell>
          <cell r="AI11">
            <v>0</v>
          </cell>
          <cell r="AJ11">
            <v>1485</v>
          </cell>
          <cell r="AK11">
            <v>0</v>
          </cell>
          <cell r="AL11">
            <v>54.71</v>
          </cell>
          <cell r="AM11">
            <v>147</v>
          </cell>
          <cell r="AN11">
            <v>0</v>
          </cell>
          <cell r="AO11">
            <v>1485</v>
          </cell>
          <cell r="AP11">
            <v>0</v>
          </cell>
          <cell r="AQ11">
            <v>54.71</v>
          </cell>
          <cell r="AR11">
            <v>426</v>
          </cell>
        </row>
        <row r="12">
          <cell r="F12">
            <v>4050</v>
          </cell>
          <cell r="G12">
            <v>57</v>
          </cell>
          <cell r="H12">
            <v>14105</v>
          </cell>
          <cell r="I12">
            <v>0</v>
          </cell>
          <cell r="J12">
            <v>895.65</v>
          </cell>
          <cell r="K12">
            <v>4050</v>
          </cell>
          <cell r="L12">
            <v>57</v>
          </cell>
          <cell r="M12">
            <v>14105</v>
          </cell>
          <cell r="N12">
            <v>0</v>
          </cell>
          <cell r="O12">
            <v>895.65</v>
          </cell>
          <cell r="P12">
            <v>4802</v>
          </cell>
          <cell r="T12">
            <v>1111</v>
          </cell>
          <cell r="U12">
            <v>1</v>
          </cell>
          <cell r="V12">
            <v>2087</v>
          </cell>
          <cell r="W12">
            <v>0</v>
          </cell>
          <cell r="X12">
            <v>227.98</v>
          </cell>
          <cell r="Y12">
            <v>1111</v>
          </cell>
          <cell r="Z12">
            <v>1</v>
          </cell>
          <cell r="AA12">
            <v>2087</v>
          </cell>
          <cell r="AB12">
            <v>0</v>
          </cell>
          <cell r="AC12">
            <v>227.98</v>
          </cell>
          <cell r="AD12">
            <v>1340</v>
          </cell>
          <cell r="AH12">
            <v>1108</v>
          </cell>
          <cell r="AI12">
            <v>0</v>
          </cell>
          <cell r="AJ12">
            <v>2081</v>
          </cell>
          <cell r="AK12">
            <v>0</v>
          </cell>
          <cell r="AL12">
            <v>227.31</v>
          </cell>
          <cell r="AM12">
            <v>1108</v>
          </cell>
          <cell r="AN12">
            <v>0</v>
          </cell>
          <cell r="AO12">
            <v>2081</v>
          </cell>
          <cell r="AP12">
            <v>0</v>
          </cell>
          <cell r="AQ12">
            <v>227.31</v>
          </cell>
          <cell r="AR12">
            <v>1336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1573</v>
          </cell>
          <cell r="U13">
            <v>6</v>
          </cell>
          <cell r="V13">
            <v>2044</v>
          </cell>
          <cell r="W13">
            <v>2045</v>
          </cell>
          <cell r="X13">
            <v>142.36000000000001</v>
          </cell>
          <cell r="Y13">
            <v>1573</v>
          </cell>
          <cell r="Z13">
            <v>6</v>
          </cell>
          <cell r="AA13">
            <v>2044</v>
          </cell>
          <cell r="AB13">
            <v>2045</v>
          </cell>
          <cell r="AC13">
            <v>142.36000000000001</v>
          </cell>
          <cell r="AD13">
            <v>1573</v>
          </cell>
          <cell r="AH13">
            <v>1918</v>
          </cell>
          <cell r="AI13">
            <v>6</v>
          </cell>
          <cell r="AJ13">
            <v>696</v>
          </cell>
          <cell r="AK13">
            <v>645</v>
          </cell>
          <cell r="AL13">
            <v>85.2</v>
          </cell>
          <cell r="AM13">
            <v>1918</v>
          </cell>
          <cell r="AN13">
            <v>0</v>
          </cell>
          <cell r="AO13">
            <v>696</v>
          </cell>
          <cell r="AP13">
            <v>645</v>
          </cell>
          <cell r="AQ13">
            <v>85.2</v>
          </cell>
          <cell r="AR13">
            <v>1918</v>
          </cell>
        </row>
        <row r="14">
          <cell r="F14">
            <v>145</v>
          </cell>
          <cell r="G14">
            <v>5</v>
          </cell>
          <cell r="H14">
            <v>117</v>
          </cell>
          <cell r="I14">
            <v>0</v>
          </cell>
          <cell r="J14">
            <v>40.666730000000001</v>
          </cell>
          <cell r="K14">
            <v>145</v>
          </cell>
          <cell r="L14">
            <v>5</v>
          </cell>
          <cell r="M14">
            <v>116</v>
          </cell>
          <cell r="N14">
            <v>0</v>
          </cell>
          <cell r="O14">
            <v>40.637999999999998</v>
          </cell>
          <cell r="P14">
            <v>257</v>
          </cell>
          <cell r="T14">
            <v>1062</v>
          </cell>
          <cell r="U14">
            <v>0</v>
          </cell>
          <cell r="V14">
            <v>721</v>
          </cell>
          <cell r="W14">
            <v>0</v>
          </cell>
          <cell r="X14">
            <v>173.35326999999998</v>
          </cell>
          <cell r="Y14">
            <v>1062</v>
          </cell>
          <cell r="Z14">
            <v>0</v>
          </cell>
          <cell r="AA14">
            <v>720</v>
          </cell>
          <cell r="AB14">
            <v>0</v>
          </cell>
          <cell r="AC14">
            <v>173.28749999999999</v>
          </cell>
          <cell r="AD14">
            <v>1403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15">
          <cell r="F15">
            <v>6100</v>
          </cell>
          <cell r="G15">
            <v>213</v>
          </cell>
          <cell r="H15">
            <v>8266</v>
          </cell>
          <cell r="I15">
            <v>0</v>
          </cell>
          <cell r="J15">
            <v>342.44</v>
          </cell>
          <cell r="K15">
            <v>1662</v>
          </cell>
          <cell r="L15">
            <v>0</v>
          </cell>
          <cell r="M15">
            <v>11118</v>
          </cell>
          <cell r="N15">
            <v>0</v>
          </cell>
          <cell r="O15">
            <v>342</v>
          </cell>
          <cell r="P15">
            <v>2073</v>
          </cell>
          <cell r="T15">
            <v>505</v>
          </cell>
          <cell r="U15">
            <v>66</v>
          </cell>
          <cell r="V15">
            <v>1065</v>
          </cell>
          <cell r="W15">
            <v>0</v>
          </cell>
          <cell r="X15">
            <v>41.37</v>
          </cell>
          <cell r="Y15">
            <v>256</v>
          </cell>
          <cell r="Z15">
            <v>33</v>
          </cell>
          <cell r="AA15">
            <v>670</v>
          </cell>
          <cell r="AB15">
            <v>0</v>
          </cell>
          <cell r="AC15">
            <v>40.54</v>
          </cell>
          <cell r="AD15">
            <v>275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16">
          <cell r="F16">
            <v>218</v>
          </cell>
          <cell r="G16">
            <v>226</v>
          </cell>
          <cell r="H16">
            <v>760</v>
          </cell>
          <cell r="I16">
            <v>0</v>
          </cell>
          <cell r="J16">
            <v>40</v>
          </cell>
          <cell r="K16">
            <v>103</v>
          </cell>
          <cell r="L16">
            <v>0</v>
          </cell>
          <cell r="M16">
            <v>1016</v>
          </cell>
          <cell r="N16">
            <v>0</v>
          </cell>
          <cell r="O16">
            <v>39.99</v>
          </cell>
          <cell r="P16">
            <v>775</v>
          </cell>
          <cell r="T16">
            <v>906</v>
          </cell>
          <cell r="U16">
            <v>938</v>
          </cell>
          <cell r="V16">
            <v>3004</v>
          </cell>
          <cell r="W16">
            <v>0</v>
          </cell>
          <cell r="X16">
            <v>160.77000000000001</v>
          </cell>
          <cell r="Y16">
            <v>409</v>
          </cell>
          <cell r="Z16">
            <v>0</v>
          </cell>
          <cell r="AA16">
            <v>4086</v>
          </cell>
          <cell r="AB16">
            <v>0</v>
          </cell>
          <cell r="AC16">
            <v>160.76</v>
          </cell>
          <cell r="AD16">
            <v>1480</v>
          </cell>
          <cell r="AH16">
            <v>1277</v>
          </cell>
          <cell r="AI16">
            <v>1326</v>
          </cell>
          <cell r="AJ16">
            <v>5104</v>
          </cell>
          <cell r="AK16">
            <v>0</v>
          </cell>
          <cell r="AL16">
            <v>257.23</v>
          </cell>
          <cell r="AM16">
            <v>656</v>
          </cell>
          <cell r="AN16">
            <v>0</v>
          </cell>
          <cell r="AO16">
            <v>6538</v>
          </cell>
          <cell r="AP16">
            <v>0</v>
          </cell>
          <cell r="AQ16">
            <v>257.22000000000003</v>
          </cell>
          <cell r="AR16">
            <v>1044</v>
          </cell>
        </row>
        <row r="17">
          <cell r="F17">
            <v>1524</v>
          </cell>
          <cell r="G17">
            <v>469</v>
          </cell>
          <cell r="H17">
            <v>1114</v>
          </cell>
          <cell r="I17">
            <v>0</v>
          </cell>
          <cell r="J17">
            <v>127</v>
          </cell>
          <cell r="K17">
            <v>1270</v>
          </cell>
          <cell r="L17">
            <v>0</v>
          </cell>
          <cell r="M17">
            <v>2829</v>
          </cell>
          <cell r="N17">
            <v>0</v>
          </cell>
          <cell r="O17">
            <v>126.81</v>
          </cell>
          <cell r="P17">
            <v>1090</v>
          </cell>
          <cell r="T17">
            <v>348</v>
          </cell>
          <cell r="U17">
            <v>78</v>
          </cell>
          <cell r="V17">
            <v>617</v>
          </cell>
          <cell r="W17">
            <v>0</v>
          </cell>
          <cell r="X17">
            <v>53</v>
          </cell>
          <cell r="Y17">
            <v>315</v>
          </cell>
          <cell r="Z17">
            <v>0</v>
          </cell>
          <cell r="AA17">
            <v>119</v>
          </cell>
          <cell r="AB17">
            <v>0</v>
          </cell>
          <cell r="AC17">
            <v>53.23</v>
          </cell>
          <cell r="AD17">
            <v>331</v>
          </cell>
          <cell r="AH17">
            <v>545</v>
          </cell>
          <cell r="AI17">
            <v>73</v>
          </cell>
          <cell r="AJ17">
            <v>2077</v>
          </cell>
          <cell r="AK17">
            <v>0</v>
          </cell>
          <cell r="AL17">
            <v>159</v>
          </cell>
          <cell r="AM17">
            <v>514</v>
          </cell>
          <cell r="AN17">
            <v>0</v>
          </cell>
          <cell r="AO17">
            <v>2300</v>
          </cell>
          <cell r="AP17">
            <v>0</v>
          </cell>
          <cell r="AQ17">
            <v>159.19</v>
          </cell>
          <cell r="AR17">
            <v>525</v>
          </cell>
        </row>
        <row r="18">
          <cell r="F18">
            <v>617</v>
          </cell>
          <cell r="G18">
            <v>0</v>
          </cell>
          <cell r="H18">
            <v>6180</v>
          </cell>
          <cell r="I18">
            <v>0</v>
          </cell>
          <cell r="J18">
            <v>185.38</v>
          </cell>
          <cell r="K18">
            <v>617</v>
          </cell>
          <cell r="L18">
            <v>0</v>
          </cell>
          <cell r="M18">
            <v>6180</v>
          </cell>
          <cell r="N18">
            <v>0</v>
          </cell>
          <cell r="O18">
            <v>185.38</v>
          </cell>
          <cell r="P18">
            <v>403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1842</v>
          </cell>
          <cell r="AI18">
            <v>0</v>
          </cell>
          <cell r="AJ18">
            <v>18412</v>
          </cell>
          <cell r="AK18">
            <v>0</v>
          </cell>
          <cell r="AL18">
            <v>552.38</v>
          </cell>
          <cell r="AM18">
            <v>1842</v>
          </cell>
          <cell r="AN18">
            <v>0</v>
          </cell>
          <cell r="AO18">
            <v>18412</v>
          </cell>
          <cell r="AP18">
            <v>0</v>
          </cell>
          <cell r="AQ18">
            <v>552.38</v>
          </cell>
          <cell r="AR18">
            <v>827</v>
          </cell>
        </row>
        <row r="19">
          <cell r="F19">
            <v>1657</v>
          </cell>
          <cell r="G19">
            <v>0</v>
          </cell>
          <cell r="H19">
            <v>1345</v>
          </cell>
          <cell r="I19">
            <v>0</v>
          </cell>
          <cell r="J19">
            <v>70.8</v>
          </cell>
          <cell r="K19">
            <v>1655</v>
          </cell>
          <cell r="L19">
            <v>0</v>
          </cell>
          <cell r="M19">
            <v>1344</v>
          </cell>
          <cell r="N19">
            <v>0</v>
          </cell>
          <cell r="O19">
            <v>70.739999999999995</v>
          </cell>
          <cell r="P19">
            <v>601</v>
          </cell>
          <cell r="T19">
            <v>4586</v>
          </cell>
          <cell r="U19">
            <v>52</v>
          </cell>
          <cell r="V19">
            <v>4334</v>
          </cell>
          <cell r="W19">
            <v>0</v>
          </cell>
          <cell r="X19">
            <v>215.15</v>
          </cell>
          <cell r="Y19">
            <v>4580</v>
          </cell>
          <cell r="Z19">
            <v>52</v>
          </cell>
          <cell r="AA19">
            <v>4325</v>
          </cell>
          <cell r="AB19">
            <v>0</v>
          </cell>
          <cell r="AC19">
            <v>214.78</v>
          </cell>
          <cell r="AD19">
            <v>715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F20">
            <v>2295</v>
          </cell>
          <cell r="G20">
            <v>0</v>
          </cell>
          <cell r="H20">
            <v>8311</v>
          </cell>
          <cell r="I20">
            <v>0</v>
          </cell>
          <cell r="J20">
            <v>278.61</v>
          </cell>
          <cell r="K20">
            <v>2266</v>
          </cell>
          <cell r="L20">
            <v>0</v>
          </cell>
          <cell r="M20">
            <v>8217</v>
          </cell>
          <cell r="N20">
            <v>0</v>
          </cell>
          <cell r="O20">
            <v>275.39999999999998</v>
          </cell>
          <cell r="P20">
            <v>1820</v>
          </cell>
          <cell r="T20">
            <v>1406</v>
          </cell>
          <cell r="U20">
            <v>0</v>
          </cell>
          <cell r="V20">
            <v>7644</v>
          </cell>
          <cell r="W20">
            <v>0</v>
          </cell>
          <cell r="X20">
            <v>242.15</v>
          </cell>
          <cell r="Y20">
            <v>1428</v>
          </cell>
          <cell r="Z20">
            <v>0</v>
          </cell>
          <cell r="AA20">
            <v>7717</v>
          </cell>
          <cell r="AB20">
            <v>0</v>
          </cell>
          <cell r="AC20">
            <v>244.63</v>
          </cell>
          <cell r="AD20">
            <v>1402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F21">
            <v>2452</v>
          </cell>
          <cell r="G21">
            <v>0</v>
          </cell>
          <cell r="H21">
            <v>14075</v>
          </cell>
          <cell r="I21">
            <v>0</v>
          </cell>
          <cell r="J21">
            <v>794.3</v>
          </cell>
          <cell r="K21">
            <v>2356</v>
          </cell>
          <cell r="L21">
            <v>0</v>
          </cell>
          <cell r="M21">
            <v>13950</v>
          </cell>
          <cell r="N21">
            <v>0</v>
          </cell>
          <cell r="O21">
            <v>770.16</v>
          </cell>
          <cell r="P21">
            <v>3219</v>
          </cell>
          <cell r="T21">
            <v>2479</v>
          </cell>
          <cell r="U21">
            <v>0</v>
          </cell>
          <cell r="V21">
            <v>10205</v>
          </cell>
          <cell r="W21">
            <v>0</v>
          </cell>
          <cell r="X21">
            <v>247</v>
          </cell>
          <cell r="Y21">
            <v>2319</v>
          </cell>
          <cell r="Z21">
            <v>0</v>
          </cell>
          <cell r="AA21">
            <v>10109</v>
          </cell>
          <cell r="AB21">
            <v>0</v>
          </cell>
          <cell r="AC21">
            <v>241.35</v>
          </cell>
          <cell r="AD21">
            <v>1627</v>
          </cell>
          <cell r="AH21">
            <v>1080</v>
          </cell>
          <cell r="AI21">
            <v>0</v>
          </cell>
          <cell r="AJ21">
            <v>2025</v>
          </cell>
          <cell r="AK21">
            <v>0</v>
          </cell>
          <cell r="AL21">
            <v>94.42</v>
          </cell>
          <cell r="AM21">
            <v>1060</v>
          </cell>
          <cell r="AN21">
            <v>0</v>
          </cell>
          <cell r="AO21">
            <v>2010</v>
          </cell>
          <cell r="AP21">
            <v>0</v>
          </cell>
          <cell r="AQ21">
            <v>94.26</v>
          </cell>
          <cell r="AR21">
            <v>501</v>
          </cell>
        </row>
        <row r="22">
          <cell r="F22">
            <v>532</v>
          </cell>
          <cell r="G22">
            <v>0</v>
          </cell>
          <cell r="H22">
            <v>3504</v>
          </cell>
          <cell r="I22">
            <v>0</v>
          </cell>
          <cell r="J22">
            <v>103</v>
          </cell>
          <cell r="K22">
            <v>464</v>
          </cell>
          <cell r="L22">
            <v>0</v>
          </cell>
          <cell r="M22">
            <v>3461</v>
          </cell>
          <cell r="N22">
            <v>0</v>
          </cell>
          <cell r="O22">
            <v>102</v>
          </cell>
          <cell r="P22">
            <v>482</v>
          </cell>
          <cell r="T22">
            <v>465</v>
          </cell>
          <cell r="U22">
            <v>0</v>
          </cell>
          <cell r="V22">
            <v>3306</v>
          </cell>
          <cell r="W22">
            <v>0</v>
          </cell>
          <cell r="X22">
            <v>77</v>
          </cell>
          <cell r="Y22">
            <v>465</v>
          </cell>
          <cell r="Z22">
            <v>0</v>
          </cell>
          <cell r="AA22">
            <v>2299</v>
          </cell>
          <cell r="AB22">
            <v>0</v>
          </cell>
          <cell r="AC22">
            <v>77</v>
          </cell>
          <cell r="AD22">
            <v>404</v>
          </cell>
          <cell r="AH22">
            <v>1900</v>
          </cell>
          <cell r="AI22">
            <v>0</v>
          </cell>
          <cell r="AJ22">
            <v>15653</v>
          </cell>
          <cell r="AK22">
            <v>0</v>
          </cell>
          <cell r="AL22">
            <v>398</v>
          </cell>
          <cell r="AM22">
            <v>1889</v>
          </cell>
          <cell r="AN22">
            <v>0</v>
          </cell>
          <cell r="AO22">
            <v>14842</v>
          </cell>
          <cell r="AP22">
            <v>0</v>
          </cell>
          <cell r="AQ22">
            <v>378</v>
          </cell>
          <cell r="AR22">
            <v>1896</v>
          </cell>
        </row>
        <row r="23">
          <cell r="F23">
            <v>0</v>
          </cell>
          <cell r="G23">
            <v>1151</v>
          </cell>
          <cell r="H23">
            <v>19804</v>
          </cell>
          <cell r="I23">
            <v>0</v>
          </cell>
          <cell r="J23">
            <v>215.34</v>
          </cell>
          <cell r="K23">
            <v>0</v>
          </cell>
          <cell r="L23">
            <v>1151</v>
          </cell>
          <cell r="M23">
            <v>19804</v>
          </cell>
          <cell r="N23">
            <v>0</v>
          </cell>
          <cell r="O23">
            <v>215.32</v>
          </cell>
          <cell r="P23">
            <v>4025</v>
          </cell>
          <cell r="T23">
            <v>0</v>
          </cell>
          <cell r="U23">
            <v>1885</v>
          </cell>
          <cell r="V23">
            <v>19802</v>
          </cell>
          <cell r="W23">
            <v>0</v>
          </cell>
          <cell r="X23">
            <v>91.75</v>
          </cell>
          <cell r="Y23">
            <v>0</v>
          </cell>
          <cell r="Z23">
            <v>1885</v>
          </cell>
          <cell r="AA23">
            <v>19802</v>
          </cell>
          <cell r="AB23">
            <v>0</v>
          </cell>
          <cell r="AC23">
            <v>91.72</v>
          </cell>
          <cell r="AD23">
            <v>1959</v>
          </cell>
          <cell r="AH23">
            <v>0</v>
          </cell>
          <cell r="AI23">
            <v>663</v>
          </cell>
          <cell r="AJ23">
            <v>26178</v>
          </cell>
          <cell r="AK23">
            <v>0</v>
          </cell>
          <cell r="AL23">
            <v>216.62</v>
          </cell>
          <cell r="AM23">
            <v>0</v>
          </cell>
          <cell r="AN23">
            <v>663</v>
          </cell>
          <cell r="AO23">
            <v>26178</v>
          </cell>
          <cell r="AP23">
            <v>0</v>
          </cell>
          <cell r="AQ23">
            <v>216.6</v>
          </cell>
          <cell r="AR23">
            <v>9569</v>
          </cell>
        </row>
        <row r="24">
          <cell r="F24">
            <v>4201</v>
          </cell>
          <cell r="G24">
            <v>13</v>
          </cell>
          <cell r="H24">
            <v>9405</v>
          </cell>
          <cell r="I24">
            <v>0</v>
          </cell>
          <cell r="J24">
            <v>479.57</v>
          </cell>
          <cell r="K24">
            <v>4201</v>
          </cell>
          <cell r="L24">
            <v>13</v>
          </cell>
          <cell r="M24">
            <v>9405</v>
          </cell>
          <cell r="N24">
            <v>0</v>
          </cell>
          <cell r="O24">
            <v>479.57</v>
          </cell>
          <cell r="P24">
            <v>4892</v>
          </cell>
          <cell r="T24">
            <v>2328</v>
          </cell>
          <cell r="U24">
            <v>0</v>
          </cell>
          <cell r="V24">
            <v>1616</v>
          </cell>
          <cell r="W24">
            <v>0</v>
          </cell>
          <cell r="X24">
            <v>114.44</v>
          </cell>
          <cell r="Y24">
            <v>2328</v>
          </cell>
          <cell r="Z24">
            <v>0</v>
          </cell>
          <cell r="AA24">
            <v>1616</v>
          </cell>
          <cell r="AB24">
            <v>0</v>
          </cell>
          <cell r="AC24">
            <v>114.44</v>
          </cell>
          <cell r="AD24">
            <v>2314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</row>
        <row r="25">
          <cell r="F25">
            <v>3831</v>
          </cell>
          <cell r="G25">
            <v>165</v>
          </cell>
          <cell r="H25">
            <v>6532</v>
          </cell>
          <cell r="I25">
            <v>3281</v>
          </cell>
          <cell r="J25">
            <v>419.96</v>
          </cell>
          <cell r="K25">
            <v>1488</v>
          </cell>
          <cell r="L25">
            <v>52</v>
          </cell>
          <cell r="M25">
            <v>6139</v>
          </cell>
          <cell r="N25">
            <v>0</v>
          </cell>
          <cell r="O25">
            <v>416.33</v>
          </cell>
          <cell r="P25">
            <v>1877</v>
          </cell>
          <cell r="T25">
            <v>1480</v>
          </cell>
          <cell r="U25">
            <v>60</v>
          </cell>
          <cell r="V25">
            <v>3560</v>
          </cell>
          <cell r="W25">
            <v>1360</v>
          </cell>
          <cell r="X25">
            <v>184.74</v>
          </cell>
          <cell r="Y25">
            <v>392</v>
          </cell>
          <cell r="Z25">
            <v>0</v>
          </cell>
          <cell r="AA25">
            <v>2200</v>
          </cell>
          <cell r="AB25">
            <v>0</v>
          </cell>
          <cell r="AC25">
            <v>184.71</v>
          </cell>
          <cell r="AD25">
            <v>1169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</row>
        <row r="26">
          <cell r="F26">
            <v>228</v>
          </cell>
          <cell r="G26">
            <v>15</v>
          </cell>
          <cell r="H26">
            <v>1080</v>
          </cell>
          <cell r="I26">
            <v>0</v>
          </cell>
          <cell r="J26">
            <v>47.99</v>
          </cell>
          <cell r="K26">
            <v>240</v>
          </cell>
          <cell r="L26">
            <v>0</v>
          </cell>
          <cell r="M26">
            <v>1218</v>
          </cell>
          <cell r="N26">
            <v>0</v>
          </cell>
          <cell r="O26">
            <v>47.93</v>
          </cell>
          <cell r="P26">
            <v>144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</row>
        <row r="27">
          <cell r="F27">
            <v>140</v>
          </cell>
          <cell r="G27">
            <v>0</v>
          </cell>
          <cell r="H27">
            <v>683</v>
          </cell>
          <cell r="I27">
            <v>0</v>
          </cell>
          <cell r="J27">
            <v>42.52</v>
          </cell>
          <cell r="K27">
            <v>140</v>
          </cell>
          <cell r="L27">
            <v>0</v>
          </cell>
          <cell r="M27">
            <v>683</v>
          </cell>
          <cell r="N27">
            <v>0</v>
          </cell>
          <cell r="O27">
            <v>42.52</v>
          </cell>
          <cell r="P27">
            <v>124</v>
          </cell>
          <cell r="T27">
            <v>104</v>
          </cell>
          <cell r="U27">
            <v>0</v>
          </cell>
          <cell r="V27">
            <v>960</v>
          </cell>
          <cell r="W27">
            <v>0</v>
          </cell>
          <cell r="X27">
            <v>71.709999999999994</v>
          </cell>
          <cell r="Y27">
            <v>104</v>
          </cell>
          <cell r="Z27">
            <v>0</v>
          </cell>
          <cell r="AA27">
            <v>960</v>
          </cell>
          <cell r="AB27">
            <v>0</v>
          </cell>
          <cell r="AC27">
            <v>71.709999999999994</v>
          </cell>
          <cell r="AD27">
            <v>401</v>
          </cell>
          <cell r="AH27">
            <v>342</v>
          </cell>
          <cell r="AI27">
            <v>0</v>
          </cell>
          <cell r="AJ27">
            <v>629</v>
          </cell>
          <cell r="AK27">
            <v>0</v>
          </cell>
          <cell r="AL27">
            <v>137.02000000000001</v>
          </cell>
          <cell r="AM27">
            <v>342</v>
          </cell>
          <cell r="AN27">
            <v>0</v>
          </cell>
          <cell r="AO27">
            <v>629</v>
          </cell>
          <cell r="AP27">
            <v>0</v>
          </cell>
          <cell r="AQ27">
            <v>137.02000000000001</v>
          </cell>
          <cell r="AR27">
            <v>439</v>
          </cell>
        </row>
        <row r="28">
          <cell r="F28">
            <v>126</v>
          </cell>
          <cell r="G28">
            <v>42</v>
          </cell>
          <cell r="H28">
            <v>219</v>
          </cell>
          <cell r="I28">
            <v>0</v>
          </cell>
          <cell r="J28">
            <v>23.19</v>
          </cell>
          <cell r="K28">
            <v>100</v>
          </cell>
          <cell r="L28">
            <v>3</v>
          </cell>
          <cell r="M28">
            <v>585</v>
          </cell>
          <cell r="O28">
            <v>23.19</v>
          </cell>
          <cell r="P28">
            <v>150</v>
          </cell>
          <cell r="T28">
            <v>270</v>
          </cell>
          <cell r="U28">
            <v>90</v>
          </cell>
          <cell r="V28">
            <v>948</v>
          </cell>
          <cell r="W28">
            <v>0</v>
          </cell>
          <cell r="X28">
            <v>55.45</v>
          </cell>
          <cell r="Y28">
            <v>680</v>
          </cell>
          <cell r="Z28">
            <v>3</v>
          </cell>
          <cell r="AA28">
            <v>960</v>
          </cell>
          <cell r="AB28">
            <v>0</v>
          </cell>
          <cell r="AC28">
            <v>55.45</v>
          </cell>
          <cell r="AD28">
            <v>1355</v>
          </cell>
          <cell r="AH28">
            <v>312</v>
          </cell>
          <cell r="AI28">
            <v>105</v>
          </cell>
          <cell r="AJ28">
            <v>1515</v>
          </cell>
          <cell r="AK28">
            <v>0</v>
          </cell>
          <cell r="AL28">
            <v>59.51</v>
          </cell>
          <cell r="AM28">
            <v>1344</v>
          </cell>
          <cell r="AN28">
            <v>0</v>
          </cell>
          <cell r="AO28">
            <v>907</v>
          </cell>
          <cell r="AQ28">
            <v>59.51</v>
          </cell>
          <cell r="AR28">
            <v>1546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269.2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269.17</v>
          </cell>
          <cell r="P29">
            <v>0</v>
          </cell>
          <cell r="T29">
            <v>1902</v>
          </cell>
          <cell r="U29">
            <v>0</v>
          </cell>
          <cell r="V29">
            <v>9467</v>
          </cell>
          <cell r="W29">
            <v>0</v>
          </cell>
          <cell r="X29">
            <v>248.28</v>
          </cell>
          <cell r="Y29">
            <v>555</v>
          </cell>
          <cell r="Z29">
            <v>0</v>
          </cell>
          <cell r="AA29">
            <v>8744</v>
          </cell>
          <cell r="AB29">
            <v>0</v>
          </cell>
          <cell r="AC29">
            <v>248.19</v>
          </cell>
          <cell r="AD29">
            <v>5066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F30">
            <v>168</v>
          </cell>
          <cell r="G30">
            <v>0</v>
          </cell>
          <cell r="H30">
            <v>1233</v>
          </cell>
          <cell r="I30">
            <v>0</v>
          </cell>
          <cell r="J30">
            <v>42.67</v>
          </cell>
          <cell r="K30">
            <v>157</v>
          </cell>
          <cell r="L30">
            <v>0</v>
          </cell>
          <cell r="M30">
            <v>1233</v>
          </cell>
          <cell r="N30">
            <v>0</v>
          </cell>
          <cell r="O30">
            <v>42.66</v>
          </cell>
          <cell r="P30">
            <v>228</v>
          </cell>
          <cell r="T30">
            <v>505</v>
          </cell>
          <cell r="U30">
            <v>0</v>
          </cell>
          <cell r="V30">
            <v>3653</v>
          </cell>
          <cell r="W30">
            <v>0</v>
          </cell>
          <cell r="X30">
            <v>119.66</v>
          </cell>
          <cell r="Y30">
            <v>383</v>
          </cell>
          <cell r="Z30">
            <v>0</v>
          </cell>
          <cell r="AA30">
            <v>3653</v>
          </cell>
          <cell r="AB30">
            <v>0</v>
          </cell>
          <cell r="AC30">
            <v>119.66</v>
          </cell>
          <cell r="AD30">
            <v>745</v>
          </cell>
          <cell r="AH30">
            <v>1303</v>
          </cell>
          <cell r="AI30">
            <v>0</v>
          </cell>
          <cell r="AJ30">
            <v>10755</v>
          </cell>
          <cell r="AK30">
            <v>0</v>
          </cell>
          <cell r="AL30">
            <v>378.52</v>
          </cell>
          <cell r="AM30">
            <v>1150</v>
          </cell>
          <cell r="AN30">
            <v>0</v>
          </cell>
          <cell r="AO30">
            <v>10755</v>
          </cell>
          <cell r="AP30">
            <v>0</v>
          </cell>
          <cell r="AQ30">
            <v>378.52</v>
          </cell>
          <cell r="AR30">
            <v>2114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T31">
            <v>21608</v>
          </cell>
          <cell r="U31">
            <v>11656</v>
          </cell>
          <cell r="V31">
            <v>10197</v>
          </cell>
          <cell r="W31">
            <v>0</v>
          </cell>
          <cell r="X31">
            <v>1462.57</v>
          </cell>
          <cell r="Y31">
            <v>2280</v>
          </cell>
          <cell r="Z31">
            <v>25</v>
          </cell>
          <cell r="AA31">
            <v>18441</v>
          </cell>
          <cell r="AB31">
            <v>0</v>
          </cell>
          <cell r="AC31">
            <v>1462.57</v>
          </cell>
          <cell r="AD31">
            <v>9971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F32">
            <v>583</v>
          </cell>
          <cell r="G32">
            <v>312</v>
          </cell>
          <cell r="H32">
            <v>4486</v>
          </cell>
          <cell r="I32">
            <v>0</v>
          </cell>
          <cell r="J32">
            <v>233.238</v>
          </cell>
          <cell r="K32">
            <v>1051</v>
          </cell>
          <cell r="L32">
            <v>51</v>
          </cell>
          <cell r="M32">
            <v>2382</v>
          </cell>
          <cell r="N32">
            <v>0</v>
          </cell>
          <cell r="O32">
            <v>232.83199999999999</v>
          </cell>
          <cell r="P32">
            <v>745</v>
          </cell>
          <cell r="T32">
            <v>183</v>
          </cell>
          <cell r="U32">
            <v>150</v>
          </cell>
          <cell r="V32">
            <v>600</v>
          </cell>
          <cell r="W32">
            <v>0</v>
          </cell>
          <cell r="X32">
            <v>61.92</v>
          </cell>
          <cell r="Y32">
            <v>284</v>
          </cell>
          <cell r="Z32">
            <v>0</v>
          </cell>
          <cell r="AA32">
            <v>710</v>
          </cell>
          <cell r="AB32">
            <v>0</v>
          </cell>
          <cell r="AC32">
            <v>56.411999999999999</v>
          </cell>
          <cell r="AD32">
            <v>142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F33">
            <v>127.8</v>
          </cell>
          <cell r="G33">
            <v>9</v>
          </cell>
          <cell r="H33">
            <v>375</v>
          </cell>
          <cell r="I33">
            <v>0</v>
          </cell>
          <cell r="J33">
            <v>17.091999999999999</v>
          </cell>
          <cell r="K33">
            <v>305</v>
          </cell>
          <cell r="L33">
            <v>0</v>
          </cell>
          <cell r="M33">
            <v>349</v>
          </cell>
          <cell r="N33">
            <v>0</v>
          </cell>
          <cell r="O33">
            <v>17.09</v>
          </cell>
          <cell r="P33">
            <v>345</v>
          </cell>
          <cell r="T33">
            <v>3060.31</v>
          </cell>
          <cell r="U33">
            <v>111</v>
          </cell>
          <cell r="V33">
            <v>6821</v>
          </cell>
          <cell r="W33">
            <v>0</v>
          </cell>
          <cell r="X33">
            <v>271.33</v>
          </cell>
          <cell r="Y33">
            <v>1406</v>
          </cell>
          <cell r="Z33">
            <v>299</v>
          </cell>
          <cell r="AA33">
            <v>6692</v>
          </cell>
          <cell r="AB33">
            <v>0</v>
          </cell>
          <cell r="AC33">
            <v>271.33</v>
          </cell>
          <cell r="AD33">
            <v>2014</v>
          </cell>
          <cell r="AH33">
            <v>379.29</v>
          </cell>
          <cell r="AI33">
            <v>42</v>
          </cell>
          <cell r="AJ33">
            <v>990</v>
          </cell>
          <cell r="AK33">
            <v>0</v>
          </cell>
          <cell r="AL33">
            <v>46.28</v>
          </cell>
          <cell r="AM33">
            <v>181</v>
          </cell>
          <cell r="AN33">
            <v>0</v>
          </cell>
          <cell r="AO33">
            <v>1287</v>
          </cell>
          <cell r="AP33">
            <v>0</v>
          </cell>
          <cell r="AQ33">
            <v>46.28</v>
          </cell>
          <cell r="AR33">
            <v>181</v>
          </cell>
        </row>
        <row r="34">
          <cell r="F34">
            <v>462</v>
          </cell>
          <cell r="G34">
            <v>231</v>
          </cell>
          <cell r="H34">
            <v>570</v>
          </cell>
          <cell r="I34">
            <v>0</v>
          </cell>
          <cell r="J34">
            <v>36.96</v>
          </cell>
          <cell r="K34">
            <v>90</v>
          </cell>
          <cell r="L34">
            <v>0</v>
          </cell>
          <cell r="M34">
            <v>994</v>
          </cell>
          <cell r="N34">
            <v>0</v>
          </cell>
          <cell r="O34">
            <v>36.94</v>
          </cell>
          <cell r="P34">
            <v>90</v>
          </cell>
          <cell r="T34">
            <v>1900</v>
          </cell>
          <cell r="U34">
            <v>950</v>
          </cell>
          <cell r="V34">
            <v>2165</v>
          </cell>
          <cell r="W34">
            <v>0</v>
          </cell>
          <cell r="X34">
            <v>152.06</v>
          </cell>
          <cell r="Y34">
            <v>722</v>
          </cell>
          <cell r="Z34">
            <v>0</v>
          </cell>
          <cell r="AA34">
            <v>3786</v>
          </cell>
          <cell r="AB34">
            <v>0</v>
          </cell>
          <cell r="AC34">
            <v>148.41999999999999</v>
          </cell>
          <cell r="AD34">
            <v>361</v>
          </cell>
          <cell r="AH34">
            <v>707</v>
          </cell>
          <cell r="AI34">
            <v>353</v>
          </cell>
          <cell r="AJ34">
            <v>843</v>
          </cell>
          <cell r="AK34">
            <v>0</v>
          </cell>
          <cell r="AL34">
            <v>56.62</v>
          </cell>
          <cell r="AM34">
            <v>274</v>
          </cell>
          <cell r="AN34">
            <v>0</v>
          </cell>
          <cell r="AO34">
            <v>1460</v>
          </cell>
          <cell r="AP34">
            <v>0</v>
          </cell>
          <cell r="AQ34">
            <v>56.61</v>
          </cell>
          <cell r="AR34">
            <v>137</v>
          </cell>
        </row>
        <row r="35">
          <cell r="F35">
            <v>2258</v>
          </cell>
          <cell r="G35">
            <v>201</v>
          </cell>
          <cell r="H35">
            <v>3123</v>
          </cell>
          <cell r="I35">
            <v>0</v>
          </cell>
          <cell r="J35">
            <v>486.66230000000002</v>
          </cell>
          <cell r="K35">
            <v>1546</v>
          </cell>
          <cell r="L35">
            <v>14</v>
          </cell>
          <cell r="M35">
            <v>1175</v>
          </cell>
          <cell r="N35">
            <v>0</v>
          </cell>
          <cell r="O35">
            <v>486.66</v>
          </cell>
          <cell r="P35">
            <v>2611</v>
          </cell>
          <cell r="T35">
            <v>1429</v>
          </cell>
          <cell r="U35">
            <v>30</v>
          </cell>
          <cell r="V35">
            <v>4701</v>
          </cell>
          <cell r="W35">
            <v>0</v>
          </cell>
          <cell r="X35">
            <v>195.042</v>
          </cell>
          <cell r="Y35">
            <v>1118</v>
          </cell>
          <cell r="Z35">
            <v>0</v>
          </cell>
          <cell r="AA35">
            <v>3846</v>
          </cell>
          <cell r="AB35">
            <v>0</v>
          </cell>
          <cell r="AC35">
            <v>195.04</v>
          </cell>
          <cell r="AD35">
            <v>1919</v>
          </cell>
          <cell r="AH35">
            <v>410</v>
          </cell>
          <cell r="AI35">
            <v>0</v>
          </cell>
          <cell r="AJ35">
            <v>360</v>
          </cell>
          <cell r="AK35">
            <v>0</v>
          </cell>
          <cell r="AL35">
            <v>88.295000000000002</v>
          </cell>
          <cell r="AM35">
            <v>1105</v>
          </cell>
          <cell r="AN35">
            <v>0</v>
          </cell>
          <cell r="AO35">
            <v>1316</v>
          </cell>
          <cell r="AP35">
            <v>0</v>
          </cell>
          <cell r="AQ35">
            <v>88.3</v>
          </cell>
          <cell r="AR35">
            <v>818</v>
          </cell>
        </row>
        <row r="36">
          <cell r="F36">
            <v>648.87</v>
          </cell>
          <cell r="G36">
            <v>648.9</v>
          </cell>
          <cell r="H36">
            <v>648.87</v>
          </cell>
          <cell r="I36">
            <v>0</v>
          </cell>
          <cell r="J36">
            <v>82.08</v>
          </cell>
          <cell r="K36">
            <v>297</v>
          </cell>
          <cell r="L36">
            <v>0</v>
          </cell>
          <cell r="M36">
            <v>840</v>
          </cell>
          <cell r="N36">
            <v>0</v>
          </cell>
          <cell r="O36">
            <v>81.180000000000007</v>
          </cell>
          <cell r="P36">
            <v>276</v>
          </cell>
          <cell r="T36">
            <v>352.65</v>
          </cell>
          <cell r="U36">
            <v>352.68</v>
          </cell>
          <cell r="V36">
            <v>352.65</v>
          </cell>
          <cell r="W36">
            <v>0</v>
          </cell>
          <cell r="X36">
            <v>45.02</v>
          </cell>
          <cell r="Y36">
            <v>1315</v>
          </cell>
          <cell r="Z36">
            <v>0</v>
          </cell>
          <cell r="AA36">
            <v>536</v>
          </cell>
          <cell r="AB36">
            <v>0</v>
          </cell>
          <cell r="AC36">
            <v>44.92</v>
          </cell>
          <cell r="AD36">
            <v>1305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F37">
            <v>462</v>
          </cell>
          <cell r="G37">
            <v>2</v>
          </cell>
          <cell r="H37">
            <v>2808</v>
          </cell>
          <cell r="I37">
            <v>605</v>
          </cell>
          <cell r="J37">
            <v>113.38</v>
          </cell>
          <cell r="K37">
            <v>462</v>
          </cell>
          <cell r="L37">
            <v>2</v>
          </cell>
          <cell r="M37">
            <v>2808</v>
          </cell>
          <cell r="N37">
            <v>605</v>
          </cell>
          <cell r="O37">
            <v>113.38</v>
          </cell>
          <cell r="P37">
            <v>576</v>
          </cell>
          <cell r="T37">
            <v>1232</v>
          </cell>
          <cell r="U37">
            <v>0</v>
          </cell>
          <cell r="V37">
            <v>3545</v>
          </cell>
          <cell r="W37">
            <v>832</v>
          </cell>
          <cell r="X37">
            <v>158.84</v>
          </cell>
          <cell r="Y37">
            <v>1305</v>
          </cell>
          <cell r="Z37">
            <v>0</v>
          </cell>
          <cell r="AA37">
            <v>3545</v>
          </cell>
          <cell r="AB37">
            <v>832</v>
          </cell>
          <cell r="AC37">
            <v>160.30000000000001</v>
          </cell>
          <cell r="AD37">
            <v>1929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F38">
            <v>4428</v>
          </cell>
          <cell r="G38">
            <v>2214</v>
          </cell>
          <cell r="H38">
            <v>12299</v>
          </cell>
          <cell r="I38">
            <v>0</v>
          </cell>
          <cell r="J38">
            <v>590.35</v>
          </cell>
          <cell r="K38">
            <v>4206</v>
          </cell>
          <cell r="L38">
            <v>128</v>
          </cell>
          <cell r="M38">
            <v>11667</v>
          </cell>
          <cell r="N38">
            <v>0</v>
          </cell>
          <cell r="O38">
            <v>590.35</v>
          </cell>
          <cell r="P38">
            <v>2301</v>
          </cell>
          <cell r="T38">
            <v>1530</v>
          </cell>
          <cell r="U38">
            <v>765</v>
          </cell>
          <cell r="V38">
            <v>4256</v>
          </cell>
          <cell r="W38">
            <v>0</v>
          </cell>
          <cell r="X38">
            <v>204.16</v>
          </cell>
          <cell r="Y38">
            <v>1530</v>
          </cell>
          <cell r="Z38">
            <v>0</v>
          </cell>
          <cell r="AA38">
            <v>4251</v>
          </cell>
          <cell r="AB38">
            <v>0</v>
          </cell>
          <cell r="AC38">
            <v>204.16</v>
          </cell>
          <cell r="AD38">
            <v>2430</v>
          </cell>
          <cell r="AH38">
            <v>398</v>
          </cell>
          <cell r="AI38">
            <v>199</v>
          </cell>
          <cell r="AJ38">
            <v>1105</v>
          </cell>
          <cell r="AK38">
            <v>0</v>
          </cell>
          <cell r="AL38">
            <v>53</v>
          </cell>
          <cell r="AM38">
            <v>372</v>
          </cell>
          <cell r="AN38">
            <v>0</v>
          </cell>
          <cell r="AO38">
            <v>1044</v>
          </cell>
          <cell r="AP38">
            <v>0</v>
          </cell>
          <cell r="AQ38">
            <v>53</v>
          </cell>
          <cell r="AR38">
            <v>298</v>
          </cell>
        </row>
        <row r="39">
          <cell r="F39">
            <v>754</v>
          </cell>
          <cell r="G39">
            <v>186</v>
          </cell>
          <cell r="H39">
            <v>260</v>
          </cell>
          <cell r="I39">
            <v>176</v>
          </cell>
          <cell r="J39">
            <v>37.200000000000003</v>
          </cell>
          <cell r="K39">
            <v>623</v>
          </cell>
          <cell r="L39">
            <v>120</v>
          </cell>
          <cell r="M39">
            <v>569</v>
          </cell>
          <cell r="N39">
            <v>143</v>
          </cell>
          <cell r="O39">
            <v>37.200000000000003</v>
          </cell>
          <cell r="P39">
            <v>119</v>
          </cell>
          <cell r="T39">
            <v>2860</v>
          </cell>
          <cell r="U39">
            <v>712</v>
          </cell>
          <cell r="V39">
            <v>1019</v>
          </cell>
          <cell r="W39">
            <v>482</v>
          </cell>
          <cell r="X39">
            <v>142.80000000000001</v>
          </cell>
          <cell r="Y39">
            <v>1982</v>
          </cell>
          <cell r="Z39">
            <v>536</v>
          </cell>
          <cell r="AA39">
            <v>2329</v>
          </cell>
          <cell r="AB39">
            <v>457</v>
          </cell>
          <cell r="AC39">
            <v>139.1</v>
          </cell>
          <cell r="AD39">
            <v>3639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743</v>
          </cell>
          <cell r="U40">
            <v>14</v>
          </cell>
          <cell r="V40">
            <v>2883</v>
          </cell>
          <cell r="W40">
            <v>0</v>
          </cell>
          <cell r="X40">
            <v>120.21</v>
          </cell>
          <cell r="Y40">
            <v>740</v>
          </cell>
          <cell r="Z40">
            <v>0</v>
          </cell>
          <cell r="AA40">
            <v>2880</v>
          </cell>
          <cell r="AB40">
            <v>0</v>
          </cell>
          <cell r="AC40">
            <v>120.16</v>
          </cell>
          <cell r="AD40">
            <v>759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F41">
            <v>631.5</v>
          </cell>
          <cell r="G41">
            <v>0</v>
          </cell>
          <cell r="H41">
            <v>210</v>
          </cell>
          <cell r="I41">
            <v>0</v>
          </cell>
          <cell r="J41">
            <v>108.68</v>
          </cell>
          <cell r="K41">
            <v>467</v>
          </cell>
          <cell r="L41">
            <v>0</v>
          </cell>
          <cell r="M41">
            <v>210</v>
          </cell>
          <cell r="N41">
            <v>0</v>
          </cell>
          <cell r="O41">
            <v>108.68</v>
          </cell>
          <cell r="P41">
            <v>277</v>
          </cell>
          <cell r="T41">
            <v>1767.12</v>
          </cell>
          <cell r="U41">
            <v>30</v>
          </cell>
          <cell r="V41">
            <v>1974</v>
          </cell>
          <cell r="W41">
            <v>0</v>
          </cell>
          <cell r="X41">
            <v>244.25</v>
          </cell>
          <cell r="Y41">
            <v>1630</v>
          </cell>
          <cell r="Z41">
            <v>1</v>
          </cell>
          <cell r="AA41">
            <v>1371</v>
          </cell>
          <cell r="AB41">
            <v>0</v>
          </cell>
          <cell r="AC41">
            <v>244.25</v>
          </cell>
          <cell r="AD41">
            <v>1437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F42">
            <v>531</v>
          </cell>
          <cell r="G42">
            <v>3</v>
          </cell>
          <cell r="H42">
            <v>2321</v>
          </cell>
          <cell r="I42">
            <v>347</v>
          </cell>
          <cell r="J42">
            <v>90.3</v>
          </cell>
          <cell r="K42">
            <v>525</v>
          </cell>
          <cell r="L42">
            <v>3</v>
          </cell>
          <cell r="M42">
            <v>2299</v>
          </cell>
          <cell r="N42">
            <v>344</v>
          </cell>
          <cell r="O42">
            <v>89.44</v>
          </cell>
          <cell r="P42">
            <v>578</v>
          </cell>
          <cell r="T42">
            <v>113</v>
          </cell>
          <cell r="U42">
            <v>0</v>
          </cell>
          <cell r="V42">
            <v>1084</v>
          </cell>
          <cell r="W42">
            <v>2333</v>
          </cell>
          <cell r="X42">
            <v>130.6</v>
          </cell>
          <cell r="Y42">
            <v>112</v>
          </cell>
          <cell r="Z42">
            <v>0</v>
          </cell>
          <cell r="AA42">
            <v>1083</v>
          </cell>
          <cell r="AB42">
            <v>2329</v>
          </cell>
          <cell r="AC42">
            <v>130.38</v>
          </cell>
          <cell r="AD42">
            <v>475</v>
          </cell>
          <cell r="AH42">
            <v>1091</v>
          </cell>
          <cell r="AI42">
            <v>5</v>
          </cell>
          <cell r="AJ42">
            <v>3908</v>
          </cell>
          <cell r="AK42">
            <v>3968</v>
          </cell>
          <cell r="AL42">
            <v>298.10000000000002</v>
          </cell>
          <cell r="AM42">
            <v>1091</v>
          </cell>
          <cell r="AN42">
            <v>5</v>
          </cell>
          <cell r="AO42">
            <v>3905</v>
          </cell>
          <cell r="AP42">
            <v>3966</v>
          </cell>
          <cell r="AQ42">
            <v>297.93</v>
          </cell>
          <cell r="AR42">
            <v>1119</v>
          </cell>
        </row>
        <row r="43">
          <cell r="F43">
            <v>286</v>
          </cell>
          <cell r="G43">
            <v>182</v>
          </cell>
          <cell r="H43">
            <v>1573</v>
          </cell>
          <cell r="I43">
            <v>875</v>
          </cell>
          <cell r="J43">
            <v>101.41</v>
          </cell>
          <cell r="K43">
            <v>286</v>
          </cell>
          <cell r="L43">
            <v>182</v>
          </cell>
          <cell r="M43">
            <v>1573</v>
          </cell>
          <cell r="N43">
            <v>875</v>
          </cell>
          <cell r="O43">
            <v>101.41</v>
          </cell>
          <cell r="P43">
            <v>348</v>
          </cell>
          <cell r="T43">
            <v>185</v>
          </cell>
          <cell r="U43">
            <v>0</v>
          </cell>
          <cell r="V43">
            <v>100</v>
          </cell>
          <cell r="W43">
            <v>680</v>
          </cell>
          <cell r="X43">
            <v>32.43</v>
          </cell>
          <cell r="Y43">
            <v>185</v>
          </cell>
          <cell r="Z43">
            <v>0</v>
          </cell>
          <cell r="AA43">
            <v>109</v>
          </cell>
          <cell r="AB43">
            <v>680</v>
          </cell>
          <cell r="AC43">
            <v>32.43</v>
          </cell>
          <cell r="AD43">
            <v>221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F44">
            <v>2665</v>
          </cell>
          <cell r="G44">
            <v>722</v>
          </cell>
          <cell r="H44">
            <v>3198</v>
          </cell>
          <cell r="I44">
            <v>0</v>
          </cell>
          <cell r="J44">
            <v>338.4</v>
          </cell>
          <cell r="K44">
            <v>2668</v>
          </cell>
          <cell r="L44">
            <v>85</v>
          </cell>
          <cell r="M44">
            <v>5703</v>
          </cell>
          <cell r="N44">
            <v>0</v>
          </cell>
          <cell r="O44">
            <v>337.74</v>
          </cell>
          <cell r="P44">
            <v>2113</v>
          </cell>
          <cell r="T44">
            <v>645</v>
          </cell>
          <cell r="U44">
            <v>135</v>
          </cell>
          <cell r="V44">
            <v>807</v>
          </cell>
          <cell r="W44">
            <v>0</v>
          </cell>
          <cell r="X44">
            <v>81.56</v>
          </cell>
          <cell r="Y44">
            <v>269</v>
          </cell>
          <cell r="Z44">
            <v>0</v>
          </cell>
          <cell r="AA44">
            <v>2170</v>
          </cell>
          <cell r="AB44">
            <v>0</v>
          </cell>
          <cell r="AC44">
            <v>81.52</v>
          </cell>
          <cell r="AD44">
            <v>267</v>
          </cell>
          <cell r="AH44">
            <v>512</v>
          </cell>
          <cell r="AI44">
            <v>130</v>
          </cell>
          <cell r="AJ44">
            <v>704</v>
          </cell>
          <cell r="AK44">
            <v>0</v>
          </cell>
          <cell r="AL44">
            <v>83.04</v>
          </cell>
          <cell r="AM44">
            <v>245</v>
          </cell>
          <cell r="AN44">
            <v>0</v>
          </cell>
          <cell r="AO44">
            <v>910</v>
          </cell>
          <cell r="AP44">
            <v>0</v>
          </cell>
          <cell r="AQ44">
            <v>83.04</v>
          </cell>
          <cell r="AR44">
            <v>245</v>
          </cell>
        </row>
        <row r="45">
          <cell r="F45">
            <v>260</v>
          </cell>
          <cell r="G45">
            <v>4</v>
          </cell>
          <cell r="H45">
            <v>1124</v>
          </cell>
          <cell r="I45">
            <v>0</v>
          </cell>
          <cell r="J45">
            <v>48.692</v>
          </cell>
          <cell r="K45">
            <v>259</v>
          </cell>
          <cell r="L45">
            <v>4</v>
          </cell>
          <cell r="M45">
            <v>1120</v>
          </cell>
          <cell r="N45">
            <v>0</v>
          </cell>
          <cell r="O45">
            <v>48.67</v>
          </cell>
          <cell r="P45">
            <v>81</v>
          </cell>
          <cell r="T45">
            <v>1071</v>
          </cell>
          <cell r="U45">
            <v>63</v>
          </cell>
          <cell r="V45">
            <v>7130</v>
          </cell>
          <cell r="W45">
            <v>0</v>
          </cell>
          <cell r="X45">
            <v>226.63</v>
          </cell>
          <cell r="Y45">
            <v>1065</v>
          </cell>
          <cell r="Z45">
            <v>61</v>
          </cell>
          <cell r="AA45">
            <v>7113</v>
          </cell>
          <cell r="AB45">
            <v>0</v>
          </cell>
          <cell r="AC45">
            <v>226.43</v>
          </cell>
          <cell r="AD45">
            <v>798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F46">
            <v>5995</v>
          </cell>
          <cell r="G46">
            <v>2242</v>
          </cell>
          <cell r="H46">
            <v>2227</v>
          </cell>
          <cell r="I46">
            <v>0</v>
          </cell>
          <cell r="J46">
            <v>300.44</v>
          </cell>
          <cell r="K46">
            <v>1526</v>
          </cell>
          <cell r="L46">
            <v>151</v>
          </cell>
          <cell r="M46">
            <v>7286</v>
          </cell>
          <cell r="N46">
            <v>0</v>
          </cell>
          <cell r="O46">
            <v>300.08999999999997</v>
          </cell>
          <cell r="P46">
            <v>2058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F47">
            <v>819</v>
          </cell>
          <cell r="G47">
            <v>9</v>
          </cell>
          <cell r="H47">
            <v>1953</v>
          </cell>
          <cell r="I47">
            <v>0</v>
          </cell>
          <cell r="J47">
            <v>162.44</v>
          </cell>
          <cell r="K47">
            <v>119</v>
          </cell>
          <cell r="L47">
            <v>0</v>
          </cell>
          <cell r="M47">
            <v>1561</v>
          </cell>
          <cell r="N47">
            <v>0</v>
          </cell>
          <cell r="O47">
            <v>162.44</v>
          </cell>
          <cell r="P47">
            <v>750</v>
          </cell>
          <cell r="T47">
            <v>1539</v>
          </cell>
          <cell r="U47">
            <v>6</v>
          </cell>
          <cell r="V47">
            <v>3756</v>
          </cell>
          <cell r="W47">
            <v>0</v>
          </cell>
          <cell r="X47">
            <v>266.61</v>
          </cell>
          <cell r="Y47">
            <v>537</v>
          </cell>
          <cell r="Z47">
            <v>90</v>
          </cell>
          <cell r="AA47">
            <v>281</v>
          </cell>
          <cell r="AB47">
            <v>0</v>
          </cell>
          <cell r="AC47">
            <v>266.61</v>
          </cell>
          <cell r="AD47">
            <v>1899</v>
          </cell>
          <cell r="AH47">
            <v>12181</v>
          </cell>
          <cell r="AI47">
            <v>42</v>
          </cell>
          <cell r="AJ47">
            <v>26613</v>
          </cell>
          <cell r="AK47">
            <v>0</v>
          </cell>
          <cell r="AL47">
            <v>1670.95</v>
          </cell>
          <cell r="AM47">
            <v>1596</v>
          </cell>
          <cell r="AN47">
            <v>0</v>
          </cell>
          <cell r="AO47">
            <v>12961</v>
          </cell>
          <cell r="AP47">
            <v>0</v>
          </cell>
          <cell r="AQ47">
            <v>1667.33</v>
          </cell>
          <cell r="AR47">
            <v>13955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1381</v>
          </cell>
          <cell r="U48">
            <v>18</v>
          </cell>
          <cell r="V48">
            <v>1886</v>
          </cell>
          <cell r="W48">
            <v>0</v>
          </cell>
          <cell r="X48">
            <v>95</v>
          </cell>
          <cell r="Y48">
            <v>992</v>
          </cell>
          <cell r="Z48">
            <v>0</v>
          </cell>
          <cell r="AA48">
            <v>1938</v>
          </cell>
          <cell r="AB48">
            <v>0</v>
          </cell>
          <cell r="AC48">
            <v>94.92</v>
          </cell>
          <cell r="AD48">
            <v>1845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F49">
            <v>31513</v>
          </cell>
          <cell r="G49">
            <v>1681</v>
          </cell>
          <cell r="H49">
            <v>273638</v>
          </cell>
          <cell r="I49">
            <v>0</v>
          </cell>
          <cell r="J49">
            <v>2573.88</v>
          </cell>
          <cell r="K49">
            <v>12812</v>
          </cell>
          <cell r="L49">
            <v>288</v>
          </cell>
          <cell r="M49">
            <v>254361</v>
          </cell>
          <cell r="N49">
            <v>0</v>
          </cell>
          <cell r="O49">
            <v>2475.16</v>
          </cell>
          <cell r="P49">
            <v>13147</v>
          </cell>
          <cell r="T49">
            <v>32936</v>
          </cell>
          <cell r="U49">
            <v>235</v>
          </cell>
          <cell r="V49">
            <v>40753</v>
          </cell>
          <cell r="W49">
            <v>0</v>
          </cell>
          <cell r="X49">
            <v>481.43</v>
          </cell>
          <cell r="Y49">
            <v>3101</v>
          </cell>
          <cell r="Z49">
            <v>89</v>
          </cell>
          <cell r="AA49">
            <v>39604</v>
          </cell>
          <cell r="AB49">
            <v>0</v>
          </cell>
          <cell r="AC49">
            <v>474.33</v>
          </cell>
          <cell r="AD49">
            <v>4580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T50">
            <v>2105</v>
          </cell>
          <cell r="U50">
            <v>620</v>
          </cell>
          <cell r="V50">
            <v>6267</v>
          </cell>
          <cell r="W50">
            <v>0</v>
          </cell>
          <cell r="X50">
            <v>290.94</v>
          </cell>
          <cell r="Y50">
            <v>1332</v>
          </cell>
          <cell r="Z50">
            <v>0</v>
          </cell>
          <cell r="AA50">
            <v>7229</v>
          </cell>
          <cell r="AB50">
            <v>0</v>
          </cell>
          <cell r="AC50">
            <v>272.36</v>
          </cell>
          <cell r="AD50">
            <v>1817</v>
          </cell>
          <cell r="AH50">
            <v>2209</v>
          </cell>
          <cell r="AI50">
            <v>1037</v>
          </cell>
          <cell r="AJ50">
            <v>5202</v>
          </cell>
          <cell r="AK50">
            <v>0</v>
          </cell>
          <cell r="AL50">
            <v>281.57</v>
          </cell>
          <cell r="AM50">
            <v>1099</v>
          </cell>
          <cell r="AN50">
            <v>19</v>
          </cell>
          <cell r="AO50">
            <v>2310</v>
          </cell>
          <cell r="AP50">
            <v>0</v>
          </cell>
          <cell r="AQ50">
            <v>262.81</v>
          </cell>
          <cell r="AR50">
            <v>1403</v>
          </cell>
        </row>
        <row r="51">
          <cell r="AV51">
            <v>216708.53999999998</v>
          </cell>
          <cell r="AW51">
            <v>34206.58</v>
          </cell>
          <cell r="AX51">
            <v>759440.01</v>
          </cell>
          <cell r="AY51">
            <v>17629</v>
          </cell>
          <cell r="AZ51">
            <v>23861.603299999995</v>
          </cell>
          <cell r="BA51">
            <v>115068</v>
          </cell>
          <cell r="BB51">
            <v>6146</v>
          </cell>
          <cell r="BC51">
            <v>737208.59</v>
          </cell>
          <cell r="BD51">
            <v>12921</v>
          </cell>
          <cell r="BE51">
            <v>23640.927499999991</v>
          </cell>
          <cell r="BF51">
            <v>171054</v>
          </cell>
        </row>
      </sheetData>
      <sheetData sheetId="2">
        <row r="8">
          <cell r="F8">
            <v>119</v>
          </cell>
          <cell r="G8">
            <v>2</v>
          </cell>
          <cell r="H8">
            <v>277</v>
          </cell>
          <cell r="I8">
            <v>369.38</v>
          </cell>
          <cell r="J8">
            <v>25.73</v>
          </cell>
          <cell r="K8">
            <v>119</v>
          </cell>
          <cell r="L8">
            <v>2</v>
          </cell>
          <cell r="M8">
            <v>277</v>
          </cell>
          <cell r="N8">
            <v>369.38</v>
          </cell>
          <cell r="O8">
            <v>25.73</v>
          </cell>
          <cell r="P8">
            <v>121</v>
          </cell>
          <cell r="T8">
            <v>3117</v>
          </cell>
          <cell r="U8">
            <v>20</v>
          </cell>
          <cell r="V8">
            <v>5690.83</v>
          </cell>
          <cell r="W8">
            <v>7587.78</v>
          </cell>
          <cell r="X8">
            <v>541.16999999999996</v>
          </cell>
          <cell r="Y8">
            <v>3117</v>
          </cell>
          <cell r="Z8">
            <v>20</v>
          </cell>
          <cell r="AA8">
            <v>5690.83</v>
          </cell>
          <cell r="AB8">
            <v>7587.78</v>
          </cell>
          <cell r="AC8">
            <v>541.16999999999996</v>
          </cell>
          <cell r="AD8">
            <v>3137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</row>
        <row r="9">
          <cell r="F9">
            <v>1115</v>
          </cell>
          <cell r="G9">
            <v>417</v>
          </cell>
          <cell r="H9">
            <v>6021</v>
          </cell>
          <cell r="I9">
            <v>232.61</v>
          </cell>
          <cell r="J9">
            <v>201.96</v>
          </cell>
          <cell r="K9">
            <v>1051</v>
          </cell>
          <cell r="L9">
            <v>12</v>
          </cell>
          <cell r="M9">
            <v>4274</v>
          </cell>
          <cell r="N9">
            <v>2391</v>
          </cell>
          <cell r="O9">
            <v>227.55</v>
          </cell>
          <cell r="P9">
            <v>878</v>
          </cell>
          <cell r="T9">
            <v>63</v>
          </cell>
          <cell r="U9">
            <v>0</v>
          </cell>
          <cell r="V9">
            <v>552</v>
          </cell>
          <cell r="W9">
            <v>17.95</v>
          </cell>
          <cell r="X9">
            <v>48.58</v>
          </cell>
          <cell r="Y9">
            <v>343</v>
          </cell>
          <cell r="Z9">
            <v>0</v>
          </cell>
          <cell r="AA9">
            <v>0</v>
          </cell>
          <cell r="AB9">
            <v>288</v>
          </cell>
          <cell r="AC9">
            <v>17.89</v>
          </cell>
          <cell r="AD9">
            <v>310</v>
          </cell>
          <cell r="AH9">
            <v>50</v>
          </cell>
          <cell r="AI9">
            <v>0</v>
          </cell>
          <cell r="AJ9">
            <v>506</v>
          </cell>
          <cell r="AK9">
            <v>54.74</v>
          </cell>
          <cell r="AL9">
            <v>54.74</v>
          </cell>
          <cell r="AM9">
            <v>316</v>
          </cell>
          <cell r="AN9">
            <v>0</v>
          </cell>
          <cell r="AO9">
            <v>1027</v>
          </cell>
          <cell r="AP9">
            <v>1599</v>
          </cell>
          <cell r="AQ9">
            <v>54.58</v>
          </cell>
          <cell r="AR9">
            <v>316</v>
          </cell>
        </row>
        <row r="10">
          <cell r="F10">
            <v>955</v>
          </cell>
          <cell r="G10">
            <v>18</v>
          </cell>
          <cell r="H10">
            <v>1410</v>
          </cell>
          <cell r="I10">
            <v>1200</v>
          </cell>
          <cell r="J10">
            <v>215.41800000000001</v>
          </cell>
          <cell r="K10">
            <v>394</v>
          </cell>
          <cell r="L10">
            <v>0</v>
          </cell>
          <cell r="M10">
            <v>3112</v>
          </cell>
          <cell r="N10">
            <v>218</v>
          </cell>
          <cell r="O10">
            <v>215.41800000000001</v>
          </cell>
          <cell r="P10">
            <v>515</v>
          </cell>
          <cell r="T10">
            <v>1144</v>
          </cell>
          <cell r="U10">
            <v>109</v>
          </cell>
          <cell r="V10">
            <v>4232</v>
          </cell>
          <cell r="W10">
            <v>3602</v>
          </cell>
          <cell r="X10">
            <v>181.12100000000001</v>
          </cell>
          <cell r="Y10">
            <v>1883</v>
          </cell>
          <cell r="Z10">
            <v>0</v>
          </cell>
          <cell r="AA10">
            <v>3631</v>
          </cell>
          <cell r="AB10">
            <v>4560</v>
          </cell>
          <cell r="AC10">
            <v>181.12100000000001</v>
          </cell>
          <cell r="AD10">
            <v>1761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</row>
        <row r="11">
          <cell r="F11">
            <v>777</v>
          </cell>
          <cell r="G11">
            <v>0</v>
          </cell>
          <cell r="H11">
            <v>3471</v>
          </cell>
          <cell r="I11">
            <v>3450</v>
          </cell>
          <cell r="J11">
            <v>246.48</v>
          </cell>
          <cell r="K11">
            <v>680</v>
          </cell>
          <cell r="L11">
            <v>0</v>
          </cell>
          <cell r="M11">
            <v>3310</v>
          </cell>
          <cell r="N11">
            <v>3300</v>
          </cell>
          <cell r="O11">
            <v>245</v>
          </cell>
          <cell r="P11">
            <v>710</v>
          </cell>
          <cell r="T11">
            <v>767</v>
          </cell>
          <cell r="U11">
            <v>190</v>
          </cell>
          <cell r="V11">
            <v>4859</v>
          </cell>
          <cell r="W11">
            <v>4881</v>
          </cell>
          <cell r="X11">
            <v>360.19</v>
          </cell>
          <cell r="Y11">
            <v>742</v>
          </cell>
          <cell r="Z11">
            <v>190</v>
          </cell>
          <cell r="AA11">
            <v>4480</v>
          </cell>
          <cell r="AB11">
            <v>4424</v>
          </cell>
          <cell r="AC11">
            <v>329.89</v>
          </cell>
          <cell r="AD11">
            <v>3151</v>
          </cell>
          <cell r="AH11">
            <v>219</v>
          </cell>
          <cell r="AI11">
            <v>0</v>
          </cell>
          <cell r="AJ11">
            <v>1114</v>
          </cell>
          <cell r="AK11">
            <v>1087</v>
          </cell>
          <cell r="AL11">
            <v>81.22</v>
          </cell>
          <cell r="AM11">
            <v>210</v>
          </cell>
          <cell r="AN11">
            <v>0</v>
          </cell>
          <cell r="AO11">
            <v>1100</v>
          </cell>
          <cell r="AP11">
            <v>1061</v>
          </cell>
          <cell r="AQ11">
            <v>79.260000000000005</v>
          </cell>
          <cell r="AR11">
            <v>656</v>
          </cell>
        </row>
        <row r="12">
          <cell r="F12">
            <v>2990</v>
          </cell>
          <cell r="G12">
            <v>58</v>
          </cell>
          <cell r="H12">
            <v>8445</v>
          </cell>
          <cell r="I12">
            <v>0</v>
          </cell>
          <cell r="J12">
            <v>896.32</v>
          </cell>
          <cell r="K12">
            <v>2990</v>
          </cell>
          <cell r="L12">
            <v>58</v>
          </cell>
          <cell r="M12">
            <v>8445</v>
          </cell>
          <cell r="N12">
            <v>0</v>
          </cell>
          <cell r="O12">
            <v>896.32</v>
          </cell>
          <cell r="P12">
            <v>4678</v>
          </cell>
          <cell r="T12">
            <v>1512</v>
          </cell>
          <cell r="U12">
            <v>11</v>
          </cell>
          <cell r="V12">
            <v>6304</v>
          </cell>
          <cell r="W12">
            <v>0</v>
          </cell>
          <cell r="X12">
            <v>619.72</v>
          </cell>
          <cell r="Y12">
            <v>1512</v>
          </cell>
          <cell r="Z12">
            <v>11</v>
          </cell>
          <cell r="AA12">
            <v>6304</v>
          </cell>
          <cell r="AB12">
            <v>0</v>
          </cell>
          <cell r="AC12">
            <v>619.72</v>
          </cell>
          <cell r="AD12">
            <v>5195</v>
          </cell>
          <cell r="AH12">
            <v>965</v>
          </cell>
          <cell r="AI12">
            <v>19</v>
          </cell>
          <cell r="AJ12">
            <v>2727</v>
          </cell>
          <cell r="AK12">
            <v>0</v>
          </cell>
          <cell r="AL12">
            <v>289.47000000000003</v>
          </cell>
          <cell r="AM12">
            <v>965</v>
          </cell>
          <cell r="AN12">
            <v>19</v>
          </cell>
          <cell r="AO12">
            <v>2727</v>
          </cell>
          <cell r="AP12">
            <v>0</v>
          </cell>
          <cell r="AQ12">
            <v>289.47000000000003</v>
          </cell>
          <cell r="AR12">
            <v>1510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2551</v>
          </cell>
          <cell r="U13">
            <v>1000</v>
          </cell>
          <cell r="V13">
            <v>2133</v>
          </cell>
          <cell r="W13">
            <v>6</v>
          </cell>
          <cell r="X13">
            <v>150.99</v>
          </cell>
          <cell r="Y13">
            <v>2200</v>
          </cell>
          <cell r="Z13">
            <v>800</v>
          </cell>
          <cell r="AA13">
            <v>1500</v>
          </cell>
          <cell r="AB13">
            <v>3</v>
          </cell>
          <cell r="AC13">
            <v>118.13</v>
          </cell>
          <cell r="AD13">
            <v>2000</v>
          </cell>
          <cell r="AH13">
            <v>2500</v>
          </cell>
          <cell r="AI13">
            <v>50</v>
          </cell>
          <cell r="AJ13">
            <v>500</v>
          </cell>
          <cell r="AK13">
            <v>528</v>
          </cell>
          <cell r="AL13">
            <v>88.17</v>
          </cell>
          <cell r="AM13">
            <v>2100</v>
          </cell>
          <cell r="AN13">
            <v>34</v>
          </cell>
          <cell r="AO13">
            <v>400</v>
          </cell>
          <cell r="AP13">
            <v>400</v>
          </cell>
          <cell r="AQ13">
            <v>71.36</v>
          </cell>
          <cell r="AR13">
            <v>1556</v>
          </cell>
        </row>
        <row r="14">
          <cell r="F14">
            <v>306</v>
          </cell>
          <cell r="G14">
            <v>300</v>
          </cell>
          <cell r="H14">
            <v>600</v>
          </cell>
          <cell r="I14">
            <v>0</v>
          </cell>
          <cell r="J14">
            <v>39.125389999999996</v>
          </cell>
          <cell r="K14">
            <v>140</v>
          </cell>
          <cell r="L14">
            <v>0</v>
          </cell>
          <cell r="M14">
            <v>120</v>
          </cell>
          <cell r="N14">
            <v>0</v>
          </cell>
          <cell r="O14">
            <v>39.101999999999997</v>
          </cell>
          <cell r="P14">
            <v>253</v>
          </cell>
          <cell r="T14">
            <v>1361</v>
          </cell>
          <cell r="U14">
            <v>1343</v>
          </cell>
          <cell r="V14">
            <v>2686</v>
          </cell>
          <cell r="W14">
            <v>0</v>
          </cell>
          <cell r="X14">
            <v>174.95911000000001</v>
          </cell>
          <cell r="Y14">
            <v>1564</v>
          </cell>
          <cell r="Z14">
            <v>0</v>
          </cell>
          <cell r="AA14">
            <v>650</v>
          </cell>
          <cell r="AB14">
            <v>0</v>
          </cell>
          <cell r="AC14">
            <v>171.20249999999999</v>
          </cell>
          <cell r="AD14">
            <v>1772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15">
          <cell r="F15">
            <v>4930</v>
          </cell>
          <cell r="G15">
            <v>276</v>
          </cell>
          <cell r="H15">
            <v>7665</v>
          </cell>
          <cell r="I15">
            <v>304</v>
          </cell>
          <cell r="J15">
            <v>333.88</v>
          </cell>
          <cell r="K15">
            <v>1175</v>
          </cell>
          <cell r="L15">
            <v>0</v>
          </cell>
          <cell r="M15">
            <v>6469</v>
          </cell>
          <cell r="N15">
            <v>0</v>
          </cell>
          <cell r="O15">
            <v>333.738</v>
          </cell>
          <cell r="P15">
            <v>2188</v>
          </cell>
          <cell r="T15">
            <v>507</v>
          </cell>
          <cell r="U15">
            <v>12</v>
          </cell>
          <cell r="V15">
            <v>936</v>
          </cell>
          <cell r="W15">
            <v>16</v>
          </cell>
          <cell r="X15">
            <v>38.03</v>
          </cell>
          <cell r="Y15">
            <v>198</v>
          </cell>
          <cell r="Z15">
            <v>2</v>
          </cell>
          <cell r="AA15">
            <v>57</v>
          </cell>
          <cell r="AB15">
            <v>0</v>
          </cell>
          <cell r="AC15">
            <v>36.9</v>
          </cell>
          <cell r="AD15">
            <v>434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16">
          <cell r="F16">
            <v>300</v>
          </cell>
          <cell r="G16">
            <v>300</v>
          </cell>
          <cell r="H16">
            <v>300</v>
          </cell>
          <cell r="I16">
            <v>300</v>
          </cell>
          <cell r="J16">
            <v>39</v>
          </cell>
          <cell r="K16">
            <v>100</v>
          </cell>
          <cell r="L16">
            <v>0</v>
          </cell>
          <cell r="M16">
            <v>321</v>
          </cell>
          <cell r="N16">
            <v>667</v>
          </cell>
          <cell r="O16">
            <v>39</v>
          </cell>
          <cell r="P16">
            <v>823</v>
          </cell>
          <cell r="T16">
            <v>1321</v>
          </cell>
          <cell r="U16">
            <v>1304</v>
          </cell>
          <cell r="V16">
            <v>1311</v>
          </cell>
          <cell r="W16">
            <v>1317</v>
          </cell>
          <cell r="X16">
            <v>170.6</v>
          </cell>
          <cell r="Y16">
            <v>435</v>
          </cell>
          <cell r="Z16">
            <v>0</v>
          </cell>
          <cell r="AA16">
            <v>1444</v>
          </cell>
          <cell r="AB16">
            <v>2892</v>
          </cell>
          <cell r="AC16">
            <v>170.59</v>
          </cell>
          <cell r="AD16">
            <v>1440</v>
          </cell>
          <cell r="AH16">
            <v>2481</v>
          </cell>
          <cell r="AI16">
            <v>2467</v>
          </cell>
          <cell r="AJ16">
            <v>2471</v>
          </cell>
          <cell r="AK16">
            <v>2474</v>
          </cell>
          <cell r="AL16">
            <v>321.39999999999998</v>
          </cell>
          <cell r="AM16">
            <v>827</v>
          </cell>
          <cell r="AN16">
            <v>0</v>
          </cell>
          <cell r="AO16">
            <v>2721</v>
          </cell>
          <cell r="AP16">
            <v>5444</v>
          </cell>
          <cell r="AQ16">
            <v>321.38</v>
          </cell>
          <cell r="AR16">
            <v>1501</v>
          </cell>
        </row>
        <row r="17">
          <cell r="F17">
            <v>1401</v>
          </cell>
          <cell r="G17">
            <v>277</v>
          </cell>
          <cell r="H17">
            <v>1452</v>
          </cell>
          <cell r="I17">
            <v>1608</v>
          </cell>
          <cell r="J17">
            <v>147.048</v>
          </cell>
          <cell r="K17">
            <v>1262</v>
          </cell>
          <cell r="L17">
            <v>0</v>
          </cell>
          <cell r="M17">
            <v>1431</v>
          </cell>
          <cell r="N17">
            <v>0</v>
          </cell>
          <cell r="O17">
            <v>147.05000000000001</v>
          </cell>
          <cell r="P17">
            <v>1116</v>
          </cell>
          <cell r="T17">
            <v>347</v>
          </cell>
          <cell r="U17">
            <v>70</v>
          </cell>
          <cell r="V17">
            <v>359</v>
          </cell>
          <cell r="W17">
            <v>993</v>
          </cell>
          <cell r="X17">
            <v>61.115000000000002</v>
          </cell>
          <cell r="Y17">
            <v>278</v>
          </cell>
          <cell r="Z17">
            <v>0</v>
          </cell>
          <cell r="AA17">
            <v>289</v>
          </cell>
          <cell r="AB17">
            <v>0</v>
          </cell>
          <cell r="AC17">
            <v>61.12</v>
          </cell>
          <cell r="AD17">
            <v>304</v>
          </cell>
          <cell r="AH17">
            <v>733</v>
          </cell>
          <cell r="AI17">
            <v>239</v>
          </cell>
          <cell r="AJ17">
            <v>1598</v>
          </cell>
          <cell r="AK17">
            <v>2732</v>
          </cell>
          <cell r="AL17">
            <v>183.53899999999999</v>
          </cell>
          <cell r="AM17">
            <v>519</v>
          </cell>
          <cell r="AN17">
            <v>0</v>
          </cell>
          <cell r="AO17">
            <v>1844</v>
          </cell>
          <cell r="AP17">
            <v>0</v>
          </cell>
          <cell r="AQ17">
            <v>183.59</v>
          </cell>
          <cell r="AR17">
            <v>821</v>
          </cell>
        </row>
        <row r="18">
          <cell r="F18">
            <v>615</v>
          </cell>
          <cell r="G18">
            <v>0</v>
          </cell>
          <cell r="H18">
            <v>2396</v>
          </cell>
          <cell r="I18">
            <v>2506</v>
          </cell>
          <cell r="J18">
            <v>184.65</v>
          </cell>
          <cell r="K18">
            <v>615</v>
          </cell>
          <cell r="L18">
            <v>0</v>
          </cell>
          <cell r="M18">
            <v>2396</v>
          </cell>
          <cell r="N18">
            <v>2506</v>
          </cell>
          <cell r="O18">
            <v>184</v>
          </cell>
          <cell r="P18">
            <v>793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16312</v>
          </cell>
          <cell r="AI18">
            <v>0</v>
          </cell>
          <cell r="AJ18">
            <v>6241</v>
          </cell>
          <cell r="AK18">
            <v>7484</v>
          </cell>
          <cell r="AL18">
            <v>489.08</v>
          </cell>
          <cell r="AM18">
            <v>16312</v>
          </cell>
          <cell r="AN18">
            <v>0</v>
          </cell>
          <cell r="AO18">
            <v>6241</v>
          </cell>
          <cell r="AP18">
            <v>7484</v>
          </cell>
          <cell r="AQ18">
            <v>489</v>
          </cell>
          <cell r="AR18">
            <v>2889</v>
          </cell>
        </row>
        <row r="19">
          <cell r="F19">
            <v>1113</v>
          </cell>
          <cell r="G19">
            <v>6</v>
          </cell>
          <cell r="H19">
            <v>990</v>
          </cell>
          <cell r="I19">
            <v>475</v>
          </cell>
          <cell r="J19">
            <v>50.728000000000002</v>
          </cell>
          <cell r="K19">
            <v>42</v>
          </cell>
          <cell r="L19">
            <v>0</v>
          </cell>
          <cell r="M19">
            <v>153</v>
          </cell>
          <cell r="N19">
            <v>474</v>
          </cell>
          <cell r="O19">
            <v>50.66</v>
          </cell>
          <cell r="P19">
            <v>499</v>
          </cell>
          <cell r="T19">
            <v>3618</v>
          </cell>
          <cell r="U19">
            <v>36</v>
          </cell>
          <cell r="V19">
            <v>3084</v>
          </cell>
          <cell r="W19">
            <v>995</v>
          </cell>
          <cell r="X19">
            <v>164.268</v>
          </cell>
          <cell r="Y19">
            <v>671</v>
          </cell>
          <cell r="Z19">
            <v>20</v>
          </cell>
          <cell r="AA19">
            <v>1465</v>
          </cell>
          <cell r="AB19">
            <v>992</v>
          </cell>
          <cell r="AC19">
            <v>164.16</v>
          </cell>
          <cell r="AD19">
            <v>569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F20">
            <v>2489</v>
          </cell>
          <cell r="G20">
            <v>0</v>
          </cell>
          <cell r="H20">
            <v>9017</v>
          </cell>
          <cell r="I20">
            <v>0</v>
          </cell>
          <cell r="J20">
            <v>302.26</v>
          </cell>
          <cell r="K20">
            <v>1910</v>
          </cell>
          <cell r="L20">
            <v>0</v>
          </cell>
          <cell r="M20">
            <v>6927</v>
          </cell>
          <cell r="N20">
            <v>0</v>
          </cell>
          <cell r="O20">
            <v>232.15</v>
          </cell>
          <cell r="P20">
            <v>1463</v>
          </cell>
          <cell r="T20">
            <v>1380</v>
          </cell>
          <cell r="U20">
            <v>0</v>
          </cell>
          <cell r="V20">
            <v>7504</v>
          </cell>
          <cell r="W20">
            <v>0</v>
          </cell>
          <cell r="X20">
            <v>237.72</v>
          </cell>
          <cell r="Y20">
            <v>1342</v>
          </cell>
          <cell r="Z20">
            <v>0</v>
          </cell>
          <cell r="AA20">
            <v>7249</v>
          </cell>
          <cell r="AB20">
            <v>0</v>
          </cell>
          <cell r="AC20">
            <v>229.82</v>
          </cell>
          <cell r="AD20">
            <v>1528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F21">
            <v>2550</v>
          </cell>
          <cell r="G21">
            <v>0</v>
          </cell>
          <cell r="H21">
            <v>14655</v>
          </cell>
          <cell r="I21">
            <v>0</v>
          </cell>
          <cell r="J21">
            <v>836.43</v>
          </cell>
          <cell r="K21">
            <v>2205</v>
          </cell>
          <cell r="L21">
            <v>0</v>
          </cell>
          <cell r="M21">
            <v>14061</v>
          </cell>
          <cell r="N21">
            <v>0</v>
          </cell>
          <cell r="O21">
            <v>810.78</v>
          </cell>
          <cell r="P21">
            <v>3829</v>
          </cell>
          <cell r="T21">
            <v>1551</v>
          </cell>
          <cell r="U21">
            <v>0</v>
          </cell>
          <cell r="V21">
            <v>9290</v>
          </cell>
          <cell r="W21">
            <v>0</v>
          </cell>
          <cell r="X21">
            <v>434.1</v>
          </cell>
          <cell r="Y21">
            <v>1102</v>
          </cell>
          <cell r="Z21">
            <v>0</v>
          </cell>
          <cell r="AA21">
            <v>3515</v>
          </cell>
          <cell r="AB21">
            <v>0</v>
          </cell>
          <cell r="AC21">
            <v>434.02</v>
          </cell>
          <cell r="AD21">
            <v>2504</v>
          </cell>
          <cell r="AH21">
            <v>564</v>
          </cell>
          <cell r="AI21">
            <v>0</v>
          </cell>
          <cell r="AJ21">
            <v>2865</v>
          </cell>
          <cell r="AK21">
            <v>0</v>
          </cell>
          <cell r="AL21">
            <v>183</v>
          </cell>
          <cell r="AM21">
            <v>333</v>
          </cell>
          <cell r="AN21">
            <v>0</v>
          </cell>
          <cell r="AO21">
            <v>1245</v>
          </cell>
          <cell r="AP21">
            <v>0</v>
          </cell>
          <cell r="AQ21">
            <v>182.92</v>
          </cell>
          <cell r="AR21">
            <v>1172</v>
          </cell>
        </row>
        <row r="22">
          <cell r="F22">
            <v>520</v>
          </cell>
          <cell r="G22">
            <v>0</v>
          </cell>
          <cell r="H22">
            <v>2110</v>
          </cell>
          <cell r="I22">
            <v>1310</v>
          </cell>
          <cell r="J22">
            <v>99</v>
          </cell>
          <cell r="K22">
            <v>519</v>
          </cell>
          <cell r="L22">
            <v>0</v>
          </cell>
          <cell r="M22">
            <v>2109</v>
          </cell>
          <cell r="N22">
            <v>1310</v>
          </cell>
          <cell r="O22">
            <v>99</v>
          </cell>
          <cell r="P22">
            <v>520</v>
          </cell>
          <cell r="T22">
            <v>454</v>
          </cell>
          <cell r="U22">
            <v>0</v>
          </cell>
          <cell r="V22">
            <v>1376</v>
          </cell>
          <cell r="W22">
            <v>980</v>
          </cell>
          <cell r="X22">
            <v>70</v>
          </cell>
          <cell r="Y22">
            <v>454</v>
          </cell>
          <cell r="Z22">
            <v>0</v>
          </cell>
          <cell r="AA22">
            <v>1376</v>
          </cell>
          <cell r="AB22">
            <v>980</v>
          </cell>
          <cell r="AC22">
            <v>70</v>
          </cell>
          <cell r="AD22">
            <v>387</v>
          </cell>
          <cell r="AH22">
            <v>1881</v>
          </cell>
          <cell r="AI22">
            <v>0</v>
          </cell>
          <cell r="AJ22">
            <v>7707</v>
          </cell>
          <cell r="AK22">
            <v>5240</v>
          </cell>
          <cell r="AL22">
            <v>371</v>
          </cell>
          <cell r="AM22">
            <v>1180</v>
          </cell>
          <cell r="AN22">
            <v>0</v>
          </cell>
          <cell r="AO22">
            <v>7706</v>
          </cell>
          <cell r="AP22">
            <v>5240</v>
          </cell>
          <cell r="AQ22">
            <v>371</v>
          </cell>
          <cell r="AR22">
            <v>1880</v>
          </cell>
        </row>
        <row r="23">
          <cell r="F23">
            <v>0</v>
          </cell>
          <cell r="G23">
            <v>809</v>
          </cell>
          <cell r="H23">
            <v>13075.2</v>
          </cell>
          <cell r="I23">
            <v>8716.7999999999993</v>
          </cell>
          <cell r="J23">
            <v>235.82</v>
          </cell>
          <cell r="K23">
            <v>0</v>
          </cell>
          <cell r="L23">
            <v>809</v>
          </cell>
          <cell r="M23">
            <v>13075.2</v>
          </cell>
          <cell r="N23">
            <v>8716.7999999999993</v>
          </cell>
          <cell r="O23">
            <v>235.7</v>
          </cell>
          <cell r="P23">
            <v>4564</v>
          </cell>
          <cell r="T23">
            <v>0</v>
          </cell>
          <cell r="U23">
            <v>5938</v>
          </cell>
          <cell r="V23">
            <v>9696</v>
          </cell>
          <cell r="W23">
            <v>6464</v>
          </cell>
          <cell r="X23">
            <v>116.49</v>
          </cell>
          <cell r="Y23">
            <v>0</v>
          </cell>
          <cell r="Z23">
            <v>5938</v>
          </cell>
          <cell r="AA23">
            <v>9696</v>
          </cell>
          <cell r="AB23">
            <v>6464</v>
          </cell>
          <cell r="AC23">
            <v>115.93</v>
          </cell>
          <cell r="AD23">
            <v>2221</v>
          </cell>
          <cell r="AH23">
            <v>0</v>
          </cell>
          <cell r="AI23">
            <v>1672</v>
          </cell>
          <cell r="AJ23">
            <v>36123.599999999999</v>
          </cell>
          <cell r="AK23">
            <v>24082.400000000001</v>
          </cell>
          <cell r="AL23">
            <v>253.06</v>
          </cell>
          <cell r="AM23">
            <v>0</v>
          </cell>
          <cell r="AN23">
            <v>1672</v>
          </cell>
          <cell r="AO23">
            <v>36123.599999999999</v>
          </cell>
          <cell r="AP23">
            <v>24082.400000000001</v>
          </cell>
          <cell r="AQ23">
            <v>253.06</v>
          </cell>
          <cell r="AR23">
            <v>10851</v>
          </cell>
        </row>
        <row r="24">
          <cell r="F24">
            <v>3828</v>
          </cell>
          <cell r="G24">
            <v>35</v>
          </cell>
          <cell r="H24">
            <v>7402</v>
          </cell>
          <cell r="I24">
            <v>4935</v>
          </cell>
          <cell r="J24">
            <v>492.5</v>
          </cell>
          <cell r="K24">
            <v>3828</v>
          </cell>
          <cell r="L24">
            <v>35</v>
          </cell>
          <cell r="M24">
            <v>7402</v>
          </cell>
          <cell r="N24">
            <v>4935</v>
          </cell>
          <cell r="O24">
            <v>492.5</v>
          </cell>
          <cell r="P24">
            <v>4892</v>
          </cell>
          <cell r="T24">
            <v>2062</v>
          </cell>
          <cell r="U24">
            <v>0</v>
          </cell>
          <cell r="V24">
            <v>1323</v>
          </cell>
          <cell r="W24">
            <v>882</v>
          </cell>
          <cell r="X24">
            <v>115.33</v>
          </cell>
          <cell r="Y24">
            <v>2062</v>
          </cell>
          <cell r="Z24">
            <v>0</v>
          </cell>
          <cell r="AA24">
            <v>1323</v>
          </cell>
          <cell r="AB24">
            <v>882</v>
          </cell>
          <cell r="AC24">
            <v>115.33</v>
          </cell>
          <cell r="AD24">
            <v>2169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</row>
        <row r="25">
          <cell r="F25">
            <v>2730</v>
          </cell>
          <cell r="G25">
            <v>61</v>
          </cell>
          <cell r="H25">
            <v>7593</v>
          </cell>
          <cell r="I25">
            <v>1712</v>
          </cell>
          <cell r="J25">
            <v>342.04</v>
          </cell>
          <cell r="K25">
            <v>869</v>
          </cell>
          <cell r="L25">
            <v>0</v>
          </cell>
          <cell r="M25">
            <v>5277</v>
          </cell>
          <cell r="N25">
            <v>0</v>
          </cell>
          <cell r="O25">
            <v>341.92</v>
          </cell>
          <cell r="P25">
            <v>1518</v>
          </cell>
          <cell r="T25">
            <v>1257</v>
          </cell>
          <cell r="U25">
            <v>90</v>
          </cell>
          <cell r="V25">
            <v>2883</v>
          </cell>
          <cell r="W25">
            <v>658</v>
          </cell>
          <cell r="X25">
            <v>141.52000000000001</v>
          </cell>
          <cell r="Y25">
            <v>462</v>
          </cell>
          <cell r="Z25">
            <v>0</v>
          </cell>
          <cell r="AA25">
            <v>2069</v>
          </cell>
          <cell r="AB25">
            <v>0</v>
          </cell>
          <cell r="AC25">
            <v>141.51</v>
          </cell>
          <cell r="AD25">
            <v>1070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</row>
        <row r="26">
          <cell r="F26">
            <v>228</v>
          </cell>
          <cell r="G26">
            <v>15</v>
          </cell>
          <cell r="H26">
            <v>180</v>
          </cell>
          <cell r="I26">
            <v>900</v>
          </cell>
          <cell r="J26">
            <v>48</v>
          </cell>
          <cell r="K26">
            <v>240</v>
          </cell>
          <cell r="L26">
            <v>0</v>
          </cell>
          <cell r="M26">
            <v>650</v>
          </cell>
          <cell r="N26">
            <v>571</v>
          </cell>
          <cell r="O26">
            <v>47.94</v>
          </cell>
          <cell r="P26">
            <v>136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</row>
        <row r="27">
          <cell r="F27">
            <v>77</v>
          </cell>
          <cell r="G27">
            <v>0</v>
          </cell>
          <cell r="H27">
            <v>180</v>
          </cell>
          <cell r="I27">
            <v>77</v>
          </cell>
          <cell r="J27">
            <v>36.67</v>
          </cell>
          <cell r="K27">
            <v>77</v>
          </cell>
          <cell r="L27">
            <v>0</v>
          </cell>
          <cell r="M27">
            <v>180</v>
          </cell>
          <cell r="N27">
            <v>77</v>
          </cell>
          <cell r="O27">
            <v>36.67</v>
          </cell>
          <cell r="P27">
            <v>96</v>
          </cell>
          <cell r="T27">
            <v>121</v>
          </cell>
          <cell r="U27">
            <v>0</v>
          </cell>
          <cell r="V27">
            <v>784</v>
          </cell>
          <cell r="W27">
            <v>334</v>
          </cell>
          <cell r="X27">
            <v>71.349999999999994</v>
          </cell>
          <cell r="Y27">
            <v>121</v>
          </cell>
          <cell r="Z27">
            <v>0</v>
          </cell>
          <cell r="AA27">
            <v>784</v>
          </cell>
          <cell r="AB27">
            <v>334</v>
          </cell>
          <cell r="AC27">
            <v>71.349999999999994</v>
          </cell>
          <cell r="AD27">
            <v>374</v>
          </cell>
          <cell r="AH27">
            <v>121</v>
          </cell>
          <cell r="AI27">
            <v>0</v>
          </cell>
          <cell r="AJ27">
            <v>784</v>
          </cell>
          <cell r="AK27">
            <v>334</v>
          </cell>
          <cell r="AL27">
            <v>71.349999999999994</v>
          </cell>
          <cell r="AM27">
            <v>121</v>
          </cell>
          <cell r="AN27">
            <v>0</v>
          </cell>
          <cell r="AO27">
            <v>784</v>
          </cell>
          <cell r="AP27">
            <v>334</v>
          </cell>
          <cell r="AQ27">
            <v>71.349999999999994</v>
          </cell>
          <cell r="AR27">
            <v>374</v>
          </cell>
        </row>
        <row r="28">
          <cell r="F28">
            <v>208</v>
          </cell>
          <cell r="G28">
            <v>36</v>
          </cell>
          <cell r="H28">
            <v>97</v>
          </cell>
          <cell r="I28">
            <v>0</v>
          </cell>
          <cell r="J28">
            <v>19.32</v>
          </cell>
          <cell r="K28">
            <v>37</v>
          </cell>
          <cell r="L28">
            <v>2</v>
          </cell>
          <cell r="M28">
            <v>251</v>
          </cell>
          <cell r="O28">
            <v>19.32</v>
          </cell>
          <cell r="P28">
            <v>108</v>
          </cell>
          <cell r="T28">
            <v>446</v>
          </cell>
          <cell r="U28">
            <v>78</v>
          </cell>
          <cell r="V28">
            <v>422</v>
          </cell>
          <cell r="W28">
            <v>0</v>
          </cell>
          <cell r="X28">
            <v>51.05</v>
          </cell>
          <cell r="Y28">
            <v>249</v>
          </cell>
          <cell r="Z28">
            <v>2</v>
          </cell>
          <cell r="AA28">
            <v>413</v>
          </cell>
          <cell r="AB28">
            <v>0</v>
          </cell>
          <cell r="AC28">
            <v>50.94</v>
          </cell>
          <cell r="AD28">
            <v>973</v>
          </cell>
          <cell r="AH28">
            <v>366</v>
          </cell>
          <cell r="AI28">
            <v>147</v>
          </cell>
          <cell r="AJ28">
            <v>1191</v>
          </cell>
          <cell r="AK28">
            <v>0</v>
          </cell>
          <cell r="AL28">
            <v>91.75</v>
          </cell>
          <cell r="AM28">
            <v>1729</v>
          </cell>
          <cell r="AN28">
            <v>4</v>
          </cell>
          <cell r="AO28">
            <v>3027</v>
          </cell>
          <cell r="AQ28">
            <v>86.42</v>
          </cell>
          <cell r="AR28">
            <v>1994</v>
          </cell>
        </row>
        <row r="29">
          <cell r="F29">
            <v>3315</v>
          </cell>
          <cell r="G29">
            <v>0</v>
          </cell>
          <cell r="H29">
            <v>6312</v>
          </cell>
          <cell r="I29">
            <v>0</v>
          </cell>
          <cell r="J29">
            <v>368.23</v>
          </cell>
          <cell r="K29">
            <v>0</v>
          </cell>
          <cell r="L29">
            <v>5018</v>
          </cell>
          <cell r="M29">
            <v>0</v>
          </cell>
          <cell r="N29">
            <v>0</v>
          </cell>
          <cell r="O29">
            <v>368.2</v>
          </cell>
          <cell r="P29">
            <v>3607</v>
          </cell>
          <cell r="T29">
            <v>1152</v>
          </cell>
          <cell r="U29">
            <v>0</v>
          </cell>
          <cell r="V29">
            <v>5388</v>
          </cell>
          <cell r="W29">
            <v>0</v>
          </cell>
          <cell r="X29">
            <v>283.39</v>
          </cell>
          <cell r="Y29">
            <v>491</v>
          </cell>
          <cell r="Z29">
            <v>3620</v>
          </cell>
          <cell r="AA29">
            <v>0</v>
          </cell>
          <cell r="AB29">
            <v>0</v>
          </cell>
          <cell r="AC29">
            <v>283.32</v>
          </cell>
          <cell r="AD29">
            <v>2350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F30">
            <v>163</v>
          </cell>
          <cell r="G30">
            <v>0</v>
          </cell>
          <cell r="H30">
            <v>988</v>
          </cell>
          <cell r="I30">
            <v>558</v>
          </cell>
          <cell r="J30">
            <v>54.36</v>
          </cell>
          <cell r="K30">
            <v>149</v>
          </cell>
          <cell r="L30">
            <v>0</v>
          </cell>
          <cell r="M30">
            <v>988</v>
          </cell>
          <cell r="N30">
            <v>558</v>
          </cell>
          <cell r="O30">
            <v>54.36</v>
          </cell>
          <cell r="P30">
            <v>299</v>
          </cell>
          <cell r="T30">
            <v>436</v>
          </cell>
          <cell r="U30">
            <v>0</v>
          </cell>
          <cell r="V30">
            <v>3061</v>
          </cell>
          <cell r="W30">
            <v>660</v>
          </cell>
          <cell r="X30">
            <v>122.15</v>
          </cell>
          <cell r="Y30">
            <v>363</v>
          </cell>
          <cell r="Z30">
            <v>0</v>
          </cell>
          <cell r="AA30">
            <v>3061</v>
          </cell>
          <cell r="AB30">
            <v>660</v>
          </cell>
          <cell r="AC30">
            <v>122.15</v>
          </cell>
          <cell r="AD30">
            <v>889</v>
          </cell>
          <cell r="AH30">
            <v>1449</v>
          </cell>
          <cell r="AI30">
            <v>0</v>
          </cell>
          <cell r="AJ30">
            <v>8481</v>
          </cell>
          <cell r="AK30">
            <v>4990</v>
          </cell>
          <cell r="AL30">
            <v>476.03</v>
          </cell>
          <cell r="AM30">
            <v>1279</v>
          </cell>
          <cell r="AN30">
            <v>0</v>
          </cell>
          <cell r="AO30">
            <v>8481</v>
          </cell>
          <cell r="AP30">
            <v>4990</v>
          </cell>
          <cell r="AQ30">
            <v>476.02</v>
          </cell>
          <cell r="AR30">
            <v>4595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T31">
            <v>21388</v>
          </cell>
          <cell r="U31">
            <v>11441</v>
          </cell>
          <cell r="V31">
            <v>11998</v>
          </cell>
          <cell r="W31">
            <v>0</v>
          </cell>
          <cell r="X31">
            <v>1470.37</v>
          </cell>
          <cell r="Y31">
            <v>1911</v>
          </cell>
          <cell r="Z31">
            <v>93</v>
          </cell>
          <cell r="AA31">
            <v>14842</v>
          </cell>
          <cell r="AB31">
            <v>0</v>
          </cell>
          <cell r="AC31">
            <v>1470.37</v>
          </cell>
          <cell r="AD31">
            <v>9538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F32">
            <v>1324</v>
          </cell>
          <cell r="G32">
            <v>493</v>
          </cell>
          <cell r="H32">
            <v>26212</v>
          </cell>
          <cell r="I32">
            <v>4302</v>
          </cell>
          <cell r="J32">
            <v>264.22899999999998</v>
          </cell>
          <cell r="K32">
            <v>1190</v>
          </cell>
          <cell r="L32">
            <v>64</v>
          </cell>
          <cell r="M32">
            <v>25875</v>
          </cell>
          <cell r="N32">
            <v>4108</v>
          </cell>
          <cell r="O32">
            <v>261.99</v>
          </cell>
          <cell r="P32">
            <v>952</v>
          </cell>
          <cell r="T32">
            <v>192</v>
          </cell>
          <cell r="U32">
            <v>150</v>
          </cell>
          <cell r="V32">
            <v>1120</v>
          </cell>
          <cell r="W32">
            <v>420</v>
          </cell>
          <cell r="X32">
            <v>45.59</v>
          </cell>
          <cell r="Y32">
            <v>211</v>
          </cell>
          <cell r="Z32">
            <v>0</v>
          </cell>
          <cell r="AA32">
            <v>1045</v>
          </cell>
          <cell r="AB32">
            <v>0</v>
          </cell>
          <cell r="AC32">
            <v>40.334000000000003</v>
          </cell>
          <cell r="AD32">
            <v>107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F33">
            <v>135.65</v>
          </cell>
          <cell r="G33">
            <v>5</v>
          </cell>
          <cell r="H33">
            <v>314</v>
          </cell>
          <cell r="I33">
            <v>66</v>
          </cell>
          <cell r="J33">
            <v>14.48</v>
          </cell>
          <cell r="K33">
            <v>257</v>
          </cell>
          <cell r="L33">
            <v>0</v>
          </cell>
          <cell r="M33">
            <v>303</v>
          </cell>
          <cell r="N33">
            <v>20.309999999999999</v>
          </cell>
          <cell r="O33">
            <v>14.48</v>
          </cell>
          <cell r="P33">
            <v>284</v>
          </cell>
          <cell r="T33">
            <v>2781.75</v>
          </cell>
          <cell r="U33">
            <v>72</v>
          </cell>
          <cell r="V33">
            <v>3468</v>
          </cell>
          <cell r="W33">
            <v>399.98</v>
          </cell>
          <cell r="X33">
            <v>172.42</v>
          </cell>
          <cell r="Y33">
            <v>865</v>
          </cell>
          <cell r="Z33">
            <v>226</v>
          </cell>
          <cell r="AA33">
            <v>1617</v>
          </cell>
          <cell r="AB33">
            <v>2400.0500000000002</v>
          </cell>
          <cell r="AC33">
            <v>172.42</v>
          </cell>
          <cell r="AD33">
            <v>1279</v>
          </cell>
          <cell r="AH33">
            <v>499.05</v>
          </cell>
          <cell r="AI33">
            <v>108</v>
          </cell>
          <cell r="AJ33">
            <v>642</v>
          </cell>
          <cell r="AK33">
            <v>539.63</v>
          </cell>
          <cell r="AL33">
            <v>54.94</v>
          </cell>
          <cell r="AM33">
            <v>221</v>
          </cell>
          <cell r="AN33">
            <v>0</v>
          </cell>
          <cell r="AO33">
            <v>1237</v>
          </cell>
          <cell r="AP33">
            <v>378.22</v>
          </cell>
          <cell r="AQ33">
            <v>54.94</v>
          </cell>
          <cell r="AR33">
            <v>303</v>
          </cell>
        </row>
        <row r="34">
          <cell r="F34">
            <v>123</v>
          </cell>
          <cell r="G34">
            <v>18</v>
          </cell>
          <cell r="H34">
            <v>1030</v>
          </cell>
          <cell r="I34">
            <v>120</v>
          </cell>
          <cell r="J34">
            <v>37.06</v>
          </cell>
          <cell r="K34">
            <v>129</v>
          </cell>
          <cell r="L34">
            <v>0</v>
          </cell>
          <cell r="M34">
            <v>1230</v>
          </cell>
          <cell r="N34">
            <v>0</v>
          </cell>
          <cell r="O34">
            <v>37.020000000000003</v>
          </cell>
          <cell r="P34">
            <v>129</v>
          </cell>
          <cell r="T34">
            <v>501</v>
          </cell>
          <cell r="U34">
            <v>50</v>
          </cell>
          <cell r="V34">
            <v>4810</v>
          </cell>
          <cell r="W34">
            <v>400</v>
          </cell>
          <cell r="X34">
            <v>163.5</v>
          </cell>
          <cell r="Y34">
            <v>500</v>
          </cell>
          <cell r="Z34">
            <v>0</v>
          </cell>
          <cell r="AA34">
            <v>5095</v>
          </cell>
          <cell r="AB34">
            <v>0</v>
          </cell>
          <cell r="AC34">
            <v>152.66</v>
          </cell>
          <cell r="AD34">
            <v>512</v>
          </cell>
          <cell r="AH34">
            <v>201</v>
          </cell>
          <cell r="AI34">
            <v>10</v>
          </cell>
          <cell r="AJ34">
            <v>1850</v>
          </cell>
          <cell r="AK34">
            <v>90</v>
          </cell>
          <cell r="AL34">
            <v>60</v>
          </cell>
          <cell r="AM34">
            <v>205</v>
          </cell>
          <cell r="AN34">
            <v>0</v>
          </cell>
          <cell r="AO34">
            <v>1996</v>
          </cell>
          <cell r="AP34">
            <v>0</v>
          </cell>
          <cell r="AQ34">
            <v>59.99</v>
          </cell>
          <cell r="AR34">
            <v>205</v>
          </cell>
        </row>
        <row r="35">
          <cell r="F35">
            <v>1787</v>
          </cell>
          <cell r="G35">
            <v>75</v>
          </cell>
          <cell r="H35">
            <v>2250</v>
          </cell>
          <cell r="I35">
            <v>0</v>
          </cell>
          <cell r="J35">
            <v>456.95</v>
          </cell>
          <cell r="K35">
            <v>1472</v>
          </cell>
          <cell r="L35">
            <v>0</v>
          </cell>
          <cell r="M35">
            <v>707</v>
          </cell>
          <cell r="N35">
            <v>0</v>
          </cell>
          <cell r="O35">
            <v>456.95</v>
          </cell>
          <cell r="P35">
            <v>2498</v>
          </cell>
          <cell r="T35">
            <v>1346</v>
          </cell>
          <cell r="U35">
            <v>60</v>
          </cell>
          <cell r="V35">
            <v>4692</v>
          </cell>
          <cell r="W35">
            <v>0</v>
          </cell>
          <cell r="X35">
            <v>195.9</v>
          </cell>
          <cell r="Y35">
            <v>946</v>
          </cell>
          <cell r="Z35">
            <v>0</v>
          </cell>
          <cell r="AA35">
            <v>3583</v>
          </cell>
          <cell r="AB35">
            <v>0</v>
          </cell>
          <cell r="AC35">
            <v>195.9</v>
          </cell>
          <cell r="AD35">
            <v>1834</v>
          </cell>
          <cell r="AH35">
            <v>448</v>
          </cell>
          <cell r="AI35">
            <v>0</v>
          </cell>
          <cell r="AJ35">
            <v>300</v>
          </cell>
          <cell r="AK35">
            <v>0</v>
          </cell>
          <cell r="AL35">
            <v>83.4</v>
          </cell>
          <cell r="AM35">
            <v>915</v>
          </cell>
          <cell r="AN35">
            <v>0</v>
          </cell>
          <cell r="AO35">
            <v>1529</v>
          </cell>
          <cell r="AP35">
            <v>0</v>
          </cell>
          <cell r="AQ35">
            <v>83.4</v>
          </cell>
          <cell r="AR35">
            <v>724</v>
          </cell>
        </row>
        <row r="36">
          <cell r="F36">
            <v>650.38</v>
          </cell>
          <cell r="G36">
            <v>650.38</v>
          </cell>
          <cell r="H36">
            <v>650.4</v>
          </cell>
          <cell r="I36">
            <v>0</v>
          </cell>
          <cell r="J36">
            <v>84.55</v>
          </cell>
          <cell r="K36">
            <v>306</v>
          </cell>
          <cell r="L36">
            <v>0</v>
          </cell>
          <cell r="M36">
            <v>1243</v>
          </cell>
          <cell r="N36">
            <v>0</v>
          </cell>
          <cell r="O36">
            <v>83.05</v>
          </cell>
          <cell r="P36">
            <v>289</v>
          </cell>
          <cell r="T36">
            <v>356.46</v>
          </cell>
          <cell r="U36">
            <v>356.46</v>
          </cell>
          <cell r="V36">
            <v>356.48</v>
          </cell>
          <cell r="W36">
            <v>0</v>
          </cell>
          <cell r="X36">
            <v>45.95</v>
          </cell>
          <cell r="Y36">
            <v>1453</v>
          </cell>
          <cell r="Z36">
            <v>0</v>
          </cell>
          <cell r="AA36">
            <v>482</v>
          </cell>
          <cell r="AB36">
            <v>0</v>
          </cell>
          <cell r="AC36">
            <v>45.85</v>
          </cell>
          <cell r="AD36">
            <v>1396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F37">
            <v>449</v>
          </cell>
          <cell r="G37">
            <v>0</v>
          </cell>
          <cell r="H37">
            <v>1942</v>
          </cell>
          <cell r="I37">
            <v>969</v>
          </cell>
          <cell r="J37">
            <v>104.04</v>
          </cell>
          <cell r="K37">
            <v>449</v>
          </cell>
          <cell r="L37">
            <v>0</v>
          </cell>
          <cell r="M37">
            <v>1940</v>
          </cell>
          <cell r="N37">
            <v>969</v>
          </cell>
          <cell r="O37">
            <v>104</v>
          </cell>
          <cell r="P37">
            <v>455</v>
          </cell>
          <cell r="T37">
            <v>1076</v>
          </cell>
          <cell r="U37">
            <v>0</v>
          </cell>
          <cell r="V37">
            <v>2832</v>
          </cell>
          <cell r="W37">
            <v>1033</v>
          </cell>
          <cell r="X37">
            <v>144.19</v>
          </cell>
          <cell r="Y37">
            <v>1076</v>
          </cell>
          <cell r="Z37">
            <v>0</v>
          </cell>
          <cell r="AA37">
            <v>2830</v>
          </cell>
          <cell r="AB37">
            <v>1033</v>
          </cell>
          <cell r="AC37">
            <v>144.15</v>
          </cell>
          <cell r="AD37">
            <v>2038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F38">
            <v>4304</v>
          </cell>
          <cell r="G38">
            <v>2141</v>
          </cell>
          <cell r="H38">
            <v>7183</v>
          </cell>
          <cell r="I38">
            <v>0</v>
          </cell>
          <cell r="J38">
            <v>562.79999999999995</v>
          </cell>
          <cell r="K38">
            <v>833</v>
          </cell>
          <cell r="L38">
            <v>160</v>
          </cell>
          <cell r="M38">
            <v>2665</v>
          </cell>
          <cell r="N38">
            <v>0</v>
          </cell>
          <cell r="O38">
            <v>562.79999999999995</v>
          </cell>
          <cell r="P38">
            <v>2281</v>
          </cell>
          <cell r="T38">
            <v>1491</v>
          </cell>
          <cell r="U38">
            <v>835</v>
          </cell>
          <cell r="V38">
            <v>2487</v>
          </cell>
          <cell r="W38">
            <v>0</v>
          </cell>
          <cell r="X38">
            <v>197.33</v>
          </cell>
          <cell r="Y38">
            <v>595</v>
          </cell>
          <cell r="Z38">
            <v>0</v>
          </cell>
          <cell r="AA38">
            <v>1282</v>
          </cell>
          <cell r="AB38">
            <v>0</v>
          </cell>
          <cell r="AC38">
            <v>197.33</v>
          </cell>
          <cell r="AD38">
            <v>2020</v>
          </cell>
          <cell r="AH38">
            <v>411</v>
          </cell>
          <cell r="AI38">
            <v>207</v>
          </cell>
          <cell r="AJ38">
            <v>693</v>
          </cell>
          <cell r="AK38">
            <v>0</v>
          </cell>
          <cell r="AL38">
            <v>56.69</v>
          </cell>
          <cell r="AM38">
            <v>13</v>
          </cell>
          <cell r="AN38">
            <v>0</v>
          </cell>
          <cell r="AO38">
            <v>354</v>
          </cell>
          <cell r="AP38">
            <v>0</v>
          </cell>
          <cell r="AQ38">
            <v>56.69</v>
          </cell>
          <cell r="AR38">
            <v>419</v>
          </cell>
        </row>
        <row r="39">
          <cell r="F39">
            <v>747</v>
          </cell>
          <cell r="G39">
            <v>186</v>
          </cell>
          <cell r="H39">
            <v>264</v>
          </cell>
          <cell r="I39">
            <v>177</v>
          </cell>
          <cell r="J39">
            <v>37.200000000000003</v>
          </cell>
          <cell r="K39">
            <v>738</v>
          </cell>
          <cell r="L39">
            <v>192</v>
          </cell>
          <cell r="M39">
            <v>275</v>
          </cell>
          <cell r="N39">
            <v>168</v>
          </cell>
          <cell r="O39">
            <v>37.200000000000003</v>
          </cell>
          <cell r="P39">
            <v>103</v>
          </cell>
          <cell r="T39">
            <v>2859</v>
          </cell>
          <cell r="U39">
            <v>711</v>
          </cell>
          <cell r="V39">
            <v>1020</v>
          </cell>
          <cell r="W39">
            <v>681</v>
          </cell>
          <cell r="X39">
            <v>142.80000000000001</v>
          </cell>
          <cell r="Y39">
            <v>2921</v>
          </cell>
          <cell r="Z39">
            <v>683</v>
          </cell>
          <cell r="AA39">
            <v>981</v>
          </cell>
          <cell r="AB39">
            <v>702</v>
          </cell>
          <cell r="AC39">
            <v>142.69999999999999</v>
          </cell>
          <cell r="AD39">
            <v>3150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683</v>
          </cell>
          <cell r="U40">
            <v>11</v>
          </cell>
          <cell r="V40">
            <v>978</v>
          </cell>
          <cell r="W40">
            <v>1646</v>
          </cell>
          <cell r="X40">
            <v>110.62</v>
          </cell>
          <cell r="Y40">
            <v>682</v>
          </cell>
          <cell r="Z40">
            <v>0</v>
          </cell>
          <cell r="AA40">
            <v>980</v>
          </cell>
          <cell r="AB40">
            <v>1646</v>
          </cell>
          <cell r="AC40">
            <v>110.59</v>
          </cell>
          <cell r="AD40">
            <v>729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F41">
            <v>610</v>
          </cell>
          <cell r="G41">
            <v>0</v>
          </cell>
          <cell r="H41">
            <v>154</v>
          </cell>
          <cell r="I41">
            <v>3020</v>
          </cell>
          <cell r="J41">
            <v>145.66</v>
          </cell>
          <cell r="K41">
            <v>610</v>
          </cell>
          <cell r="L41">
            <v>0</v>
          </cell>
          <cell r="M41">
            <v>154</v>
          </cell>
          <cell r="N41">
            <v>3020</v>
          </cell>
          <cell r="O41">
            <v>145.66</v>
          </cell>
          <cell r="P41">
            <v>349</v>
          </cell>
          <cell r="T41">
            <v>1236</v>
          </cell>
          <cell r="U41">
            <v>1</v>
          </cell>
          <cell r="V41">
            <v>1484</v>
          </cell>
          <cell r="W41">
            <v>5641</v>
          </cell>
          <cell r="X41">
            <v>264.10000000000002</v>
          </cell>
          <cell r="Y41">
            <v>1236</v>
          </cell>
          <cell r="Z41">
            <v>1</v>
          </cell>
          <cell r="AA41">
            <v>1484</v>
          </cell>
          <cell r="AB41">
            <v>5641</v>
          </cell>
          <cell r="AC41">
            <v>264.10000000000002</v>
          </cell>
          <cell r="AD41">
            <v>1277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F42">
            <v>234</v>
          </cell>
          <cell r="G42">
            <v>0</v>
          </cell>
          <cell r="H42">
            <v>1825</v>
          </cell>
          <cell r="I42">
            <v>1046</v>
          </cell>
          <cell r="J42">
            <v>99.71</v>
          </cell>
          <cell r="K42">
            <v>232</v>
          </cell>
          <cell r="L42">
            <v>0</v>
          </cell>
          <cell r="M42">
            <v>1791</v>
          </cell>
          <cell r="N42">
            <v>1027</v>
          </cell>
          <cell r="O42">
            <v>97.92</v>
          </cell>
          <cell r="P42">
            <v>447</v>
          </cell>
          <cell r="T42">
            <v>382</v>
          </cell>
          <cell r="U42">
            <v>0</v>
          </cell>
          <cell r="V42">
            <v>664</v>
          </cell>
          <cell r="W42">
            <v>2726</v>
          </cell>
          <cell r="X42">
            <v>140.72</v>
          </cell>
          <cell r="Y42">
            <v>373</v>
          </cell>
          <cell r="Z42">
            <v>0</v>
          </cell>
          <cell r="AA42">
            <v>649</v>
          </cell>
          <cell r="AB42">
            <v>2665</v>
          </cell>
          <cell r="AC42">
            <v>137.56</v>
          </cell>
          <cell r="AD42">
            <v>565</v>
          </cell>
          <cell r="AH42">
            <v>663</v>
          </cell>
          <cell r="AI42">
            <v>19</v>
          </cell>
          <cell r="AJ42">
            <v>3674</v>
          </cell>
          <cell r="AK42">
            <v>5367</v>
          </cell>
          <cell r="AL42">
            <v>342.31</v>
          </cell>
          <cell r="AM42">
            <v>663</v>
          </cell>
          <cell r="AN42">
            <v>19</v>
          </cell>
          <cell r="AO42">
            <v>3671</v>
          </cell>
          <cell r="AP42">
            <v>5365</v>
          </cell>
          <cell r="AQ42">
            <v>342.14</v>
          </cell>
          <cell r="AR42">
            <v>1474</v>
          </cell>
        </row>
        <row r="43">
          <cell r="F43">
            <v>278</v>
          </cell>
          <cell r="G43">
            <v>220</v>
          </cell>
          <cell r="H43">
            <v>920</v>
          </cell>
          <cell r="I43">
            <v>1507</v>
          </cell>
          <cell r="J43">
            <v>104</v>
          </cell>
          <cell r="K43">
            <v>278</v>
          </cell>
          <cell r="L43">
            <v>220</v>
          </cell>
          <cell r="M43">
            <v>920</v>
          </cell>
          <cell r="N43">
            <v>1507</v>
          </cell>
          <cell r="O43">
            <v>104</v>
          </cell>
          <cell r="P43">
            <v>371</v>
          </cell>
          <cell r="T43">
            <v>178</v>
          </cell>
          <cell r="U43">
            <v>0</v>
          </cell>
          <cell r="V43">
            <v>560</v>
          </cell>
          <cell r="W43">
            <v>110</v>
          </cell>
          <cell r="X43">
            <v>32.44</v>
          </cell>
          <cell r="Y43">
            <v>178</v>
          </cell>
          <cell r="Z43">
            <v>0</v>
          </cell>
          <cell r="AA43">
            <v>560</v>
          </cell>
          <cell r="AB43">
            <v>110</v>
          </cell>
          <cell r="AC43">
            <v>32.44</v>
          </cell>
          <cell r="AD43">
            <v>216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F44">
            <v>2665</v>
          </cell>
          <cell r="G44">
            <v>740</v>
          </cell>
          <cell r="H44">
            <v>3247</v>
          </cell>
          <cell r="I44">
            <v>0</v>
          </cell>
          <cell r="J44">
            <v>337.88</v>
          </cell>
          <cell r="K44">
            <v>2384</v>
          </cell>
          <cell r="L44">
            <v>9</v>
          </cell>
          <cell r="M44">
            <v>3645</v>
          </cell>
          <cell r="N44">
            <v>0</v>
          </cell>
          <cell r="O44">
            <v>333.65</v>
          </cell>
          <cell r="P44">
            <v>1955</v>
          </cell>
          <cell r="T44">
            <v>645</v>
          </cell>
          <cell r="U44">
            <v>135</v>
          </cell>
          <cell r="V44">
            <v>807</v>
          </cell>
          <cell r="W44">
            <v>0</v>
          </cell>
          <cell r="X44">
            <v>75.55</v>
          </cell>
          <cell r="Y44">
            <v>249</v>
          </cell>
          <cell r="Z44">
            <v>0</v>
          </cell>
          <cell r="AA44">
            <v>1800</v>
          </cell>
          <cell r="AB44">
            <v>0</v>
          </cell>
          <cell r="AC44">
            <v>75.52</v>
          </cell>
          <cell r="AD44">
            <v>243</v>
          </cell>
          <cell r="AH44">
            <v>858</v>
          </cell>
          <cell r="AI44">
            <v>195</v>
          </cell>
          <cell r="AJ44">
            <v>957</v>
          </cell>
          <cell r="AK44">
            <v>0</v>
          </cell>
          <cell r="AL44">
            <v>99.44</v>
          </cell>
          <cell r="AM44">
            <v>255</v>
          </cell>
          <cell r="AN44">
            <v>0</v>
          </cell>
          <cell r="AO44">
            <v>200</v>
          </cell>
          <cell r="AP44">
            <v>0</v>
          </cell>
          <cell r="AQ44">
            <v>99.43</v>
          </cell>
          <cell r="AR44">
            <v>255</v>
          </cell>
        </row>
        <row r="45">
          <cell r="F45">
            <v>396</v>
          </cell>
          <cell r="G45">
            <v>12</v>
          </cell>
          <cell r="H45">
            <v>1000.72</v>
          </cell>
          <cell r="I45">
            <v>380</v>
          </cell>
          <cell r="J45">
            <v>72.260000000000005</v>
          </cell>
          <cell r="K45">
            <v>156</v>
          </cell>
          <cell r="L45">
            <v>25</v>
          </cell>
          <cell r="M45">
            <v>0</v>
          </cell>
          <cell r="N45">
            <v>0</v>
          </cell>
          <cell r="O45">
            <v>72.27</v>
          </cell>
          <cell r="P45">
            <v>118</v>
          </cell>
          <cell r="T45">
            <v>1053</v>
          </cell>
          <cell r="U45">
            <v>63</v>
          </cell>
          <cell r="V45">
            <v>3000.4</v>
          </cell>
          <cell r="W45">
            <v>947.03</v>
          </cell>
          <cell r="X45">
            <v>203.21</v>
          </cell>
          <cell r="Y45">
            <v>398</v>
          </cell>
          <cell r="Z45">
            <v>16</v>
          </cell>
          <cell r="AA45">
            <v>3000</v>
          </cell>
          <cell r="AB45">
            <v>1263</v>
          </cell>
          <cell r="AC45">
            <v>203.04</v>
          </cell>
          <cell r="AD45">
            <v>863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F46">
            <v>3569.19</v>
          </cell>
          <cell r="G46">
            <v>1725.24</v>
          </cell>
          <cell r="H46">
            <v>1759.74</v>
          </cell>
          <cell r="I46">
            <v>0</v>
          </cell>
          <cell r="J46">
            <v>302.07</v>
          </cell>
          <cell r="K46">
            <v>1249</v>
          </cell>
          <cell r="L46">
            <v>145</v>
          </cell>
          <cell r="M46">
            <v>6160</v>
          </cell>
          <cell r="N46">
            <v>0</v>
          </cell>
          <cell r="O46">
            <v>301.3</v>
          </cell>
          <cell r="P46">
            <v>1935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F47">
            <v>992</v>
          </cell>
          <cell r="G47">
            <v>0</v>
          </cell>
          <cell r="H47">
            <v>3000</v>
          </cell>
          <cell r="I47">
            <v>1715</v>
          </cell>
          <cell r="J47">
            <v>175.87</v>
          </cell>
          <cell r="K47">
            <v>992</v>
          </cell>
          <cell r="L47">
            <v>0</v>
          </cell>
          <cell r="M47">
            <v>3000</v>
          </cell>
          <cell r="N47">
            <v>1715</v>
          </cell>
          <cell r="O47">
            <v>175.87</v>
          </cell>
          <cell r="P47">
            <v>659</v>
          </cell>
          <cell r="T47">
            <v>1812</v>
          </cell>
          <cell r="U47">
            <v>7</v>
          </cell>
          <cell r="V47">
            <v>5000</v>
          </cell>
          <cell r="W47">
            <v>2738</v>
          </cell>
          <cell r="X47">
            <v>291.51</v>
          </cell>
          <cell r="Y47">
            <v>1812</v>
          </cell>
          <cell r="Z47">
            <v>7</v>
          </cell>
          <cell r="AA47">
            <v>5000</v>
          </cell>
          <cell r="AB47">
            <v>2738</v>
          </cell>
          <cell r="AC47">
            <v>291.51</v>
          </cell>
          <cell r="AD47">
            <v>2022</v>
          </cell>
          <cell r="AH47">
            <v>10280</v>
          </cell>
          <cell r="AI47">
            <v>33</v>
          </cell>
          <cell r="AJ47">
            <v>20000</v>
          </cell>
          <cell r="AK47">
            <v>35221</v>
          </cell>
          <cell r="AL47">
            <v>2246.19</v>
          </cell>
          <cell r="AM47">
            <v>10280</v>
          </cell>
          <cell r="AN47">
            <v>0</v>
          </cell>
          <cell r="AO47">
            <v>20000</v>
          </cell>
          <cell r="AP47">
            <v>35252</v>
          </cell>
          <cell r="AQ47">
            <v>2246.19</v>
          </cell>
          <cell r="AR47">
            <v>19123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1168</v>
          </cell>
          <cell r="U48">
            <v>18</v>
          </cell>
          <cell r="V48">
            <v>2400</v>
          </cell>
          <cell r="W48">
            <v>0</v>
          </cell>
          <cell r="X48">
            <v>108.08</v>
          </cell>
          <cell r="Y48">
            <v>898</v>
          </cell>
          <cell r="Z48">
            <v>0</v>
          </cell>
          <cell r="AA48">
            <v>2289</v>
          </cell>
          <cell r="AB48">
            <v>0</v>
          </cell>
          <cell r="AC48">
            <v>107.83</v>
          </cell>
          <cell r="AD48">
            <v>1898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F49">
            <v>15325</v>
          </cell>
          <cell r="G49">
            <v>585</v>
          </cell>
          <cell r="H49">
            <v>34525</v>
          </cell>
          <cell r="I49">
            <v>38290</v>
          </cell>
          <cell r="J49">
            <v>3022.19</v>
          </cell>
          <cell r="K49">
            <v>13377</v>
          </cell>
          <cell r="L49">
            <v>284</v>
          </cell>
          <cell r="M49">
            <v>32701</v>
          </cell>
          <cell r="N49">
            <v>38880</v>
          </cell>
          <cell r="O49">
            <v>2853.37</v>
          </cell>
          <cell r="P49">
            <v>14198</v>
          </cell>
          <cell r="T49">
            <v>851</v>
          </cell>
          <cell r="U49">
            <v>120</v>
          </cell>
          <cell r="V49">
            <v>5029</v>
          </cell>
          <cell r="W49">
            <v>3105</v>
          </cell>
          <cell r="X49">
            <v>324.02</v>
          </cell>
          <cell r="Y49">
            <v>759</v>
          </cell>
          <cell r="Z49">
            <v>4</v>
          </cell>
          <cell r="AA49">
            <v>4976</v>
          </cell>
          <cell r="AB49">
            <v>2098</v>
          </cell>
          <cell r="AC49">
            <v>319.76</v>
          </cell>
          <cell r="AD49">
            <v>2598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T50">
            <v>2512</v>
          </cell>
          <cell r="U50">
            <v>562</v>
          </cell>
          <cell r="V50">
            <v>6571</v>
          </cell>
          <cell r="W50">
            <v>1774</v>
          </cell>
          <cell r="X50">
            <v>317.52</v>
          </cell>
          <cell r="Y50">
            <v>1204</v>
          </cell>
          <cell r="Z50">
            <v>0</v>
          </cell>
          <cell r="AA50">
            <v>7206</v>
          </cell>
          <cell r="AB50">
            <v>2965</v>
          </cell>
          <cell r="AC50">
            <v>292.20999999999998</v>
          </cell>
          <cell r="AD50">
            <v>1842</v>
          </cell>
          <cell r="AH50">
            <v>3735</v>
          </cell>
          <cell r="AI50">
            <v>1236</v>
          </cell>
          <cell r="AJ50">
            <v>5715</v>
          </cell>
          <cell r="AK50">
            <v>1335</v>
          </cell>
          <cell r="AL50">
            <v>325.94</v>
          </cell>
          <cell r="AM50">
            <v>1103</v>
          </cell>
          <cell r="AN50">
            <v>17</v>
          </cell>
          <cell r="AO50">
            <v>1890</v>
          </cell>
          <cell r="AP50">
            <v>5569</v>
          </cell>
          <cell r="AQ50">
            <v>279.52999999999997</v>
          </cell>
          <cell r="AR50">
            <v>1577</v>
          </cell>
        </row>
        <row r="51">
          <cell r="AV51">
            <v>176732.47999999998</v>
          </cell>
          <cell r="AW51">
            <v>40656.079999999994</v>
          </cell>
          <cell r="AX51">
            <v>420203.37</v>
          </cell>
          <cell r="AY51">
            <v>222819.3</v>
          </cell>
          <cell r="AZ51">
            <v>25858.300500000001</v>
          </cell>
          <cell r="BA51">
            <v>120456</v>
          </cell>
          <cell r="BB51">
            <v>20433</v>
          </cell>
          <cell r="BC51">
            <v>382838.63</v>
          </cell>
          <cell r="BD51">
            <v>228033.94</v>
          </cell>
          <cell r="BE51">
            <v>25377.895499999999</v>
          </cell>
          <cell r="BF51">
            <v>183489</v>
          </cell>
        </row>
      </sheetData>
      <sheetData sheetId="3">
        <row r="8">
          <cell r="F8">
            <v>165.15</v>
          </cell>
          <cell r="G8">
            <v>12</v>
          </cell>
          <cell r="H8">
            <v>884</v>
          </cell>
          <cell r="I8">
            <v>169.88</v>
          </cell>
          <cell r="J8">
            <v>35.67</v>
          </cell>
          <cell r="K8">
            <v>165.15</v>
          </cell>
          <cell r="L8">
            <v>12</v>
          </cell>
          <cell r="M8">
            <v>884</v>
          </cell>
          <cell r="N8">
            <v>169.88</v>
          </cell>
          <cell r="O8">
            <v>35.67</v>
          </cell>
          <cell r="P8">
            <v>178</v>
          </cell>
          <cell r="T8">
            <v>2692.35</v>
          </cell>
          <cell r="U8">
            <v>130</v>
          </cell>
          <cell r="V8">
            <v>3295</v>
          </cell>
          <cell r="W8">
            <v>13584.12</v>
          </cell>
          <cell r="X8">
            <v>721.84</v>
          </cell>
          <cell r="Y8">
            <v>2692.35</v>
          </cell>
          <cell r="Z8">
            <v>130</v>
          </cell>
          <cell r="AA8">
            <v>3295</v>
          </cell>
          <cell r="AB8">
            <v>13531.26</v>
          </cell>
          <cell r="AC8">
            <v>719.62</v>
          </cell>
          <cell r="AD8">
            <v>2823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</row>
        <row r="9">
          <cell r="F9">
            <v>818</v>
          </cell>
          <cell r="G9">
            <v>9</v>
          </cell>
          <cell r="H9">
            <v>5170</v>
          </cell>
          <cell r="I9">
            <v>945</v>
          </cell>
          <cell r="J9">
            <v>204.44</v>
          </cell>
          <cell r="K9">
            <v>939</v>
          </cell>
          <cell r="L9">
            <v>0</v>
          </cell>
          <cell r="M9">
            <v>4381</v>
          </cell>
          <cell r="N9">
            <v>1658</v>
          </cell>
          <cell r="O9">
            <v>201.72</v>
          </cell>
          <cell r="P9">
            <v>861</v>
          </cell>
          <cell r="T9">
            <v>253</v>
          </cell>
          <cell r="U9">
            <v>0</v>
          </cell>
          <cell r="V9">
            <v>262</v>
          </cell>
          <cell r="W9">
            <v>108</v>
          </cell>
          <cell r="X9">
            <v>17.95</v>
          </cell>
          <cell r="Y9">
            <v>328</v>
          </cell>
          <cell r="Z9">
            <v>0</v>
          </cell>
          <cell r="AA9">
            <v>0</v>
          </cell>
          <cell r="AB9">
            <v>240</v>
          </cell>
          <cell r="AC9">
            <v>17.95</v>
          </cell>
          <cell r="AD9">
            <v>286</v>
          </cell>
          <cell r="AH9">
            <v>95</v>
          </cell>
          <cell r="AI9">
            <v>0</v>
          </cell>
          <cell r="AJ9">
            <v>800</v>
          </cell>
          <cell r="AK9">
            <v>600</v>
          </cell>
          <cell r="AL9">
            <v>49.5</v>
          </cell>
          <cell r="AM9">
            <v>223</v>
          </cell>
          <cell r="AN9">
            <v>0</v>
          </cell>
          <cell r="AO9">
            <v>567</v>
          </cell>
          <cell r="AP9">
            <v>1526</v>
          </cell>
          <cell r="AQ9">
            <v>49.35</v>
          </cell>
          <cell r="AR9">
            <v>223</v>
          </cell>
        </row>
        <row r="10">
          <cell r="F10">
            <v>977</v>
          </cell>
          <cell r="G10">
            <v>537</v>
          </cell>
          <cell r="H10">
            <v>1627</v>
          </cell>
          <cell r="I10">
            <v>1491</v>
          </cell>
          <cell r="J10">
            <v>267.58199999999999</v>
          </cell>
          <cell r="K10">
            <v>508</v>
          </cell>
          <cell r="L10">
            <v>0</v>
          </cell>
          <cell r="M10">
            <v>3212</v>
          </cell>
          <cell r="N10">
            <v>273</v>
          </cell>
          <cell r="O10">
            <v>267.58199999999999</v>
          </cell>
          <cell r="P10">
            <v>645</v>
          </cell>
          <cell r="T10">
            <v>1250</v>
          </cell>
          <cell r="U10">
            <v>1053</v>
          </cell>
          <cell r="V10">
            <v>4250</v>
          </cell>
          <cell r="W10">
            <v>4525</v>
          </cell>
          <cell r="X10">
            <v>182.41849999999999</v>
          </cell>
          <cell r="Y10">
            <v>1970</v>
          </cell>
          <cell r="Z10">
            <v>0</v>
          </cell>
          <cell r="AA10">
            <v>3680</v>
          </cell>
          <cell r="AB10">
            <v>5443</v>
          </cell>
          <cell r="AC10">
            <v>182.41849999999999</v>
          </cell>
          <cell r="AD10">
            <v>2070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</row>
        <row r="11">
          <cell r="F11">
            <v>863</v>
          </cell>
          <cell r="G11">
            <v>0</v>
          </cell>
          <cell r="H11">
            <v>1477</v>
          </cell>
          <cell r="I11">
            <v>6693</v>
          </cell>
          <cell r="J11">
            <v>339.74</v>
          </cell>
          <cell r="K11">
            <v>790</v>
          </cell>
          <cell r="L11">
            <v>0</v>
          </cell>
          <cell r="M11">
            <v>1395</v>
          </cell>
          <cell r="N11">
            <v>6057</v>
          </cell>
          <cell r="O11">
            <v>309.24</v>
          </cell>
          <cell r="P11">
            <v>867</v>
          </cell>
          <cell r="T11">
            <v>2229</v>
          </cell>
          <cell r="U11">
            <v>215</v>
          </cell>
          <cell r="V11">
            <v>908</v>
          </cell>
          <cell r="W11">
            <v>11828</v>
          </cell>
          <cell r="X11">
            <v>522.74</v>
          </cell>
          <cell r="Y11">
            <v>2058</v>
          </cell>
          <cell r="Z11">
            <v>201</v>
          </cell>
          <cell r="AA11">
            <v>790</v>
          </cell>
          <cell r="AB11">
            <v>9689</v>
          </cell>
          <cell r="AC11">
            <v>474.57</v>
          </cell>
          <cell r="AD11">
            <v>2735</v>
          </cell>
          <cell r="AH11">
            <v>174</v>
          </cell>
          <cell r="AI11">
            <v>0</v>
          </cell>
          <cell r="AJ11">
            <v>179</v>
          </cell>
          <cell r="AK11">
            <v>694</v>
          </cell>
          <cell r="AL11">
            <v>37.630000000000003</v>
          </cell>
          <cell r="AM11">
            <v>174</v>
          </cell>
          <cell r="AN11">
            <v>0</v>
          </cell>
          <cell r="AO11">
            <v>179</v>
          </cell>
          <cell r="AP11">
            <v>694</v>
          </cell>
          <cell r="AQ11">
            <v>37.630000000000003</v>
          </cell>
          <cell r="AR11">
            <v>134</v>
          </cell>
        </row>
        <row r="12">
          <cell r="F12">
            <v>2474</v>
          </cell>
          <cell r="G12">
            <v>60</v>
          </cell>
          <cell r="H12">
            <v>6907</v>
          </cell>
          <cell r="I12">
            <v>11258.75</v>
          </cell>
          <cell r="J12">
            <v>628.91999999999996</v>
          </cell>
          <cell r="K12">
            <v>2471</v>
          </cell>
          <cell r="L12">
            <v>56</v>
          </cell>
          <cell r="M12">
            <v>6903</v>
          </cell>
          <cell r="N12">
            <v>11224</v>
          </cell>
          <cell r="O12">
            <v>626.35</v>
          </cell>
          <cell r="P12">
            <v>3223</v>
          </cell>
          <cell r="T12">
            <v>525</v>
          </cell>
          <cell r="U12">
            <v>0</v>
          </cell>
          <cell r="V12">
            <v>2670</v>
          </cell>
          <cell r="W12">
            <v>10520</v>
          </cell>
          <cell r="X12">
            <v>459.52</v>
          </cell>
          <cell r="Y12">
            <v>525</v>
          </cell>
          <cell r="Z12">
            <v>0</v>
          </cell>
          <cell r="AA12">
            <v>2670</v>
          </cell>
          <cell r="AB12">
            <v>10520</v>
          </cell>
          <cell r="AC12">
            <v>459.52</v>
          </cell>
          <cell r="AD12">
            <v>4160</v>
          </cell>
          <cell r="AH12">
            <v>349</v>
          </cell>
          <cell r="AI12">
            <v>0</v>
          </cell>
          <cell r="AJ12">
            <v>515</v>
          </cell>
          <cell r="AK12">
            <v>6485</v>
          </cell>
          <cell r="AL12">
            <v>263.69</v>
          </cell>
          <cell r="AM12">
            <v>349</v>
          </cell>
          <cell r="AN12">
            <v>0</v>
          </cell>
          <cell r="AO12">
            <v>515</v>
          </cell>
          <cell r="AP12">
            <v>6485</v>
          </cell>
          <cell r="AQ12">
            <v>263.69</v>
          </cell>
          <cell r="AR12">
            <v>999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T13">
            <v>5134</v>
          </cell>
          <cell r="U13">
            <v>88</v>
          </cell>
          <cell r="V13">
            <v>1848</v>
          </cell>
          <cell r="W13">
            <v>1261</v>
          </cell>
          <cell r="X13">
            <v>210.91</v>
          </cell>
          <cell r="Y13">
            <v>6134</v>
          </cell>
          <cell r="Z13">
            <v>100</v>
          </cell>
          <cell r="AA13">
            <v>2348</v>
          </cell>
          <cell r="AB13">
            <v>1291</v>
          </cell>
          <cell r="AC13">
            <v>246.64</v>
          </cell>
          <cell r="AD13">
            <v>2652</v>
          </cell>
          <cell r="AH13">
            <v>2819</v>
          </cell>
          <cell r="AI13">
            <v>0</v>
          </cell>
          <cell r="AJ13">
            <v>994</v>
          </cell>
          <cell r="AK13">
            <v>630</v>
          </cell>
          <cell r="AL13">
            <v>110.67</v>
          </cell>
          <cell r="AM13">
            <v>3278</v>
          </cell>
          <cell r="AN13">
            <v>0</v>
          </cell>
          <cell r="AO13">
            <v>1757</v>
          </cell>
          <cell r="AP13">
            <v>465.42</v>
          </cell>
          <cell r="AQ13">
            <v>134.31</v>
          </cell>
          <cell r="AR13">
            <v>1634</v>
          </cell>
        </row>
        <row r="14">
          <cell r="F14">
            <v>317</v>
          </cell>
          <cell r="G14">
            <v>209</v>
          </cell>
          <cell r="H14">
            <v>618</v>
          </cell>
          <cell r="I14">
            <v>0</v>
          </cell>
          <cell r="J14">
            <v>40.32</v>
          </cell>
          <cell r="K14">
            <v>163</v>
          </cell>
          <cell r="L14">
            <v>0</v>
          </cell>
          <cell r="M14">
            <v>126</v>
          </cell>
          <cell r="N14">
            <v>0</v>
          </cell>
          <cell r="O14">
            <v>40.21</v>
          </cell>
          <cell r="P14">
            <v>268</v>
          </cell>
          <cell r="T14">
            <v>1378</v>
          </cell>
          <cell r="U14">
            <v>1364</v>
          </cell>
          <cell r="V14">
            <v>2727</v>
          </cell>
          <cell r="W14">
            <v>0</v>
          </cell>
          <cell r="X14">
            <v>177.55</v>
          </cell>
          <cell r="Y14">
            <v>1651</v>
          </cell>
          <cell r="Z14">
            <v>0</v>
          </cell>
          <cell r="AA14">
            <v>700</v>
          </cell>
          <cell r="AB14">
            <v>0</v>
          </cell>
          <cell r="AC14">
            <v>170.66</v>
          </cell>
          <cell r="AD14">
            <v>1909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</row>
        <row r="15">
          <cell r="F15">
            <v>7386</v>
          </cell>
          <cell r="G15">
            <v>327</v>
          </cell>
          <cell r="H15">
            <v>7671</v>
          </cell>
          <cell r="I15">
            <v>0</v>
          </cell>
          <cell r="J15">
            <v>381.02</v>
          </cell>
          <cell r="K15">
            <v>1095.71</v>
          </cell>
          <cell r="L15">
            <v>2611</v>
          </cell>
          <cell r="M15">
            <v>7792</v>
          </cell>
          <cell r="N15">
            <v>0</v>
          </cell>
          <cell r="O15">
            <v>350.88</v>
          </cell>
          <cell r="P15">
            <v>2180</v>
          </cell>
          <cell r="T15">
            <v>855</v>
          </cell>
          <cell r="U15">
            <v>60</v>
          </cell>
          <cell r="V15">
            <v>501</v>
          </cell>
          <cell r="W15">
            <v>0</v>
          </cell>
          <cell r="X15">
            <v>32</v>
          </cell>
          <cell r="Y15">
            <v>98</v>
          </cell>
          <cell r="Z15">
            <v>115</v>
          </cell>
          <cell r="AA15">
            <v>691</v>
          </cell>
          <cell r="AB15">
            <v>0</v>
          </cell>
          <cell r="AC15">
            <v>29.5</v>
          </cell>
          <cell r="AD15">
            <v>388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</row>
        <row r="16">
          <cell r="F16">
            <v>261</v>
          </cell>
          <cell r="G16">
            <v>253</v>
          </cell>
          <cell r="H16">
            <v>253</v>
          </cell>
          <cell r="I16">
            <v>257</v>
          </cell>
          <cell r="J16">
            <v>33.22</v>
          </cell>
          <cell r="K16">
            <v>608</v>
          </cell>
          <cell r="L16">
            <v>0</v>
          </cell>
          <cell r="M16">
            <v>254</v>
          </cell>
          <cell r="N16">
            <v>332</v>
          </cell>
          <cell r="O16">
            <v>33.21</v>
          </cell>
          <cell r="P16">
            <v>1173</v>
          </cell>
          <cell r="T16">
            <v>1174</v>
          </cell>
          <cell r="U16">
            <v>1165</v>
          </cell>
          <cell r="V16">
            <v>1175</v>
          </cell>
          <cell r="W16">
            <v>1184</v>
          </cell>
          <cell r="X16">
            <v>152.71</v>
          </cell>
          <cell r="Y16">
            <v>2776</v>
          </cell>
          <cell r="Z16">
            <v>0</v>
          </cell>
          <cell r="AA16">
            <v>1402</v>
          </cell>
          <cell r="AB16">
            <v>1379</v>
          </cell>
          <cell r="AC16">
            <v>152.69999999999999</v>
          </cell>
          <cell r="AD16">
            <v>1338</v>
          </cell>
          <cell r="AH16">
            <v>1432</v>
          </cell>
          <cell r="AI16">
            <v>1404</v>
          </cell>
          <cell r="AJ16">
            <v>1402</v>
          </cell>
          <cell r="AK16">
            <v>1405</v>
          </cell>
          <cell r="AL16">
            <v>183.07</v>
          </cell>
          <cell r="AM16">
            <v>3328</v>
          </cell>
          <cell r="AN16">
            <v>0</v>
          </cell>
          <cell r="AO16">
            <v>1598</v>
          </cell>
          <cell r="AP16">
            <v>1708</v>
          </cell>
          <cell r="AQ16">
            <v>183.04</v>
          </cell>
          <cell r="AR16">
            <v>1271</v>
          </cell>
        </row>
        <row r="17">
          <cell r="F17">
            <v>1100</v>
          </cell>
          <cell r="G17">
            <v>100</v>
          </cell>
          <cell r="H17">
            <v>1302</v>
          </cell>
          <cell r="I17">
            <v>1302</v>
          </cell>
          <cell r="J17">
            <v>117.15</v>
          </cell>
          <cell r="K17">
            <v>1260</v>
          </cell>
          <cell r="L17">
            <v>0</v>
          </cell>
          <cell r="M17">
            <v>962</v>
          </cell>
          <cell r="N17">
            <v>1548</v>
          </cell>
          <cell r="O17">
            <v>115.84</v>
          </cell>
          <cell r="P17">
            <v>907</v>
          </cell>
          <cell r="T17">
            <v>300</v>
          </cell>
          <cell r="U17">
            <v>30</v>
          </cell>
          <cell r="V17">
            <v>543</v>
          </cell>
          <cell r="W17">
            <v>542</v>
          </cell>
          <cell r="X17">
            <v>45.17</v>
          </cell>
          <cell r="Y17">
            <v>253</v>
          </cell>
          <cell r="Z17">
            <v>0</v>
          </cell>
          <cell r="AA17">
            <v>212</v>
          </cell>
          <cell r="AB17">
            <v>1211</v>
          </cell>
          <cell r="AC17">
            <v>43.14</v>
          </cell>
          <cell r="AD17">
            <v>243</v>
          </cell>
          <cell r="AH17">
            <v>405</v>
          </cell>
          <cell r="AI17">
            <v>100</v>
          </cell>
          <cell r="AJ17">
            <v>558</v>
          </cell>
          <cell r="AK17">
            <v>2850</v>
          </cell>
          <cell r="AL17">
            <v>147.41999999999999</v>
          </cell>
          <cell r="AM17">
            <v>364</v>
          </cell>
          <cell r="AN17">
            <v>0</v>
          </cell>
          <cell r="AO17">
            <v>1020</v>
          </cell>
          <cell r="AP17">
            <v>2638</v>
          </cell>
          <cell r="AQ17">
            <v>146.55000000000001</v>
          </cell>
          <cell r="AR17">
            <v>410</v>
          </cell>
        </row>
        <row r="18">
          <cell r="F18">
            <v>1711</v>
          </cell>
          <cell r="G18">
            <v>0</v>
          </cell>
          <cell r="H18">
            <v>2500</v>
          </cell>
          <cell r="I18">
            <v>2936</v>
          </cell>
          <cell r="J18">
            <v>227.54</v>
          </cell>
          <cell r="K18">
            <v>615</v>
          </cell>
          <cell r="L18">
            <v>0</v>
          </cell>
          <cell r="M18">
            <v>2396</v>
          </cell>
          <cell r="N18">
            <v>2506</v>
          </cell>
          <cell r="O18">
            <v>182.8</v>
          </cell>
          <cell r="P18">
            <v>691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H18">
            <v>4705</v>
          </cell>
          <cell r="AI18">
            <v>0</v>
          </cell>
          <cell r="AJ18">
            <v>3612</v>
          </cell>
          <cell r="AK18">
            <v>4290</v>
          </cell>
          <cell r="AL18">
            <v>375.43</v>
          </cell>
          <cell r="AM18">
            <v>16312</v>
          </cell>
          <cell r="AN18">
            <v>0</v>
          </cell>
          <cell r="AO18">
            <v>6241</v>
          </cell>
          <cell r="AP18">
            <v>7484</v>
          </cell>
          <cell r="AQ18">
            <v>394.18</v>
          </cell>
          <cell r="AR18">
            <v>2887</v>
          </cell>
        </row>
        <row r="19">
          <cell r="F19">
            <v>1869</v>
          </cell>
          <cell r="G19">
            <v>57</v>
          </cell>
          <cell r="H19">
            <v>1872</v>
          </cell>
          <cell r="I19">
            <v>279</v>
          </cell>
          <cell r="J19">
            <v>112</v>
          </cell>
          <cell r="K19">
            <v>4221</v>
          </cell>
          <cell r="L19">
            <v>0</v>
          </cell>
          <cell r="M19">
            <v>1186</v>
          </cell>
          <cell r="N19">
            <v>2823</v>
          </cell>
          <cell r="O19">
            <v>111.95</v>
          </cell>
          <cell r="P19">
            <v>574</v>
          </cell>
          <cell r="T19">
            <v>4008</v>
          </cell>
          <cell r="U19">
            <v>102</v>
          </cell>
          <cell r="V19">
            <v>3606</v>
          </cell>
          <cell r="W19">
            <v>1140</v>
          </cell>
          <cell r="X19">
            <v>227.21</v>
          </cell>
          <cell r="Y19">
            <v>796</v>
          </cell>
          <cell r="Z19">
            <v>47</v>
          </cell>
          <cell r="AA19">
            <v>1409</v>
          </cell>
          <cell r="AB19">
            <v>4053</v>
          </cell>
          <cell r="AC19">
            <v>226.36</v>
          </cell>
          <cell r="AD19">
            <v>700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F20">
            <v>2499</v>
          </cell>
          <cell r="G20">
            <v>0</v>
          </cell>
          <cell r="H20">
            <v>9054</v>
          </cell>
          <cell r="I20">
            <v>0</v>
          </cell>
          <cell r="J20">
            <v>303.49</v>
          </cell>
          <cell r="K20">
            <v>2169</v>
          </cell>
          <cell r="L20">
            <v>0</v>
          </cell>
          <cell r="M20">
            <v>7868</v>
          </cell>
          <cell r="N20">
            <v>0</v>
          </cell>
          <cell r="O20">
            <v>263.68</v>
          </cell>
          <cell r="P20">
            <v>1661</v>
          </cell>
          <cell r="T20">
            <v>2065</v>
          </cell>
          <cell r="U20">
            <v>0</v>
          </cell>
          <cell r="V20">
            <v>11230</v>
          </cell>
          <cell r="W20">
            <v>0</v>
          </cell>
          <cell r="X20">
            <v>355.74</v>
          </cell>
          <cell r="Y20">
            <v>1994</v>
          </cell>
          <cell r="Z20">
            <v>0</v>
          </cell>
          <cell r="AA20">
            <v>10763</v>
          </cell>
          <cell r="AB20">
            <v>0</v>
          </cell>
          <cell r="AC20">
            <v>341.24</v>
          </cell>
          <cell r="AD20">
            <v>1970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F21">
            <v>7935</v>
          </cell>
          <cell r="G21">
            <v>0</v>
          </cell>
          <cell r="H21">
            <v>285</v>
          </cell>
          <cell r="I21">
            <v>12330</v>
          </cell>
          <cell r="J21">
            <v>685.98</v>
          </cell>
          <cell r="K21">
            <v>2792</v>
          </cell>
          <cell r="L21">
            <v>0</v>
          </cell>
          <cell r="M21">
            <v>11589</v>
          </cell>
          <cell r="N21">
            <v>8500</v>
          </cell>
          <cell r="O21">
            <v>634.91</v>
          </cell>
          <cell r="P21">
            <v>3918</v>
          </cell>
          <cell r="T21">
            <v>2414</v>
          </cell>
          <cell r="U21">
            <v>0</v>
          </cell>
          <cell r="V21">
            <v>1910</v>
          </cell>
          <cell r="W21">
            <v>3820</v>
          </cell>
          <cell r="X21">
            <v>485.96</v>
          </cell>
          <cell r="Y21">
            <v>1027</v>
          </cell>
          <cell r="Z21">
            <v>0</v>
          </cell>
          <cell r="AA21">
            <v>2355</v>
          </cell>
          <cell r="AB21">
            <v>8701</v>
          </cell>
          <cell r="AC21">
            <v>405.88</v>
          </cell>
          <cell r="AD21">
            <v>2087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49</v>
          </cell>
          <cell r="AM21">
            <v>97</v>
          </cell>
          <cell r="AN21">
            <v>0</v>
          </cell>
          <cell r="AO21">
            <v>131</v>
          </cell>
          <cell r="AP21">
            <v>837</v>
          </cell>
          <cell r="AQ21">
            <v>40.4</v>
          </cell>
          <cell r="AR21">
            <v>173</v>
          </cell>
        </row>
        <row r="22">
          <cell r="F22">
            <v>99</v>
          </cell>
          <cell r="G22">
            <v>0</v>
          </cell>
          <cell r="H22">
            <v>1174</v>
          </cell>
          <cell r="I22">
            <v>2040</v>
          </cell>
          <cell r="J22">
            <v>97.63</v>
          </cell>
          <cell r="K22">
            <v>97</v>
          </cell>
          <cell r="L22">
            <v>0</v>
          </cell>
          <cell r="M22">
            <v>1174</v>
          </cell>
          <cell r="N22">
            <v>2040</v>
          </cell>
          <cell r="O22">
            <v>97.42</v>
          </cell>
          <cell r="P22">
            <v>422</v>
          </cell>
          <cell r="T22">
            <v>276</v>
          </cell>
          <cell r="U22">
            <v>0</v>
          </cell>
          <cell r="V22">
            <v>1347</v>
          </cell>
          <cell r="W22">
            <v>807</v>
          </cell>
          <cell r="X22">
            <v>69.2</v>
          </cell>
          <cell r="Y22">
            <v>201</v>
          </cell>
          <cell r="Z22">
            <v>0</v>
          </cell>
          <cell r="AA22">
            <v>1347</v>
          </cell>
          <cell r="AB22">
            <v>807</v>
          </cell>
          <cell r="AC22">
            <v>67.63</v>
          </cell>
          <cell r="AD22">
            <v>342</v>
          </cell>
          <cell r="AH22">
            <v>1629</v>
          </cell>
          <cell r="AI22">
            <v>0</v>
          </cell>
          <cell r="AJ22">
            <v>3789</v>
          </cell>
          <cell r="AK22">
            <v>6604</v>
          </cell>
          <cell r="AL22">
            <v>299.76</v>
          </cell>
          <cell r="AM22">
            <v>701</v>
          </cell>
          <cell r="AN22">
            <v>0</v>
          </cell>
          <cell r="AO22">
            <v>3789</v>
          </cell>
          <cell r="AP22">
            <v>6604</v>
          </cell>
          <cell r="AQ22">
            <v>280.93</v>
          </cell>
          <cell r="AR22">
            <v>1506</v>
          </cell>
        </row>
        <row r="23">
          <cell r="F23">
            <v>1202</v>
          </cell>
          <cell r="G23">
            <v>0</v>
          </cell>
          <cell r="H23">
            <v>4048</v>
          </cell>
          <cell r="I23">
            <v>27708</v>
          </cell>
          <cell r="J23">
            <v>344.43</v>
          </cell>
          <cell r="K23">
            <v>1152</v>
          </cell>
          <cell r="L23">
            <v>0</v>
          </cell>
          <cell r="M23">
            <v>4048</v>
          </cell>
          <cell r="N23">
            <v>27708</v>
          </cell>
          <cell r="O23">
            <v>337.76</v>
          </cell>
          <cell r="P23">
            <v>1329</v>
          </cell>
          <cell r="T23">
            <v>2277</v>
          </cell>
          <cell r="U23">
            <v>44</v>
          </cell>
          <cell r="V23">
            <v>20384</v>
          </cell>
          <cell r="W23">
            <v>160</v>
          </cell>
          <cell r="X23">
            <v>166.12</v>
          </cell>
          <cell r="Y23">
            <v>1877</v>
          </cell>
          <cell r="Z23">
            <v>44</v>
          </cell>
          <cell r="AA23">
            <v>20384</v>
          </cell>
          <cell r="AB23">
            <v>160</v>
          </cell>
          <cell r="AC23">
            <v>163.69999999999999</v>
          </cell>
          <cell r="AD23">
            <v>1648</v>
          </cell>
          <cell r="AH23">
            <v>939</v>
          </cell>
          <cell r="AI23">
            <v>0</v>
          </cell>
          <cell r="AJ23">
            <v>25136</v>
          </cell>
          <cell r="AK23">
            <v>16716</v>
          </cell>
          <cell r="AL23">
            <v>193.9</v>
          </cell>
          <cell r="AM23">
            <v>933</v>
          </cell>
          <cell r="AN23">
            <v>0</v>
          </cell>
          <cell r="AO23">
            <v>25136</v>
          </cell>
          <cell r="AP23">
            <v>16716</v>
          </cell>
          <cell r="AQ23">
            <v>193.87</v>
          </cell>
          <cell r="AR23">
            <v>1015</v>
          </cell>
        </row>
        <row r="24">
          <cell r="F24">
            <v>4010</v>
          </cell>
          <cell r="G24">
            <v>38</v>
          </cell>
          <cell r="H24">
            <v>7211</v>
          </cell>
          <cell r="I24">
            <v>9228.3799999999992</v>
          </cell>
          <cell r="J24">
            <v>671.22</v>
          </cell>
          <cell r="K24">
            <v>4010</v>
          </cell>
          <cell r="L24">
            <v>38</v>
          </cell>
          <cell r="M24">
            <v>7211</v>
          </cell>
          <cell r="N24">
            <v>9228.3799999999992</v>
          </cell>
          <cell r="O24">
            <v>671.22</v>
          </cell>
          <cell r="P24">
            <v>4880</v>
          </cell>
          <cell r="T24">
            <v>2127</v>
          </cell>
          <cell r="U24">
            <v>0</v>
          </cell>
          <cell r="V24">
            <v>2387</v>
          </cell>
          <cell r="W24">
            <v>1075.33</v>
          </cell>
          <cell r="X24">
            <v>154.54</v>
          </cell>
          <cell r="Y24">
            <v>2127</v>
          </cell>
          <cell r="Z24">
            <v>0</v>
          </cell>
          <cell r="AA24">
            <v>2387</v>
          </cell>
          <cell r="AB24">
            <v>1075.33</v>
          </cell>
          <cell r="AC24">
            <v>154.54</v>
          </cell>
          <cell r="AD24">
            <v>2312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</row>
        <row r="25">
          <cell r="F25">
            <v>1473</v>
          </cell>
          <cell r="G25">
            <v>180</v>
          </cell>
          <cell r="H25">
            <v>1029</v>
          </cell>
          <cell r="I25">
            <v>156</v>
          </cell>
          <cell r="J25">
            <v>344.29</v>
          </cell>
          <cell r="K25">
            <v>987</v>
          </cell>
          <cell r="L25">
            <v>2</v>
          </cell>
          <cell r="M25">
            <v>2824</v>
          </cell>
          <cell r="N25">
            <v>5875</v>
          </cell>
          <cell r="O25">
            <v>344.29</v>
          </cell>
          <cell r="P25">
            <v>1352</v>
          </cell>
          <cell r="T25">
            <v>771</v>
          </cell>
          <cell r="U25">
            <v>150</v>
          </cell>
          <cell r="V25">
            <v>1621</v>
          </cell>
          <cell r="W25">
            <v>159</v>
          </cell>
          <cell r="X25">
            <v>141.34</v>
          </cell>
          <cell r="Y25">
            <v>460</v>
          </cell>
          <cell r="Z25">
            <v>0</v>
          </cell>
          <cell r="AA25">
            <v>2023</v>
          </cell>
          <cell r="AB25">
            <v>2986</v>
          </cell>
          <cell r="AC25">
            <v>141.30000000000001</v>
          </cell>
          <cell r="AD25">
            <v>907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</row>
        <row r="26">
          <cell r="F26">
            <v>514</v>
          </cell>
          <cell r="G26">
            <v>40</v>
          </cell>
          <cell r="H26">
            <v>682</v>
          </cell>
          <cell r="I26">
            <v>709</v>
          </cell>
          <cell r="J26">
            <v>63.13</v>
          </cell>
          <cell r="K26">
            <v>297</v>
          </cell>
          <cell r="L26">
            <v>0</v>
          </cell>
          <cell r="M26">
            <v>590</v>
          </cell>
          <cell r="N26">
            <v>940</v>
          </cell>
          <cell r="O26">
            <v>63.13</v>
          </cell>
          <cell r="P26">
            <v>155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</row>
        <row r="27">
          <cell r="F27">
            <v>123</v>
          </cell>
          <cell r="G27">
            <v>0</v>
          </cell>
          <cell r="H27">
            <v>289</v>
          </cell>
          <cell r="I27">
            <v>753</v>
          </cell>
          <cell r="J27">
            <v>42.38</v>
          </cell>
          <cell r="K27">
            <v>119</v>
          </cell>
          <cell r="L27">
            <v>0</v>
          </cell>
          <cell r="M27">
            <v>281</v>
          </cell>
          <cell r="N27">
            <v>731</v>
          </cell>
          <cell r="O27">
            <v>41.43</v>
          </cell>
          <cell r="P27">
            <v>112</v>
          </cell>
          <cell r="T27">
            <v>264</v>
          </cell>
          <cell r="U27">
            <v>0</v>
          </cell>
          <cell r="V27">
            <v>1013</v>
          </cell>
          <cell r="W27">
            <v>1083</v>
          </cell>
          <cell r="X27">
            <v>81.17</v>
          </cell>
          <cell r="Y27">
            <v>256</v>
          </cell>
          <cell r="Z27">
            <v>0</v>
          </cell>
          <cell r="AA27">
            <v>983</v>
          </cell>
          <cell r="AB27">
            <v>1051</v>
          </cell>
          <cell r="AC27">
            <v>73.209999999999994</v>
          </cell>
          <cell r="AD27">
            <v>405</v>
          </cell>
          <cell r="AH27">
            <v>525</v>
          </cell>
          <cell r="AI27">
            <v>0</v>
          </cell>
          <cell r="AJ27">
            <v>507</v>
          </cell>
          <cell r="AK27">
            <v>3806</v>
          </cell>
          <cell r="AL27">
            <v>168.75</v>
          </cell>
          <cell r="AM27">
            <v>510</v>
          </cell>
          <cell r="AN27">
            <v>0</v>
          </cell>
          <cell r="AO27">
            <v>492</v>
          </cell>
          <cell r="AP27">
            <v>3695</v>
          </cell>
          <cell r="AQ27">
            <v>168.15</v>
          </cell>
          <cell r="AR27">
            <v>450</v>
          </cell>
        </row>
        <row r="28">
          <cell r="F28">
            <v>252</v>
          </cell>
          <cell r="G28">
            <v>84</v>
          </cell>
          <cell r="H28">
            <v>264</v>
          </cell>
          <cell r="I28">
            <v>0</v>
          </cell>
          <cell r="J28">
            <v>23.39</v>
          </cell>
          <cell r="K28">
            <v>252</v>
          </cell>
          <cell r="L28">
            <v>84</v>
          </cell>
          <cell r="M28">
            <v>264</v>
          </cell>
          <cell r="O28">
            <v>23.39</v>
          </cell>
          <cell r="P28">
            <v>83</v>
          </cell>
          <cell r="T28">
            <v>540</v>
          </cell>
          <cell r="U28">
            <v>159</v>
          </cell>
          <cell r="V28">
            <v>753</v>
          </cell>
          <cell r="W28">
            <v>0</v>
          </cell>
          <cell r="X28">
            <v>59.22</v>
          </cell>
          <cell r="Y28">
            <v>573</v>
          </cell>
          <cell r="Z28">
            <v>12</v>
          </cell>
          <cell r="AA28">
            <v>1161</v>
          </cell>
          <cell r="AB28">
            <v>0</v>
          </cell>
          <cell r="AC28">
            <v>57.72</v>
          </cell>
          <cell r="AD28">
            <v>748</v>
          </cell>
          <cell r="AH28">
            <v>627</v>
          </cell>
          <cell r="AI28">
            <v>207</v>
          </cell>
          <cell r="AJ28">
            <v>1839</v>
          </cell>
          <cell r="AK28">
            <v>0</v>
          </cell>
          <cell r="AL28">
            <v>56.82</v>
          </cell>
          <cell r="AM28">
            <v>984</v>
          </cell>
          <cell r="AN28">
            <v>0</v>
          </cell>
          <cell r="AO28">
            <v>1179</v>
          </cell>
          <cell r="AQ28">
            <v>39.22</v>
          </cell>
          <cell r="AR28">
            <v>1532</v>
          </cell>
        </row>
        <row r="29">
          <cell r="F29">
            <v>2170</v>
          </cell>
          <cell r="G29">
            <v>0</v>
          </cell>
          <cell r="H29">
            <v>4324</v>
          </cell>
          <cell r="I29">
            <v>2896</v>
          </cell>
          <cell r="J29">
            <v>286.10000000000002</v>
          </cell>
          <cell r="K29">
            <v>2170</v>
          </cell>
          <cell r="L29">
            <v>0</v>
          </cell>
          <cell r="M29">
            <v>4324</v>
          </cell>
          <cell r="N29">
            <v>2896</v>
          </cell>
          <cell r="O29">
            <v>286.10000000000002</v>
          </cell>
          <cell r="P29">
            <v>1956</v>
          </cell>
          <cell r="T29">
            <v>2994</v>
          </cell>
          <cell r="U29">
            <v>0</v>
          </cell>
          <cell r="V29">
            <v>4403</v>
          </cell>
          <cell r="W29">
            <v>4168</v>
          </cell>
          <cell r="X29">
            <v>358.22</v>
          </cell>
          <cell r="Y29">
            <v>2992</v>
          </cell>
          <cell r="Z29">
            <v>0</v>
          </cell>
          <cell r="AA29">
            <v>4400</v>
          </cell>
          <cell r="AB29">
            <v>4168</v>
          </cell>
          <cell r="AC29">
            <v>358.1</v>
          </cell>
          <cell r="AD29">
            <v>2415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F30">
            <v>152</v>
          </cell>
          <cell r="G30">
            <v>0</v>
          </cell>
          <cell r="H30">
            <v>339</v>
          </cell>
          <cell r="I30">
            <v>556</v>
          </cell>
          <cell r="J30">
            <v>35.880000000000003</v>
          </cell>
          <cell r="K30">
            <v>143</v>
          </cell>
          <cell r="L30">
            <v>0</v>
          </cell>
          <cell r="M30">
            <v>339</v>
          </cell>
          <cell r="N30">
            <v>556</v>
          </cell>
          <cell r="O30">
            <v>35.880000000000003</v>
          </cell>
          <cell r="P30">
            <v>157</v>
          </cell>
          <cell r="T30">
            <v>362</v>
          </cell>
          <cell r="U30">
            <v>0</v>
          </cell>
          <cell r="V30">
            <v>881</v>
          </cell>
          <cell r="W30">
            <v>1380</v>
          </cell>
          <cell r="X30">
            <v>89.88</v>
          </cell>
          <cell r="Y30">
            <v>30</v>
          </cell>
          <cell r="Z30">
            <v>0</v>
          </cell>
          <cell r="AA30">
            <v>880</v>
          </cell>
          <cell r="AB30">
            <v>1380</v>
          </cell>
          <cell r="AC30">
            <v>89.88</v>
          </cell>
          <cell r="AD30">
            <v>867</v>
          </cell>
          <cell r="AH30">
            <v>803</v>
          </cell>
          <cell r="AI30">
            <v>0</v>
          </cell>
          <cell r="AJ30">
            <v>6493</v>
          </cell>
          <cell r="AK30">
            <v>1932</v>
          </cell>
          <cell r="AL30">
            <v>280.75</v>
          </cell>
          <cell r="AM30">
            <v>762</v>
          </cell>
          <cell r="AN30">
            <v>0</v>
          </cell>
          <cell r="AO30">
            <v>6493</v>
          </cell>
          <cell r="AP30">
            <v>1932</v>
          </cell>
          <cell r="AQ30">
            <v>280.75</v>
          </cell>
          <cell r="AR30">
            <v>1448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T31">
            <v>13698</v>
          </cell>
          <cell r="U31">
            <v>16803</v>
          </cell>
          <cell r="V31">
            <v>7488</v>
          </cell>
          <cell r="W31">
            <v>10635</v>
          </cell>
          <cell r="X31">
            <v>1583.43</v>
          </cell>
          <cell r="Y31">
            <v>3262</v>
          </cell>
          <cell r="Z31">
            <v>151</v>
          </cell>
          <cell r="AA31">
            <v>14905</v>
          </cell>
          <cell r="AB31">
            <v>26707</v>
          </cell>
          <cell r="AC31">
            <v>1583.43</v>
          </cell>
          <cell r="AD31">
            <v>9059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F32">
            <v>1513</v>
          </cell>
          <cell r="G32">
            <v>600</v>
          </cell>
          <cell r="H32">
            <v>5302</v>
          </cell>
          <cell r="I32">
            <v>1932</v>
          </cell>
          <cell r="J32">
            <v>371.87</v>
          </cell>
          <cell r="K32">
            <v>1401</v>
          </cell>
          <cell r="L32">
            <v>268</v>
          </cell>
          <cell r="M32">
            <v>3111</v>
          </cell>
          <cell r="N32">
            <v>5697</v>
          </cell>
          <cell r="O32">
            <v>367.96</v>
          </cell>
          <cell r="P32">
            <v>1224</v>
          </cell>
          <cell r="T32">
            <v>168</v>
          </cell>
          <cell r="U32">
            <v>128</v>
          </cell>
          <cell r="V32">
            <v>1209</v>
          </cell>
          <cell r="W32">
            <v>518</v>
          </cell>
          <cell r="X32">
            <v>57.12</v>
          </cell>
          <cell r="Y32">
            <v>270</v>
          </cell>
          <cell r="Z32">
            <v>0</v>
          </cell>
          <cell r="AA32">
            <v>699</v>
          </cell>
          <cell r="AB32">
            <v>650</v>
          </cell>
          <cell r="AC32">
            <v>53.25</v>
          </cell>
          <cell r="AD32">
            <v>135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F33">
            <v>146.4</v>
          </cell>
          <cell r="G33">
            <v>15</v>
          </cell>
          <cell r="H33">
            <v>489</v>
          </cell>
          <cell r="I33">
            <v>42</v>
          </cell>
          <cell r="J33">
            <v>17.12</v>
          </cell>
          <cell r="K33">
            <v>293</v>
          </cell>
          <cell r="L33">
            <v>0</v>
          </cell>
          <cell r="M33">
            <v>402</v>
          </cell>
          <cell r="N33">
            <v>0</v>
          </cell>
          <cell r="O33">
            <v>17.12</v>
          </cell>
          <cell r="P33">
            <v>333</v>
          </cell>
          <cell r="T33">
            <v>2319.5500000000002</v>
          </cell>
          <cell r="U33">
            <v>89.5</v>
          </cell>
          <cell r="V33">
            <v>7761</v>
          </cell>
          <cell r="W33">
            <v>852</v>
          </cell>
          <cell r="X33">
            <v>303.79300000000001</v>
          </cell>
          <cell r="Y33">
            <v>696.9</v>
          </cell>
          <cell r="Z33">
            <v>350</v>
          </cell>
          <cell r="AA33">
            <v>2778</v>
          </cell>
          <cell r="AB33">
            <v>4514</v>
          </cell>
          <cell r="AC33">
            <v>295.31</v>
          </cell>
          <cell r="AD33">
            <v>1865</v>
          </cell>
          <cell r="AH33">
            <v>274.93</v>
          </cell>
          <cell r="AI33">
            <v>7</v>
          </cell>
          <cell r="AJ33">
            <v>575</v>
          </cell>
          <cell r="AK33">
            <v>59</v>
          </cell>
          <cell r="AL33">
            <v>24.356000000000002</v>
          </cell>
          <cell r="AM33">
            <v>81.2</v>
          </cell>
          <cell r="AN33">
            <v>0</v>
          </cell>
          <cell r="AO33">
            <v>365</v>
          </cell>
          <cell r="AP33">
            <v>298</v>
          </cell>
          <cell r="AQ33">
            <v>24.36</v>
          </cell>
          <cell r="AR33">
            <v>152</v>
          </cell>
        </row>
        <row r="34">
          <cell r="F34">
            <v>124</v>
          </cell>
          <cell r="G34">
            <v>20</v>
          </cell>
          <cell r="H34">
            <v>1348</v>
          </cell>
          <cell r="I34">
            <v>141</v>
          </cell>
          <cell r="J34">
            <v>46.95</v>
          </cell>
          <cell r="K34">
            <v>177</v>
          </cell>
          <cell r="L34">
            <v>0</v>
          </cell>
          <cell r="M34">
            <v>1550</v>
          </cell>
          <cell r="N34">
            <v>0</v>
          </cell>
          <cell r="O34">
            <v>46.94</v>
          </cell>
          <cell r="P34">
            <v>129</v>
          </cell>
          <cell r="T34">
            <v>620</v>
          </cell>
          <cell r="U34">
            <v>50</v>
          </cell>
          <cell r="V34">
            <v>5550</v>
          </cell>
          <cell r="W34">
            <v>502</v>
          </cell>
          <cell r="X34">
            <v>190.88</v>
          </cell>
          <cell r="Y34">
            <v>500</v>
          </cell>
          <cell r="Z34">
            <v>0</v>
          </cell>
          <cell r="AA34">
            <v>5095</v>
          </cell>
          <cell r="AB34">
            <v>0</v>
          </cell>
          <cell r="AC34">
            <v>187.7</v>
          </cell>
          <cell r="AD34">
            <v>481</v>
          </cell>
          <cell r="AH34">
            <v>349</v>
          </cell>
          <cell r="AI34">
            <v>12</v>
          </cell>
          <cell r="AJ34">
            <v>2250</v>
          </cell>
          <cell r="AK34">
            <v>100</v>
          </cell>
          <cell r="AL34">
            <v>74.66</v>
          </cell>
          <cell r="AM34">
            <v>205</v>
          </cell>
          <cell r="AN34">
            <v>0</v>
          </cell>
          <cell r="AO34">
            <v>1996</v>
          </cell>
          <cell r="AP34">
            <v>0</v>
          </cell>
          <cell r="AQ34">
            <v>70.400000000000006</v>
          </cell>
          <cell r="AR34">
            <v>202</v>
          </cell>
        </row>
        <row r="35">
          <cell r="F35">
            <v>2835</v>
          </cell>
          <cell r="G35">
            <v>75</v>
          </cell>
          <cell r="H35">
            <v>2220</v>
          </cell>
          <cell r="I35">
            <v>12375</v>
          </cell>
          <cell r="J35">
            <v>629.70000000000005</v>
          </cell>
          <cell r="K35">
            <v>1713</v>
          </cell>
          <cell r="L35">
            <v>0</v>
          </cell>
          <cell r="M35">
            <v>821</v>
          </cell>
          <cell r="N35">
            <v>13926</v>
          </cell>
          <cell r="O35">
            <v>625.48</v>
          </cell>
          <cell r="P35">
            <v>3075</v>
          </cell>
          <cell r="T35">
            <v>1229</v>
          </cell>
          <cell r="U35">
            <v>3</v>
          </cell>
          <cell r="V35">
            <v>2421</v>
          </cell>
          <cell r="W35">
            <v>2598</v>
          </cell>
          <cell r="X35">
            <v>189.27</v>
          </cell>
          <cell r="Y35">
            <v>1597</v>
          </cell>
          <cell r="Z35">
            <v>0</v>
          </cell>
          <cell r="AA35">
            <v>3516</v>
          </cell>
          <cell r="AB35">
            <v>2269</v>
          </cell>
          <cell r="AC35">
            <v>189.26</v>
          </cell>
          <cell r="AD35">
            <v>2239</v>
          </cell>
          <cell r="AH35">
            <v>360</v>
          </cell>
          <cell r="AI35">
            <v>0</v>
          </cell>
          <cell r="AJ35">
            <v>75</v>
          </cell>
          <cell r="AK35">
            <v>1350</v>
          </cell>
          <cell r="AL35">
            <v>72.12</v>
          </cell>
          <cell r="AM35">
            <v>610</v>
          </cell>
          <cell r="AN35">
            <v>0</v>
          </cell>
          <cell r="AO35">
            <v>1248</v>
          </cell>
          <cell r="AP35">
            <v>577</v>
          </cell>
          <cell r="AQ35">
            <v>57.99</v>
          </cell>
          <cell r="AR35">
            <v>509</v>
          </cell>
        </row>
        <row r="36">
          <cell r="F36">
            <v>2605.29</v>
          </cell>
          <cell r="G36">
            <v>2605.29</v>
          </cell>
          <cell r="H36">
            <v>2602.02</v>
          </cell>
          <cell r="I36">
            <v>0</v>
          </cell>
          <cell r="J36">
            <v>82.97</v>
          </cell>
          <cell r="K36">
            <v>307</v>
          </cell>
          <cell r="L36">
            <v>0</v>
          </cell>
          <cell r="M36">
            <v>1245</v>
          </cell>
          <cell r="N36">
            <v>0</v>
          </cell>
          <cell r="O36">
            <v>82.69</v>
          </cell>
          <cell r="P36">
            <v>324</v>
          </cell>
          <cell r="T36">
            <v>1392.96</v>
          </cell>
          <cell r="U36">
            <v>1392.96</v>
          </cell>
          <cell r="V36">
            <v>1391.16</v>
          </cell>
          <cell r="W36">
            <v>0</v>
          </cell>
          <cell r="X36">
            <v>45.63</v>
          </cell>
          <cell r="Y36">
            <v>1365</v>
          </cell>
          <cell r="Z36">
            <v>0</v>
          </cell>
          <cell r="AA36">
            <v>169</v>
          </cell>
          <cell r="AB36">
            <v>0</v>
          </cell>
          <cell r="AC36">
            <v>44.49</v>
          </cell>
          <cell r="AD36">
            <v>1339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F37">
            <v>596</v>
          </cell>
          <cell r="G37">
            <v>5</v>
          </cell>
          <cell r="H37">
            <v>3296</v>
          </cell>
          <cell r="I37">
            <v>1316</v>
          </cell>
          <cell r="J37">
            <v>159.68</v>
          </cell>
          <cell r="K37">
            <v>627</v>
          </cell>
          <cell r="L37">
            <v>0</v>
          </cell>
          <cell r="M37">
            <v>2343</v>
          </cell>
          <cell r="N37">
            <v>1918</v>
          </cell>
          <cell r="O37">
            <v>158.69999999999999</v>
          </cell>
          <cell r="P37">
            <v>626</v>
          </cell>
          <cell r="T37">
            <v>1078</v>
          </cell>
          <cell r="U37">
            <v>4</v>
          </cell>
          <cell r="V37">
            <v>3901</v>
          </cell>
          <cell r="W37">
            <v>929</v>
          </cell>
          <cell r="X37">
            <v>169.96</v>
          </cell>
          <cell r="Y37">
            <v>1171</v>
          </cell>
          <cell r="Z37">
            <v>0</v>
          </cell>
          <cell r="AA37">
            <v>3213</v>
          </cell>
          <cell r="AB37">
            <v>1298</v>
          </cell>
          <cell r="AC37">
            <v>167.89</v>
          </cell>
          <cell r="AD37">
            <v>1966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F38">
            <v>2073</v>
          </cell>
          <cell r="G38">
            <v>1011</v>
          </cell>
          <cell r="H38">
            <v>3447</v>
          </cell>
          <cell r="I38">
            <v>0</v>
          </cell>
          <cell r="J38">
            <v>62.734999999999999</v>
          </cell>
          <cell r="K38">
            <v>1461</v>
          </cell>
          <cell r="L38">
            <v>160</v>
          </cell>
          <cell r="M38">
            <v>1730</v>
          </cell>
          <cell r="N38">
            <v>0</v>
          </cell>
          <cell r="O38">
            <v>62.734999999999999</v>
          </cell>
          <cell r="P38">
            <v>2193</v>
          </cell>
          <cell r="T38">
            <v>1047</v>
          </cell>
          <cell r="U38">
            <v>522</v>
          </cell>
          <cell r="V38">
            <v>1749</v>
          </cell>
          <cell r="W38">
            <v>0</v>
          </cell>
          <cell r="X38">
            <v>228.4</v>
          </cell>
          <cell r="Y38">
            <v>562</v>
          </cell>
          <cell r="Z38">
            <v>0</v>
          </cell>
          <cell r="AA38">
            <v>1434</v>
          </cell>
          <cell r="AB38">
            <v>0</v>
          </cell>
          <cell r="AC38">
            <v>228.4</v>
          </cell>
          <cell r="AD38">
            <v>1984</v>
          </cell>
          <cell r="AH38">
            <v>186</v>
          </cell>
          <cell r="AI38">
            <v>93</v>
          </cell>
          <cell r="AJ38">
            <v>312</v>
          </cell>
          <cell r="AK38">
            <v>0</v>
          </cell>
          <cell r="AL38">
            <v>55.72</v>
          </cell>
          <cell r="AM38">
            <v>39</v>
          </cell>
          <cell r="AN38">
            <v>0</v>
          </cell>
          <cell r="AO38">
            <v>400</v>
          </cell>
          <cell r="AP38">
            <v>0</v>
          </cell>
          <cell r="AQ38">
            <v>55.72</v>
          </cell>
          <cell r="AR38">
            <v>272</v>
          </cell>
        </row>
        <row r="39">
          <cell r="F39">
            <v>1015</v>
          </cell>
          <cell r="G39">
            <v>251</v>
          </cell>
          <cell r="H39">
            <v>358</v>
          </cell>
          <cell r="I39">
            <v>240</v>
          </cell>
          <cell r="J39">
            <v>50.4</v>
          </cell>
          <cell r="K39">
            <v>1013</v>
          </cell>
          <cell r="L39">
            <v>253</v>
          </cell>
          <cell r="M39">
            <v>349</v>
          </cell>
          <cell r="N39">
            <v>244</v>
          </cell>
          <cell r="O39">
            <v>50.4</v>
          </cell>
          <cell r="P39">
            <v>147</v>
          </cell>
          <cell r="T39">
            <v>4114</v>
          </cell>
          <cell r="U39">
            <v>1020</v>
          </cell>
          <cell r="V39">
            <v>1463</v>
          </cell>
          <cell r="W39">
            <v>988</v>
          </cell>
          <cell r="X39">
            <v>205.6</v>
          </cell>
          <cell r="Y39">
            <v>3930</v>
          </cell>
          <cell r="Z39">
            <v>960</v>
          </cell>
          <cell r="AA39">
            <v>1391</v>
          </cell>
          <cell r="AB39">
            <v>337</v>
          </cell>
          <cell r="AC39">
            <v>170.1</v>
          </cell>
          <cell r="AD39">
            <v>2679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T40">
            <v>618</v>
          </cell>
          <cell r="U40">
            <v>27</v>
          </cell>
          <cell r="V40">
            <v>1794</v>
          </cell>
          <cell r="W40">
            <v>0</v>
          </cell>
          <cell r="X40">
            <v>98.76</v>
          </cell>
          <cell r="Y40">
            <v>445</v>
          </cell>
          <cell r="Z40">
            <v>0</v>
          </cell>
          <cell r="AA40">
            <v>1994</v>
          </cell>
          <cell r="AB40">
            <v>0</v>
          </cell>
          <cell r="AC40">
            <v>98.74</v>
          </cell>
          <cell r="AD40">
            <v>627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F41">
            <v>831</v>
          </cell>
          <cell r="G41">
            <v>0</v>
          </cell>
          <cell r="H41">
            <v>221</v>
          </cell>
          <cell r="I41">
            <v>4194</v>
          </cell>
          <cell r="J41">
            <v>202.28</v>
          </cell>
          <cell r="K41">
            <v>831</v>
          </cell>
          <cell r="L41">
            <v>0</v>
          </cell>
          <cell r="M41">
            <v>221</v>
          </cell>
          <cell r="N41">
            <v>4194</v>
          </cell>
          <cell r="O41">
            <v>202.28</v>
          </cell>
          <cell r="P41">
            <v>523</v>
          </cell>
          <cell r="T41">
            <v>1323</v>
          </cell>
          <cell r="U41">
            <v>0</v>
          </cell>
          <cell r="V41">
            <v>616</v>
          </cell>
          <cell r="W41">
            <v>7278</v>
          </cell>
          <cell r="X41">
            <v>335.51</v>
          </cell>
          <cell r="Y41">
            <v>1323</v>
          </cell>
          <cell r="Z41">
            <v>0</v>
          </cell>
          <cell r="AA41">
            <v>616</v>
          </cell>
          <cell r="AB41">
            <v>7278</v>
          </cell>
          <cell r="AC41">
            <v>335.51</v>
          </cell>
          <cell r="AD41">
            <v>1520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F42">
            <v>146</v>
          </cell>
          <cell r="G42">
            <v>2</v>
          </cell>
          <cell r="H42">
            <v>1584</v>
          </cell>
          <cell r="I42">
            <v>973</v>
          </cell>
          <cell r="J42">
            <v>88.22</v>
          </cell>
          <cell r="K42">
            <v>146</v>
          </cell>
          <cell r="L42">
            <v>2</v>
          </cell>
          <cell r="M42">
            <v>1577</v>
          </cell>
          <cell r="N42">
            <v>969</v>
          </cell>
          <cell r="O42">
            <v>87.85</v>
          </cell>
          <cell r="P42">
            <v>355</v>
          </cell>
          <cell r="T42">
            <v>425</v>
          </cell>
          <cell r="U42">
            <v>0</v>
          </cell>
          <cell r="V42">
            <v>543</v>
          </cell>
          <cell r="W42">
            <v>2274</v>
          </cell>
          <cell r="X42">
            <v>119.21</v>
          </cell>
          <cell r="Y42">
            <v>425</v>
          </cell>
          <cell r="Z42">
            <v>0</v>
          </cell>
          <cell r="AA42">
            <v>543</v>
          </cell>
          <cell r="AB42">
            <v>2273</v>
          </cell>
          <cell r="AC42">
            <v>119.17</v>
          </cell>
          <cell r="AD42">
            <v>552</v>
          </cell>
          <cell r="AH42">
            <v>649</v>
          </cell>
          <cell r="AI42">
            <v>1</v>
          </cell>
          <cell r="AJ42">
            <v>2722</v>
          </cell>
          <cell r="AK42">
            <v>4655</v>
          </cell>
          <cell r="AL42">
            <v>284.75</v>
          </cell>
          <cell r="AM42">
            <v>648</v>
          </cell>
          <cell r="AN42">
            <v>1</v>
          </cell>
          <cell r="AO42">
            <v>2721</v>
          </cell>
          <cell r="AP42">
            <v>4655</v>
          </cell>
          <cell r="AQ42">
            <v>284.7</v>
          </cell>
          <cell r="AR42">
            <v>990</v>
          </cell>
        </row>
        <row r="43">
          <cell r="F43">
            <v>300</v>
          </cell>
          <cell r="G43">
            <v>228</v>
          </cell>
          <cell r="H43">
            <v>1808</v>
          </cell>
          <cell r="I43">
            <v>1336</v>
          </cell>
          <cell r="J43">
            <v>114.87</v>
          </cell>
          <cell r="K43">
            <v>300</v>
          </cell>
          <cell r="L43">
            <v>228</v>
          </cell>
          <cell r="M43">
            <v>1808</v>
          </cell>
          <cell r="N43">
            <v>1334</v>
          </cell>
          <cell r="O43">
            <v>114.74</v>
          </cell>
          <cell r="P43">
            <v>393</v>
          </cell>
          <cell r="T43">
            <v>191</v>
          </cell>
          <cell r="U43">
            <v>0</v>
          </cell>
          <cell r="V43">
            <v>10</v>
          </cell>
          <cell r="W43">
            <v>821</v>
          </cell>
          <cell r="X43">
            <v>36.26</v>
          </cell>
          <cell r="Y43">
            <v>191</v>
          </cell>
          <cell r="Z43">
            <v>0</v>
          </cell>
          <cell r="AA43">
            <v>10</v>
          </cell>
          <cell r="AB43">
            <v>821</v>
          </cell>
          <cell r="AC43">
            <v>36.26</v>
          </cell>
          <cell r="AD43">
            <v>217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F44">
            <v>2120</v>
          </cell>
          <cell r="G44">
            <v>695</v>
          </cell>
          <cell r="H44">
            <v>3192</v>
          </cell>
          <cell r="I44">
            <v>3253</v>
          </cell>
          <cell r="J44">
            <v>324.44</v>
          </cell>
          <cell r="K44">
            <v>2119</v>
          </cell>
          <cell r="L44">
            <v>13</v>
          </cell>
          <cell r="M44">
            <v>3400</v>
          </cell>
          <cell r="N44">
            <v>4553</v>
          </cell>
          <cell r="O44">
            <v>321.95</v>
          </cell>
          <cell r="P44">
            <v>1774</v>
          </cell>
          <cell r="T44">
            <v>645</v>
          </cell>
          <cell r="U44">
            <v>135</v>
          </cell>
          <cell r="V44">
            <v>807</v>
          </cell>
          <cell r="W44">
            <v>783</v>
          </cell>
          <cell r="X44">
            <v>82.82</v>
          </cell>
          <cell r="Y44">
            <v>270</v>
          </cell>
          <cell r="Z44">
            <v>0</v>
          </cell>
          <cell r="AA44">
            <v>2084</v>
          </cell>
          <cell r="AB44">
            <v>504</v>
          </cell>
          <cell r="AC44">
            <v>82.23</v>
          </cell>
          <cell r="AD44">
            <v>268</v>
          </cell>
          <cell r="AH44">
            <v>1398</v>
          </cell>
          <cell r="AI44">
            <v>174</v>
          </cell>
          <cell r="AJ44">
            <v>834</v>
          </cell>
          <cell r="AK44">
            <v>852</v>
          </cell>
          <cell r="AL44">
            <v>119.34</v>
          </cell>
          <cell r="AM44">
            <v>298</v>
          </cell>
          <cell r="AN44">
            <v>0</v>
          </cell>
          <cell r="AO44">
            <v>271</v>
          </cell>
          <cell r="AP44">
            <v>2506</v>
          </cell>
          <cell r="AQ44">
            <v>118.91</v>
          </cell>
          <cell r="AR44">
            <v>298</v>
          </cell>
        </row>
        <row r="45">
          <cell r="F45">
            <v>396</v>
          </cell>
          <cell r="G45">
            <v>9</v>
          </cell>
          <cell r="H45">
            <v>1374.21</v>
          </cell>
          <cell r="I45">
            <v>594</v>
          </cell>
          <cell r="J45">
            <v>71.959999999999994</v>
          </cell>
          <cell r="K45">
            <v>163</v>
          </cell>
          <cell r="L45">
            <v>12</v>
          </cell>
          <cell r="M45">
            <v>0</v>
          </cell>
          <cell r="N45">
            <v>1606</v>
          </cell>
          <cell r="O45">
            <v>71.94</v>
          </cell>
          <cell r="P45">
            <v>125</v>
          </cell>
          <cell r="T45">
            <v>1182</v>
          </cell>
          <cell r="U45">
            <v>69</v>
          </cell>
          <cell r="V45">
            <v>4141.5600000000004</v>
          </cell>
          <cell r="W45">
            <v>1425</v>
          </cell>
          <cell r="X45">
            <v>202.81</v>
          </cell>
          <cell r="Y45">
            <v>235</v>
          </cell>
          <cell r="Z45">
            <v>48</v>
          </cell>
          <cell r="AA45">
            <v>4163</v>
          </cell>
          <cell r="AB45">
            <v>1983</v>
          </cell>
          <cell r="AC45">
            <v>202.73</v>
          </cell>
          <cell r="AD45">
            <v>772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</row>
        <row r="46">
          <cell r="F46">
            <v>1676.79</v>
          </cell>
          <cell r="G46">
            <v>914.37</v>
          </cell>
          <cell r="H46">
            <v>902.22</v>
          </cell>
          <cell r="I46">
            <v>932.04</v>
          </cell>
          <cell r="J46">
            <v>322.32</v>
          </cell>
          <cell r="K46">
            <v>1374</v>
          </cell>
          <cell r="L46">
            <v>159</v>
          </cell>
          <cell r="M46">
            <v>5229</v>
          </cell>
          <cell r="N46">
            <v>3896</v>
          </cell>
          <cell r="O46">
            <v>312.64</v>
          </cell>
          <cell r="P46">
            <v>2100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F47">
            <v>120</v>
          </cell>
          <cell r="G47">
            <v>12</v>
          </cell>
          <cell r="H47">
            <v>363</v>
          </cell>
          <cell r="I47">
            <v>429</v>
          </cell>
          <cell r="J47">
            <v>108.44</v>
          </cell>
          <cell r="K47">
            <v>114</v>
          </cell>
          <cell r="L47">
            <v>0</v>
          </cell>
          <cell r="M47">
            <v>611</v>
          </cell>
          <cell r="N47">
            <v>2202</v>
          </cell>
          <cell r="O47">
            <v>108.44</v>
          </cell>
          <cell r="P47">
            <v>476</v>
          </cell>
          <cell r="T47">
            <v>495</v>
          </cell>
          <cell r="U47">
            <v>6</v>
          </cell>
          <cell r="V47">
            <v>1920</v>
          </cell>
          <cell r="W47">
            <v>1887</v>
          </cell>
          <cell r="X47">
            <v>204.7</v>
          </cell>
          <cell r="Y47">
            <v>234</v>
          </cell>
          <cell r="Z47">
            <v>0</v>
          </cell>
          <cell r="AA47">
            <v>132</v>
          </cell>
          <cell r="AB47">
            <v>4845</v>
          </cell>
          <cell r="AC47">
            <v>204.7</v>
          </cell>
          <cell r="AD47">
            <v>1649</v>
          </cell>
          <cell r="AH47">
            <v>1938</v>
          </cell>
          <cell r="AI47">
            <v>48</v>
          </cell>
          <cell r="AJ47">
            <v>5016</v>
          </cell>
          <cell r="AK47">
            <v>4116</v>
          </cell>
          <cell r="AL47">
            <v>1354.29</v>
          </cell>
          <cell r="AM47">
            <v>1221</v>
          </cell>
          <cell r="AN47">
            <v>0</v>
          </cell>
          <cell r="AO47">
            <v>14147</v>
          </cell>
          <cell r="AP47">
            <v>30811</v>
          </cell>
          <cell r="AQ47">
            <v>1354.29</v>
          </cell>
          <cell r="AR47">
            <v>9916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T48">
            <v>1602</v>
          </cell>
          <cell r="U48">
            <v>18</v>
          </cell>
          <cell r="V48">
            <v>1140</v>
          </cell>
          <cell r="W48">
            <v>1220</v>
          </cell>
          <cell r="X48">
            <v>112.27</v>
          </cell>
          <cell r="Y48">
            <v>1183</v>
          </cell>
          <cell r="Z48">
            <v>0</v>
          </cell>
          <cell r="AA48">
            <v>358</v>
          </cell>
          <cell r="AB48">
            <v>1932</v>
          </cell>
          <cell r="AC48">
            <v>112.12</v>
          </cell>
          <cell r="AD48">
            <v>1864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F49">
            <v>31259</v>
          </cell>
          <cell r="G49">
            <v>1518</v>
          </cell>
          <cell r="H49">
            <v>53030</v>
          </cell>
          <cell r="I49">
            <v>26629</v>
          </cell>
          <cell r="J49">
            <v>3692.2</v>
          </cell>
          <cell r="K49">
            <v>14926</v>
          </cell>
          <cell r="L49">
            <v>451</v>
          </cell>
          <cell r="M49">
            <v>33292</v>
          </cell>
          <cell r="N49">
            <v>50271</v>
          </cell>
          <cell r="O49">
            <v>3395.8</v>
          </cell>
          <cell r="P49">
            <v>16799</v>
          </cell>
          <cell r="T49">
            <v>1920</v>
          </cell>
          <cell r="U49">
            <v>75</v>
          </cell>
          <cell r="V49">
            <v>3390</v>
          </cell>
          <cell r="W49">
            <v>1230</v>
          </cell>
          <cell r="X49">
            <v>298.77</v>
          </cell>
          <cell r="Y49">
            <v>3342</v>
          </cell>
          <cell r="Z49">
            <v>0</v>
          </cell>
          <cell r="AA49">
            <v>3074</v>
          </cell>
          <cell r="AB49">
            <v>3098</v>
          </cell>
          <cell r="AC49">
            <v>289.2</v>
          </cell>
          <cell r="AD49">
            <v>2740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T50">
            <v>1665</v>
          </cell>
          <cell r="U50">
            <v>243</v>
          </cell>
          <cell r="V50">
            <v>2067</v>
          </cell>
          <cell r="W50">
            <v>2880</v>
          </cell>
          <cell r="X50">
            <v>329.77</v>
          </cell>
          <cell r="Y50">
            <v>1411</v>
          </cell>
          <cell r="Z50">
            <v>0</v>
          </cell>
          <cell r="AA50">
            <v>6787</v>
          </cell>
          <cell r="AB50">
            <v>3251</v>
          </cell>
          <cell r="AC50">
            <v>398.73</v>
          </cell>
          <cell r="AD50">
            <v>2033</v>
          </cell>
          <cell r="AH50">
            <v>1317</v>
          </cell>
          <cell r="AI50">
            <v>195</v>
          </cell>
          <cell r="AJ50">
            <v>2379</v>
          </cell>
          <cell r="AK50">
            <v>2793</v>
          </cell>
          <cell r="AL50">
            <v>316.93</v>
          </cell>
          <cell r="AM50">
            <v>973</v>
          </cell>
          <cell r="AN50">
            <v>17</v>
          </cell>
          <cell r="AO50">
            <v>1305</v>
          </cell>
          <cell r="AP50">
            <v>5714</v>
          </cell>
          <cell r="AQ50">
            <v>371.01</v>
          </cell>
          <cell r="AR50">
            <v>1740</v>
          </cell>
        </row>
        <row r="51">
          <cell r="AV51">
            <v>176721.42</v>
          </cell>
          <cell r="AW51">
            <v>37253.120000000003</v>
          </cell>
          <cell r="AX51">
            <v>317579.17</v>
          </cell>
          <cell r="AY51">
            <v>290195.5</v>
          </cell>
          <cell r="AZ51">
            <v>25656.604500000001</v>
          </cell>
          <cell r="BA51">
            <v>139310.31</v>
          </cell>
          <cell r="BB51">
            <v>6525</v>
          </cell>
          <cell r="BC51">
            <v>316083</v>
          </cell>
          <cell r="BD51">
            <v>400666.27</v>
          </cell>
          <cell r="BE51">
            <v>25027.275500000003</v>
          </cell>
          <cell r="BF51">
            <v>152943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BA"/>
      <sheetName val="ARAD"/>
      <sheetName val="ARGES"/>
      <sheetName val="BACĂU"/>
      <sheetName val="BIHOR"/>
      <sheetName val="BISTRITA"/>
      <sheetName val="BOTOSANI"/>
      <sheetName val="BRASOV"/>
      <sheetName val="BRAILA"/>
      <sheetName val="BUZAU"/>
      <sheetName val="CARAS"/>
      <sheetName val="CALARASI"/>
      <sheetName val="CLUJ"/>
      <sheetName val="CONSTANTA"/>
      <sheetName val="COVASNA"/>
      <sheetName val="DAMBOVITA"/>
      <sheetName val="DOLJ"/>
      <sheetName val="GALATI"/>
      <sheetName val="GIURGIU"/>
      <sheetName val="GORJ"/>
      <sheetName val="HARGHITA"/>
      <sheetName val="HUNEDOARA"/>
      <sheetName val="IALOMITA"/>
      <sheetName val="IASI"/>
      <sheetName val="ILFOV"/>
      <sheetName val="MARAMURES"/>
      <sheetName val="MEHEDINTI"/>
      <sheetName val="MURES"/>
      <sheetName val="NEAMT"/>
      <sheetName val="OLT"/>
      <sheetName val="PRAHOVA"/>
      <sheetName val="SATU MARE"/>
      <sheetName val="SALAJ"/>
      <sheetName val="SIBIU"/>
      <sheetName val="SUCEAVA"/>
      <sheetName val="TELEORMAN"/>
      <sheetName val="TIMIS"/>
      <sheetName val="TULCEA"/>
      <sheetName val="VASLUI"/>
      <sheetName val="VALCEA"/>
      <sheetName val="VRANCEA"/>
      <sheetName val="BUC"/>
      <sheetName val="AOPSNAJ"/>
      <sheetName val="centralizator 4"/>
      <sheetName val="centralizator- pe judete 4"/>
    </sheetNames>
    <sheetDataSet>
      <sheetData sheetId="0">
        <row r="8">
          <cell r="C8">
            <v>0</v>
          </cell>
          <cell r="D8">
            <v>0</v>
          </cell>
        </row>
        <row r="9">
          <cell r="C9">
            <v>2</v>
          </cell>
          <cell r="D9">
            <v>8</v>
          </cell>
        </row>
        <row r="10">
          <cell r="C10">
            <v>5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13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5</v>
          </cell>
          <cell r="D16">
            <v>4</v>
          </cell>
        </row>
        <row r="17">
          <cell r="C17">
            <v>1</v>
          </cell>
          <cell r="D17">
            <v>5</v>
          </cell>
        </row>
        <row r="18">
          <cell r="C18">
            <v>2</v>
          </cell>
          <cell r="D18">
            <v>2</v>
          </cell>
        </row>
        <row r="19">
          <cell r="C19">
            <v>4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2</v>
          </cell>
        </row>
        <row r="22">
          <cell r="C22">
            <v>1</v>
          </cell>
          <cell r="D22">
            <v>0</v>
          </cell>
        </row>
        <row r="23">
          <cell r="C23">
            <v>10</v>
          </cell>
          <cell r="D23">
            <v>12</v>
          </cell>
        </row>
        <row r="24">
          <cell r="C24">
            <v>2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0</v>
          </cell>
        </row>
        <row r="27">
          <cell r="C27">
            <v>7</v>
          </cell>
          <cell r="D27">
            <v>5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3</v>
          </cell>
        </row>
        <row r="30">
          <cell r="C30">
            <v>8</v>
          </cell>
          <cell r="D30">
            <v>15</v>
          </cell>
        </row>
        <row r="31">
          <cell r="C31">
            <v>5</v>
          </cell>
          <cell r="D31">
            <v>6</v>
          </cell>
        </row>
        <row r="32">
          <cell r="C32">
            <v>2</v>
          </cell>
          <cell r="D32">
            <v>6</v>
          </cell>
        </row>
        <row r="33">
          <cell r="C33">
            <v>5</v>
          </cell>
          <cell r="D33">
            <v>7</v>
          </cell>
        </row>
        <row r="34">
          <cell r="C34">
            <v>0</v>
          </cell>
          <cell r="D34">
            <v>0</v>
          </cell>
        </row>
        <row r="35">
          <cell r="C35">
            <v>16</v>
          </cell>
          <cell r="D35">
            <v>10</v>
          </cell>
        </row>
        <row r="36">
          <cell r="C36">
            <v>7</v>
          </cell>
          <cell r="D36">
            <v>6</v>
          </cell>
        </row>
        <row r="37">
          <cell r="C37">
            <v>7</v>
          </cell>
          <cell r="D37">
            <v>11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100</v>
          </cell>
          <cell r="D45">
            <v>124</v>
          </cell>
          <cell r="E45">
            <v>224</v>
          </cell>
        </row>
      </sheetData>
      <sheetData sheetId="1">
        <row r="8">
          <cell r="C8">
            <v>0</v>
          </cell>
          <cell r="D8">
            <v>1</v>
          </cell>
        </row>
        <row r="9">
          <cell r="C9">
            <v>1</v>
          </cell>
          <cell r="D9">
            <v>3</v>
          </cell>
        </row>
        <row r="10">
          <cell r="C10">
            <v>7</v>
          </cell>
          <cell r="D10">
            <v>5</v>
          </cell>
        </row>
        <row r="12">
          <cell r="C12">
            <v>6</v>
          </cell>
          <cell r="D12">
            <v>13</v>
          </cell>
        </row>
        <row r="13">
          <cell r="C13">
            <v>2</v>
          </cell>
          <cell r="D13">
            <v>4</v>
          </cell>
        </row>
        <row r="14">
          <cell r="C14">
            <v>0</v>
          </cell>
          <cell r="D14">
            <v>3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6</v>
          </cell>
        </row>
        <row r="17">
          <cell r="C17">
            <v>6</v>
          </cell>
          <cell r="D17">
            <v>5</v>
          </cell>
        </row>
        <row r="18">
          <cell r="C18">
            <v>6</v>
          </cell>
          <cell r="D18">
            <v>2</v>
          </cell>
        </row>
        <row r="19">
          <cell r="C19">
            <v>1</v>
          </cell>
          <cell r="D19">
            <v>6</v>
          </cell>
        </row>
        <row r="22">
          <cell r="C22">
            <v>1</v>
          </cell>
          <cell r="D22">
            <v>3</v>
          </cell>
        </row>
        <row r="23">
          <cell r="C23">
            <v>12</v>
          </cell>
          <cell r="D23">
            <v>30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5</v>
          </cell>
        </row>
        <row r="26">
          <cell r="C26">
            <v>1</v>
          </cell>
          <cell r="D26">
            <v>0</v>
          </cell>
        </row>
        <row r="27">
          <cell r="C27">
            <v>2</v>
          </cell>
          <cell r="D27">
            <v>9</v>
          </cell>
        </row>
        <row r="29">
          <cell r="C29">
            <v>0</v>
          </cell>
          <cell r="D29">
            <v>4</v>
          </cell>
        </row>
        <row r="30">
          <cell r="C30">
            <v>9</v>
          </cell>
          <cell r="D30">
            <v>22</v>
          </cell>
        </row>
        <row r="31">
          <cell r="C31">
            <v>6</v>
          </cell>
          <cell r="D31">
            <v>9</v>
          </cell>
        </row>
        <row r="32">
          <cell r="C32">
            <v>4</v>
          </cell>
          <cell r="D32">
            <v>9</v>
          </cell>
        </row>
        <row r="33">
          <cell r="C33">
            <v>2</v>
          </cell>
          <cell r="D33">
            <v>10</v>
          </cell>
        </row>
        <row r="34">
          <cell r="C34">
            <v>0</v>
          </cell>
          <cell r="D34">
            <v>4</v>
          </cell>
        </row>
        <row r="35">
          <cell r="C35">
            <v>9</v>
          </cell>
          <cell r="D35">
            <v>18</v>
          </cell>
        </row>
        <row r="36">
          <cell r="C36">
            <v>1</v>
          </cell>
          <cell r="D36">
            <v>9</v>
          </cell>
        </row>
        <row r="37">
          <cell r="C37">
            <v>9</v>
          </cell>
          <cell r="D37">
            <v>7</v>
          </cell>
        </row>
        <row r="38">
          <cell r="C38">
            <v>1</v>
          </cell>
          <cell r="D38">
            <v>3</v>
          </cell>
        </row>
        <row r="39">
          <cell r="C39">
            <v>1</v>
          </cell>
          <cell r="D39">
            <v>1</v>
          </cell>
        </row>
        <row r="40">
          <cell r="C40">
            <v>1</v>
          </cell>
          <cell r="D40">
            <v>5</v>
          </cell>
        </row>
        <row r="45">
          <cell r="C45">
            <v>90</v>
          </cell>
          <cell r="D45">
            <v>200</v>
          </cell>
          <cell r="E45">
            <v>290</v>
          </cell>
        </row>
      </sheetData>
      <sheetData sheetId="2">
        <row r="8">
          <cell r="C8">
            <v>3</v>
          </cell>
          <cell r="D8">
            <v>0</v>
          </cell>
        </row>
        <row r="9">
          <cell r="C9">
            <v>3</v>
          </cell>
          <cell r="D9">
            <v>3</v>
          </cell>
        </row>
        <row r="10">
          <cell r="C10">
            <v>14</v>
          </cell>
          <cell r="D10">
            <v>6</v>
          </cell>
        </row>
        <row r="11">
          <cell r="C11">
            <v>1</v>
          </cell>
          <cell r="D11">
            <v>1</v>
          </cell>
        </row>
        <row r="12">
          <cell r="C12">
            <v>5</v>
          </cell>
          <cell r="D12">
            <v>18</v>
          </cell>
        </row>
        <row r="13">
          <cell r="C13">
            <v>0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12</v>
          </cell>
        </row>
        <row r="17">
          <cell r="C17">
            <v>4</v>
          </cell>
          <cell r="D17">
            <v>9</v>
          </cell>
        </row>
        <row r="18">
          <cell r="C18">
            <v>1</v>
          </cell>
          <cell r="D18">
            <v>4</v>
          </cell>
        </row>
        <row r="19">
          <cell r="C19">
            <v>3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1</v>
          </cell>
        </row>
        <row r="23">
          <cell r="C23">
            <v>10</v>
          </cell>
          <cell r="D23">
            <v>22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1</v>
          </cell>
        </row>
        <row r="27">
          <cell r="C27">
            <v>3</v>
          </cell>
          <cell r="D27">
            <v>11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6</v>
          </cell>
        </row>
        <row r="30">
          <cell r="C30">
            <v>3</v>
          </cell>
          <cell r="D30">
            <v>20</v>
          </cell>
        </row>
        <row r="31">
          <cell r="C31">
            <v>3</v>
          </cell>
          <cell r="D31">
            <v>12</v>
          </cell>
        </row>
        <row r="32">
          <cell r="C32">
            <v>3</v>
          </cell>
          <cell r="D32">
            <v>11</v>
          </cell>
        </row>
        <row r="33">
          <cell r="C33">
            <v>2</v>
          </cell>
          <cell r="D33">
            <v>8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20</v>
          </cell>
        </row>
        <row r="36">
          <cell r="C36">
            <v>4</v>
          </cell>
          <cell r="D36">
            <v>16</v>
          </cell>
        </row>
        <row r="37">
          <cell r="C37">
            <v>13</v>
          </cell>
          <cell r="D37">
            <v>14</v>
          </cell>
        </row>
        <row r="38">
          <cell r="C38">
            <v>1</v>
          </cell>
          <cell r="D38">
            <v>0</v>
          </cell>
        </row>
        <row r="39">
          <cell r="C39">
            <v>2</v>
          </cell>
          <cell r="D39">
            <v>3</v>
          </cell>
        </row>
        <row r="40">
          <cell r="C40">
            <v>0</v>
          </cell>
          <cell r="D40">
            <v>6</v>
          </cell>
        </row>
        <row r="45">
          <cell r="C45">
            <v>92</v>
          </cell>
          <cell r="D45">
            <v>215</v>
          </cell>
          <cell r="E45">
            <v>307</v>
          </cell>
        </row>
      </sheetData>
      <sheetData sheetId="3">
        <row r="8">
          <cell r="C8">
            <v>2</v>
          </cell>
          <cell r="D8">
            <v>2</v>
          </cell>
        </row>
        <row r="9">
          <cell r="C9">
            <v>4</v>
          </cell>
          <cell r="D9">
            <v>5</v>
          </cell>
        </row>
        <row r="10">
          <cell r="C10">
            <v>6</v>
          </cell>
          <cell r="D10">
            <v>13</v>
          </cell>
        </row>
        <row r="12">
          <cell r="C12">
            <v>10</v>
          </cell>
          <cell r="D12">
            <v>22</v>
          </cell>
        </row>
        <row r="13">
          <cell r="C13">
            <v>2</v>
          </cell>
          <cell r="D13">
            <v>3</v>
          </cell>
        </row>
        <row r="14">
          <cell r="C14">
            <v>2</v>
          </cell>
          <cell r="D14">
            <v>1</v>
          </cell>
        </row>
        <row r="16">
          <cell r="D16">
            <v>9</v>
          </cell>
        </row>
        <row r="17">
          <cell r="C17">
            <v>5</v>
          </cell>
          <cell r="D17">
            <v>7</v>
          </cell>
        </row>
        <row r="18">
          <cell r="C18">
            <v>3</v>
          </cell>
          <cell r="D18">
            <v>5</v>
          </cell>
        </row>
        <row r="19">
          <cell r="C19">
            <v>4</v>
          </cell>
          <cell r="D19">
            <v>4</v>
          </cell>
        </row>
        <row r="21">
          <cell r="D21">
            <v>1</v>
          </cell>
        </row>
        <row r="23">
          <cell r="C23">
            <v>13</v>
          </cell>
          <cell r="D23">
            <v>31</v>
          </cell>
        </row>
        <row r="24">
          <cell r="C24">
            <v>5</v>
          </cell>
          <cell r="D24">
            <v>1</v>
          </cell>
        </row>
        <row r="26">
          <cell r="C26">
            <v>2</v>
          </cell>
          <cell r="D26">
            <v>2</v>
          </cell>
        </row>
        <row r="27">
          <cell r="C27">
            <v>8</v>
          </cell>
          <cell r="D27">
            <v>9</v>
          </cell>
        </row>
        <row r="28">
          <cell r="C28">
            <v>1</v>
          </cell>
        </row>
        <row r="29">
          <cell r="C29">
            <v>2</v>
          </cell>
          <cell r="D29">
            <v>4</v>
          </cell>
        </row>
        <row r="30">
          <cell r="C30">
            <v>15</v>
          </cell>
          <cell r="D30">
            <v>23</v>
          </cell>
        </row>
        <row r="31">
          <cell r="C31">
            <v>6</v>
          </cell>
          <cell r="D31">
            <v>8</v>
          </cell>
        </row>
        <row r="32">
          <cell r="C32">
            <v>4</v>
          </cell>
          <cell r="D32">
            <v>14</v>
          </cell>
        </row>
        <row r="33">
          <cell r="C33">
            <v>6</v>
          </cell>
          <cell r="D33">
            <v>7</v>
          </cell>
        </row>
        <row r="34">
          <cell r="C34">
            <v>1</v>
          </cell>
        </row>
        <row r="35">
          <cell r="C35">
            <v>9</v>
          </cell>
          <cell r="D35">
            <v>22</v>
          </cell>
        </row>
        <row r="36">
          <cell r="C36">
            <v>2</v>
          </cell>
          <cell r="D36">
            <v>6</v>
          </cell>
        </row>
        <row r="37">
          <cell r="C37">
            <v>3</v>
          </cell>
          <cell r="D37">
            <v>6</v>
          </cell>
        </row>
        <row r="38">
          <cell r="C38">
            <v>1</v>
          </cell>
        </row>
        <row r="39">
          <cell r="C39">
            <v>2</v>
          </cell>
          <cell r="D39">
            <v>3</v>
          </cell>
        </row>
        <row r="40">
          <cell r="C40">
            <v>4</v>
          </cell>
          <cell r="D40">
            <v>2</v>
          </cell>
        </row>
        <row r="45">
          <cell r="C45">
            <v>122</v>
          </cell>
          <cell r="D45">
            <v>210</v>
          </cell>
          <cell r="E45">
            <v>332</v>
          </cell>
        </row>
      </sheetData>
      <sheetData sheetId="4">
        <row r="8">
          <cell r="C8">
            <v>2</v>
          </cell>
          <cell r="D8">
            <v>1</v>
          </cell>
        </row>
        <row r="9">
          <cell r="C9">
            <v>3</v>
          </cell>
          <cell r="D9">
            <v>10</v>
          </cell>
        </row>
        <row r="10">
          <cell r="C10">
            <v>8</v>
          </cell>
          <cell r="D10">
            <v>21</v>
          </cell>
        </row>
        <row r="12">
          <cell r="C12">
            <v>7</v>
          </cell>
          <cell r="D12">
            <v>29</v>
          </cell>
        </row>
        <row r="13">
          <cell r="C13">
            <v>1</v>
          </cell>
          <cell r="D13">
            <v>2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6</v>
          </cell>
          <cell r="D16">
            <v>11</v>
          </cell>
        </row>
        <row r="17">
          <cell r="C17">
            <v>6</v>
          </cell>
          <cell r="D17">
            <v>15</v>
          </cell>
        </row>
        <row r="18">
          <cell r="C18">
            <v>6</v>
          </cell>
          <cell r="D18">
            <v>6</v>
          </cell>
        </row>
        <row r="19">
          <cell r="C19">
            <v>7</v>
          </cell>
          <cell r="D19">
            <v>7</v>
          </cell>
        </row>
        <row r="20">
          <cell r="C20">
            <v>2</v>
          </cell>
          <cell r="D20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19</v>
          </cell>
          <cell r="D23">
            <v>25</v>
          </cell>
        </row>
        <row r="24">
          <cell r="C24">
            <v>2</v>
          </cell>
          <cell r="D24">
            <v>3</v>
          </cell>
        </row>
        <row r="25">
          <cell r="C25">
            <v>5</v>
          </cell>
          <cell r="D25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8</v>
          </cell>
          <cell r="D27">
            <v>15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5</v>
          </cell>
        </row>
        <row r="30">
          <cell r="C30">
            <v>12</v>
          </cell>
          <cell r="D30">
            <v>38</v>
          </cell>
        </row>
        <row r="31">
          <cell r="C31">
            <v>8</v>
          </cell>
          <cell r="D31">
            <v>13</v>
          </cell>
        </row>
        <row r="32">
          <cell r="C32">
            <v>4</v>
          </cell>
          <cell r="D32">
            <v>16</v>
          </cell>
        </row>
        <row r="33">
          <cell r="C33">
            <v>6</v>
          </cell>
          <cell r="D33">
            <v>14</v>
          </cell>
        </row>
        <row r="34">
          <cell r="C34">
            <v>1</v>
          </cell>
          <cell r="D34">
            <v>2</v>
          </cell>
        </row>
        <row r="35">
          <cell r="C35">
            <v>12</v>
          </cell>
          <cell r="D35">
            <v>25</v>
          </cell>
        </row>
        <row r="36">
          <cell r="C36">
            <v>6</v>
          </cell>
          <cell r="D36">
            <v>14</v>
          </cell>
        </row>
        <row r="37">
          <cell r="C37">
            <v>19</v>
          </cell>
          <cell r="D37">
            <v>19</v>
          </cell>
        </row>
        <row r="38">
          <cell r="C38">
            <v>1</v>
          </cell>
          <cell r="D38">
            <v>1</v>
          </cell>
        </row>
        <row r="39">
          <cell r="C39">
            <v>2</v>
          </cell>
          <cell r="D39">
            <v>3</v>
          </cell>
        </row>
        <row r="40">
          <cell r="C40">
            <v>4</v>
          </cell>
          <cell r="D40">
            <v>5</v>
          </cell>
        </row>
        <row r="41">
          <cell r="C41">
            <v>3</v>
          </cell>
          <cell r="D41">
            <v>0</v>
          </cell>
        </row>
        <row r="42">
          <cell r="C42">
            <v>1</v>
          </cell>
          <cell r="D42">
            <v>2</v>
          </cell>
        </row>
        <row r="43">
          <cell r="C43">
            <v>1</v>
          </cell>
          <cell r="D43">
            <v>1</v>
          </cell>
        </row>
        <row r="44">
          <cell r="C44">
            <v>0</v>
          </cell>
          <cell r="D44">
            <v>0</v>
          </cell>
        </row>
        <row r="45">
          <cell r="C45">
            <v>171</v>
          </cell>
          <cell r="D45">
            <v>318</v>
          </cell>
          <cell r="E45">
            <v>489</v>
          </cell>
        </row>
      </sheetData>
      <sheetData sheetId="5">
        <row r="10">
          <cell r="C10">
            <v>1</v>
          </cell>
          <cell r="D10">
            <v>2</v>
          </cell>
        </row>
        <row r="12">
          <cell r="C12">
            <v>2</v>
          </cell>
          <cell r="D12">
            <v>6</v>
          </cell>
        </row>
        <row r="13">
          <cell r="D13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3</v>
          </cell>
          <cell r="D17">
            <v>3</v>
          </cell>
        </row>
        <row r="18">
          <cell r="C18">
            <v>1</v>
          </cell>
          <cell r="D18">
            <v>1</v>
          </cell>
        </row>
        <row r="19">
          <cell r="C19">
            <v>2</v>
          </cell>
          <cell r="D19">
            <v>1</v>
          </cell>
        </row>
        <row r="22">
          <cell r="D22">
            <v>1</v>
          </cell>
        </row>
        <row r="23">
          <cell r="C23">
            <v>2</v>
          </cell>
          <cell r="D23">
            <v>8</v>
          </cell>
        </row>
        <row r="24">
          <cell r="C24">
            <v>1</v>
          </cell>
          <cell r="D24">
            <v>1</v>
          </cell>
        </row>
        <row r="27">
          <cell r="C27">
            <v>2</v>
          </cell>
          <cell r="D27">
            <v>4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7</v>
          </cell>
          <cell r="D30">
            <v>10</v>
          </cell>
        </row>
        <row r="31">
          <cell r="C31">
            <v>2</v>
          </cell>
          <cell r="D31">
            <v>6</v>
          </cell>
        </row>
        <row r="32">
          <cell r="C32">
            <v>3</v>
          </cell>
          <cell r="D32">
            <v>2</v>
          </cell>
        </row>
        <row r="33">
          <cell r="C33">
            <v>3</v>
          </cell>
          <cell r="D33">
            <v>2</v>
          </cell>
        </row>
        <row r="35">
          <cell r="C35">
            <v>5</v>
          </cell>
          <cell r="D35">
            <v>4</v>
          </cell>
        </row>
        <row r="36">
          <cell r="C36">
            <v>2</v>
          </cell>
        </row>
        <row r="37">
          <cell r="C37">
            <v>5</v>
          </cell>
          <cell r="D37">
            <v>3</v>
          </cell>
        </row>
        <row r="38">
          <cell r="C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2</v>
          </cell>
          <cell r="D40">
            <v>1</v>
          </cell>
        </row>
        <row r="45">
          <cell r="C45">
            <v>49</v>
          </cell>
          <cell r="D45">
            <v>62</v>
          </cell>
          <cell r="E45">
            <v>111</v>
          </cell>
        </row>
      </sheetData>
      <sheetData sheetId="6">
        <row r="8">
          <cell r="C8">
            <v>1</v>
          </cell>
        </row>
        <row r="9">
          <cell r="C9">
            <v>1</v>
          </cell>
          <cell r="D9">
            <v>5</v>
          </cell>
        </row>
        <row r="10">
          <cell r="C10">
            <v>6</v>
          </cell>
        </row>
        <row r="12">
          <cell r="C12">
            <v>8</v>
          </cell>
          <cell r="D12">
            <v>4</v>
          </cell>
        </row>
        <row r="13">
          <cell r="C13">
            <v>1</v>
          </cell>
          <cell r="D13">
            <v>2</v>
          </cell>
        </row>
        <row r="16">
          <cell r="C16">
            <v>2</v>
          </cell>
          <cell r="D16">
            <v>2</v>
          </cell>
        </row>
        <row r="17">
          <cell r="D17">
            <v>4</v>
          </cell>
        </row>
        <row r="18">
          <cell r="C18">
            <v>2</v>
          </cell>
          <cell r="D18">
            <v>3</v>
          </cell>
        </row>
        <row r="19"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D22">
            <v>1</v>
          </cell>
        </row>
        <row r="23">
          <cell r="C23">
            <v>7</v>
          </cell>
          <cell r="D23">
            <v>12</v>
          </cell>
        </row>
        <row r="24">
          <cell r="C24">
            <v>2</v>
          </cell>
          <cell r="D24">
            <v>1</v>
          </cell>
        </row>
        <row r="27">
          <cell r="C27">
            <v>4</v>
          </cell>
          <cell r="D27">
            <v>4</v>
          </cell>
        </row>
        <row r="29">
          <cell r="D29">
            <v>3</v>
          </cell>
        </row>
        <row r="30">
          <cell r="C30">
            <v>1</v>
          </cell>
          <cell r="D30">
            <v>13</v>
          </cell>
        </row>
        <row r="31">
          <cell r="C31">
            <v>1</v>
          </cell>
          <cell r="D31">
            <v>5</v>
          </cell>
        </row>
        <row r="32">
          <cell r="C32">
            <v>1</v>
          </cell>
          <cell r="D32">
            <v>7</v>
          </cell>
        </row>
        <row r="33">
          <cell r="C33">
            <v>5</v>
          </cell>
          <cell r="D33">
            <v>2</v>
          </cell>
        </row>
        <row r="35">
          <cell r="C35">
            <v>7</v>
          </cell>
          <cell r="D35">
            <v>5</v>
          </cell>
        </row>
        <row r="36">
          <cell r="C36">
            <v>3</v>
          </cell>
          <cell r="D36">
            <v>7</v>
          </cell>
        </row>
        <row r="37">
          <cell r="C37">
            <v>8</v>
          </cell>
          <cell r="D37">
            <v>6</v>
          </cell>
        </row>
        <row r="38"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1</v>
          </cell>
          <cell r="D40">
            <v>2</v>
          </cell>
        </row>
        <row r="45">
          <cell r="C45">
            <v>65</v>
          </cell>
          <cell r="D45">
            <v>94</v>
          </cell>
          <cell r="E45">
            <v>159</v>
          </cell>
        </row>
      </sheetData>
      <sheetData sheetId="7">
        <row r="8">
          <cell r="C8">
            <v>4</v>
          </cell>
          <cell r="D8">
            <v>2</v>
          </cell>
        </row>
        <row r="9">
          <cell r="C9">
            <v>0</v>
          </cell>
          <cell r="D9">
            <v>4</v>
          </cell>
        </row>
        <row r="10">
          <cell r="C10">
            <v>21</v>
          </cell>
          <cell r="D10">
            <v>9</v>
          </cell>
        </row>
        <row r="12">
          <cell r="C12">
            <v>6</v>
          </cell>
          <cell r="D12">
            <v>22</v>
          </cell>
        </row>
        <row r="13">
          <cell r="C13">
            <v>1</v>
          </cell>
          <cell r="D13">
            <v>5</v>
          </cell>
        </row>
        <row r="14">
          <cell r="C14">
            <v>1</v>
          </cell>
          <cell r="D14">
            <v>3</v>
          </cell>
        </row>
        <row r="15">
          <cell r="C15">
            <v>1</v>
          </cell>
          <cell r="D15">
            <v>1</v>
          </cell>
        </row>
        <row r="16">
          <cell r="C16">
            <v>4</v>
          </cell>
          <cell r="D16">
            <v>9</v>
          </cell>
        </row>
        <row r="17">
          <cell r="C17">
            <v>7</v>
          </cell>
          <cell r="D17">
            <v>5</v>
          </cell>
        </row>
        <row r="18">
          <cell r="C18">
            <v>3</v>
          </cell>
          <cell r="D18">
            <v>5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4</v>
          </cell>
          <cell r="D22">
            <v>3</v>
          </cell>
        </row>
        <row r="23">
          <cell r="C23">
            <v>19</v>
          </cell>
          <cell r="D23">
            <v>23</v>
          </cell>
        </row>
        <row r="24">
          <cell r="C24">
            <v>3</v>
          </cell>
          <cell r="D24">
            <v>4</v>
          </cell>
        </row>
        <row r="26">
          <cell r="C26">
            <v>2</v>
          </cell>
          <cell r="D26">
            <v>1</v>
          </cell>
        </row>
        <row r="27">
          <cell r="C27">
            <v>14</v>
          </cell>
          <cell r="D27">
            <v>15</v>
          </cell>
        </row>
        <row r="28">
          <cell r="C28">
            <v>0</v>
          </cell>
          <cell r="D28">
            <v>4</v>
          </cell>
        </row>
        <row r="29">
          <cell r="C29">
            <v>4</v>
          </cell>
          <cell r="D29">
            <v>9</v>
          </cell>
        </row>
        <row r="30">
          <cell r="C30">
            <v>20</v>
          </cell>
          <cell r="D30">
            <v>31</v>
          </cell>
        </row>
        <row r="31">
          <cell r="C31">
            <v>6</v>
          </cell>
          <cell r="D31">
            <v>11</v>
          </cell>
        </row>
        <row r="32">
          <cell r="C32">
            <v>4</v>
          </cell>
          <cell r="D32">
            <v>12</v>
          </cell>
        </row>
        <row r="33">
          <cell r="C33">
            <v>6</v>
          </cell>
          <cell r="D33">
            <v>16</v>
          </cell>
        </row>
        <row r="34">
          <cell r="C34">
            <v>0</v>
          </cell>
          <cell r="D34">
            <v>4</v>
          </cell>
        </row>
        <row r="35">
          <cell r="C35">
            <v>15</v>
          </cell>
          <cell r="D35">
            <v>25</v>
          </cell>
        </row>
        <row r="36">
          <cell r="C36">
            <v>1</v>
          </cell>
          <cell r="D36">
            <v>10</v>
          </cell>
        </row>
        <row r="37">
          <cell r="C37">
            <v>11</v>
          </cell>
          <cell r="D37">
            <v>16</v>
          </cell>
        </row>
        <row r="38">
          <cell r="C38">
            <v>2</v>
          </cell>
          <cell r="D38">
            <v>1</v>
          </cell>
        </row>
        <row r="39">
          <cell r="C39">
            <v>6</v>
          </cell>
          <cell r="D39">
            <v>2</v>
          </cell>
        </row>
        <row r="40">
          <cell r="C40">
            <v>2</v>
          </cell>
          <cell r="D40">
            <v>6</v>
          </cell>
        </row>
        <row r="41">
          <cell r="C41">
            <v>1</v>
          </cell>
          <cell r="D41">
            <v>1</v>
          </cell>
        </row>
        <row r="45">
          <cell r="C45">
            <v>172</v>
          </cell>
          <cell r="D45">
            <v>263</v>
          </cell>
          <cell r="E45">
            <v>435</v>
          </cell>
        </row>
      </sheetData>
      <sheetData sheetId="8">
        <row r="9">
          <cell r="C9">
            <v>1</v>
          </cell>
          <cell r="D9">
            <v>3</v>
          </cell>
        </row>
        <row r="10">
          <cell r="C10">
            <v>4</v>
          </cell>
          <cell r="D10">
            <v>4</v>
          </cell>
        </row>
        <row r="12">
          <cell r="C12">
            <v>8</v>
          </cell>
          <cell r="D12">
            <v>14</v>
          </cell>
        </row>
        <row r="13">
          <cell r="D13">
            <v>3</v>
          </cell>
        </row>
        <row r="14">
          <cell r="D14">
            <v>3</v>
          </cell>
        </row>
        <row r="15">
          <cell r="D15">
            <v>1</v>
          </cell>
        </row>
        <row r="16">
          <cell r="D16">
            <v>4</v>
          </cell>
        </row>
        <row r="17">
          <cell r="C17">
            <v>3</v>
          </cell>
        </row>
        <row r="18">
          <cell r="C18">
            <v>2</v>
          </cell>
          <cell r="D18">
            <v>3</v>
          </cell>
        </row>
        <row r="19">
          <cell r="C19">
            <v>3</v>
          </cell>
          <cell r="D19">
            <v>3</v>
          </cell>
        </row>
        <row r="22">
          <cell r="C22">
            <v>1</v>
          </cell>
          <cell r="D22">
            <v>1</v>
          </cell>
        </row>
        <row r="23">
          <cell r="C23">
            <v>7</v>
          </cell>
          <cell r="D23">
            <v>9</v>
          </cell>
        </row>
        <row r="24">
          <cell r="C24">
            <v>3</v>
          </cell>
          <cell r="D24">
            <v>1</v>
          </cell>
        </row>
        <row r="26">
          <cell r="C26">
            <v>2</v>
          </cell>
        </row>
        <row r="27">
          <cell r="C27">
            <v>2</v>
          </cell>
          <cell r="D27">
            <v>4</v>
          </cell>
        </row>
        <row r="28">
          <cell r="C28">
            <v>2</v>
          </cell>
        </row>
        <row r="29">
          <cell r="C29">
            <v>3</v>
          </cell>
          <cell r="D29">
            <v>2</v>
          </cell>
        </row>
        <row r="30">
          <cell r="C30">
            <v>5</v>
          </cell>
          <cell r="D30">
            <v>7</v>
          </cell>
        </row>
        <row r="31">
          <cell r="D31">
            <v>8</v>
          </cell>
        </row>
        <row r="32">
          <cell r="C32">
            <v>4</v>
          </cell>
          <cell r="D32">
            <v>4</v>
          </cell>
        </row>
        <row r="33">
          <cell r="C33">
            <v>1</v>
          </cell>
          <cell r="D33">
            <v>5</v>
          </cell>
        </row>
        <row r="35">
          <cell r="C35">
            <v>7</v>
          </cell>
          <cell r="D35">
            <v>13</v>
          </cell>
        </row>
        <row r="36">
          <cell r="C36">
            <v>5</v>
          </cell>
          <cell r="D36">
            <v>6</v>
          </cell>
        </row>
        <row r="37">
          <cell r="C37">
            <v>11</v>
          </cell>
          <cell r="D37">
            <v>5</v>
          </cell>
        </row>
        <row r="38">
          <cell r="C38">
            <v>1</v>
          </cell>
        </row>
        <row r="39">
          <cell r="C39">
            <v>1</v>
          </cell>
          <cell r="D39">
            <v>2</v>
          </cell>
        </row>
        <row r="40">
          <cell r="C40">
            <v>1</v>
          </cell>
          <cell r="D40">
            <v>2</v>
          </cell>
        </row>
        <row r="41">
          <cell r="C41">
            <v>2</v>
          </cell>
        </row>
        <row r="43">
          <cell r="C43">
            <v>1</v>
          </cell>
        </row>
        <row r="45">
          <cell r="C45">
            <v>80</v>
          </cell>
          <cell r="D45">
            <v>107</v>
          </cell>
          <cell r="E45">
            <v>187</v>
          </cell>
        </row>
      </sheetData>
      <sheetData sheetId="9">
        <row r="8">
          <cell r="C8">
            <v>1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7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11</v>
          </cell>
        </row>
        <row r="13">
          <cell r="C13">
            <v>2</v>
          </cell>
          <cell r="D13">
            <v>2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1</v>
          </cell>
        </row>
        <row r="17">
          <cell r="C17">
            <v>6</v>
          </cell>
          <cell r="D17">
            <v>1</v>
          </cell>
        </row>
        <row r="18">
          <cell r="C18">
            <v>0</v>
          </cell>
          <cell r="D18">
            <v>2</v>
          </cell>
        </row>
        <row r="19">
          <cell r="C19">
            <v>2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10</v>
          </cell>
          <cell r="D23">
            <v>12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5</v>
          </cell>
          <cell r="D27">
            <v>5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1</v>
          </cell>
        </row>
        <row r="30">
          <cell r="C30">
            <v>4</v>
          </cell>
          <cell r="D30">
            <v>17</v>
          </cell>
        </row>
        <row r="31">
          <cell r="C31">
            <v>2</v>
          </cell>
          <cell r="D31">
            <v>7</v>
          </cell>
        </row>
        <row r="32">
          <cell r="C32">
            <v>2</v>
          </cell>
          <cell r="D32">
            <v>8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2</v>
          </cell>
        </row>
        <row r="35">
          <cell r="C35">
            <v>8</v>
          </cell>
          <cell r="D35">
            <v>10</v>
          </cell>
        </row>
        <row r="36">
          <cell r="C36">
            <v>1</v>
          </cell>
          <cell r="D36">
            <v>4</v>
          </cell>
        </row>
        <row r="37">
          <cell r="C37">
            <v>6</v>
          </cell>
          <cell r="D37">
            <v>6</v>
          </cell>
        </row>
        <row r="38">
          <cell r="C38">
            <v>2</v>
          </cell>
          <cell r="D38">
            <v>2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3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</v>
          </cell>
          <cell r="D45">
            <v>111</v>
          </cell>
          <cell r="E45">
            <v>184</v>
          </cell>
        </row>
      </sheetData>
      <sheetData sheetId="10">
        <row r="8">
          <cell r="C8">
            <v>0</v>
          </cell>
          <cell r="D8">
            <v>0</v>
          </cell>
        </row>
        <row r="9">
          <cell r="C9">
            <v>1</v>
          </cell>
          <cell r="D9">
            <v>1</v>
          </cell>
        </row>
        <row r="10">
          <cell r="C10">
            <v>3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10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6</v>
          </cell>
        </row>
        <row r="17">
          <cell r="C17">
            <v>3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0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1</v>
          </cell>
        </row>
        <row r="23">
          <cell r="C23">
            <v>2</v>
          </cell>
          <cell r="D23">
            <v>15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4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1</v>
          </cell>
        </row>
        <row r="30">
          <cell r="C30">
            <v>4</v>
          </cell>
          <cell r="D30">
            <v>7</v>
          </cell>
        </row>
        <row r="31">
          <cell r="C31">
            <v>1</v>
          </cell>
          <cell r="D31">
            <v>3</v>
          </cell>
        </row>
        <row r="32">
          <cell r="C32">
            <v>1</v>
          </cell>
          <cell r="D32">
            <v>5</v>
          </cell>
        </row>
        <row r="33">
          <cell r="C33">
            <v>1</v>
          </cell>
          <cell r="D33">
            <v>5</v>
          </cell>
        </row>
        <row r="34">
          <cell r="C34">
            <v>0</v>
          </cell>
          <cell r="D34">
            <v>0</v>
          </cell>
        </row>
        <row r="35">
          <cell r="C35">
            <v>5</v>
          </cell>
          <cell r="D35">
            <v>7</v>
          </cell>
        </row>
        <row r="36">
          <cell r="C36">
            <v>3</v>
          </cell>
          <cell r="D36">
            <v>4</v>
          </cell>
        </row>
        <row r="37">
          <cell r="C37">
            <v>6</v>
          </cell>
          <cell r="D37">
            <v>4</v>
          </cell>
        </row>
        <row r="38">
          <cell r="C38">
            <v>0</v>
          </cell>
          <cell r="D38">
            <v>1</v>
          </cell>
        </row>
        <row r="39">
          <cell r="C39">
            <v>0</v>
          </cell>
          <cell r="D39">
            <v>0</v>
          </cell>
        </row>
        <row r="40">
          <cell r="C40">
            <v>1</v>
          </cell>
          <cell r="D40">
            <v>2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42</v>
          </cell>
          <cell r="D45">
            <v>84</v>
          </cell>
          <cell r="E45">
            <v>126</v>
          </cell>
        </row>
      </sheetData>
      <sheetData sheetId="11">
        <row r="8">
          <cell r="C8">
            <v>0</v>
          </cell>
          <cell r="D8">
            <v>0</v>
          </cell>
        </row>
        <row r="9">
          <cell r="C9">
            <v>1</v>
          </cell>
          <cell r="D9">
            <v>0</v>
          </cell>
        </row>
        <row r="10">
          <cell r="C10">
            <v>2</v>
          </cell>
          <cell r="D10">
            <v>1</v>
          </cell>
        </row>
        <row r="12">
          <cell r="C12">
            <v>7</v>
          </cell>
          <cell r="D12">
            <v>6</v>
          </cell>
        </row>
        <row r="13">
          <cell r="C13">
            <v>1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6">
          <cell r="C16">
            <v>2</v>
          </cell>
          <cell r="D16">
            <v>2</v>
          </cell>
        </row>
        <row r="17">
          <cell r="C17">
            <v>2</v>
          </cell>
          <cell r="D17">
            <v>0</v>
          </cell>
        </row>
        <row r="19">
          <cell r="C19">
            <v>1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5</v>
          </cell>
          <cell r="D23">
            <v>6</v>
          </cell>
        </row>
        <row r="24">
          <cell r="C24">
            <v>1</v>
          </cell>
          <cell r="D24">
            <v>1</v>
          </cell>
        </row>
        <row r="27">
          <cell r="C27">
            <v>4</v>
          </cell>
          <cell r="D27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3</v>
          </cell>
          <cell r="D30">
            <v>5</v>
          </cell>
        </row>
        <row r="31">
          <cell r="C31">
            <v>5</v>
          </cell>
          <cell r="D31">
            <v>2</v>
          </cell>
        </row>
        <row r="32">
          <cell r="C32">
            <v>3</v>
          </cell>
          <cell r="D32">
            <v>3</v>
          </cell>
        </row>
        <row r="33">
          <cell r="C33">
            <v>1</v>
          </cell>
          <cell r="D33">
            <v>4</v>
          </cell>
        </row>
        <row r="34">
          <cell r="C34">
            <v>0</v>
          </cell>
          <cell r="D34">
            <v>1</v>
          </cell>
        </row>
        <row r="35">
          <cell r="C35">
            <v>7</v>
          </cell>
          <cell r="D35">
            <v>1</v>
          </cell>
        </row>
        <row r="36">
          <cell r="C36">
            <v>1</v>
          </cell>
          <cell r="D36">
            <v>7</v>
          </cell>
        </row>
        <row r="37">
          <cell r="C37">
            <v>9</v>
          </cell>
          <cell r="D37">
            <v>5</v>
          </cell>
        </row>
        <row r="38">
          <cell r="C38">
            <v>1</v>
          </cell>
          <cell r="D38">
            <v>1</v>
          </cell>
        </row>
        <row r="45">
          <cell r="C45">
            <v>56</v>
          </cell>
          <cell r="D45">
            <v>50</v>
          </cell>
          <cell r="E45">
            <v>106</v>
          </cell>
        </row>
      </sheetData>
      <sheetData sheetId="12">
        <row r="8">
          <cell r="C8">
            <v>3</v>
          </cell>
          <cell r="D8">
            <v>6</v>
          </cell>
        </row>
        <row r="9">
          <cell r="D9">
            <v>5</v>
          </cell>
        </row>
        <row r="10">
          <cell r="C10">
            <v>25</v>
          </cell>
          <cell r="D10">
            <v>21</v>
          </cell>
        </row>
        <row r="11">
          <cell r="C11">
            <v>2</v>
          </cell>
          <cell r="D11">
            <v>6</v>
          </cell>
        </row>
        <row r="12">
          <cell r="C12">
            <v>19</v>
          </cell>
          <cell r="D12">
            <v>59</v>
          </cell>
        </row>
        <row r="13">
          <cell r="C13">
            <v>1</v>
          </cell>
          <cell r="D13">
            <v>2</v>
          </cell>
        </row>
        <row r="14">
          <cell r="C14">
            <v>7</v>
          </cell>
          <cell r="D14">
            <v>3</v>
          </cell>
        </row>
        <row r="16">
          <cell r="C16">
            <v>8</v>
          </cell>
          <cell r="D16">
            <v>27</v>
          </cell>
        </row>
        <row r="17">
          <cell r="C17">
            <v>18</v>
          </cell>
          <cell r="D17">
            <v>16</v>
          </cell>
        </row>
        <row r="18">
          <cell r="C18">
            <v>19</v>
          </cell>
          <cell r="D18">
            <v>9</v>
          </cell>
        </row>
        <row r="19">
          <cell r="C19">
            <v>15</v>
          </cell>
          <cell r="D19">
            <v>13</v>
          </cell>
        </row>
        <row r="21">
          <cell r="C21">
            <v>1</v>
          </cell>
        </row>
        <row r="22">
          <cell r="C22">
            <v>3</v>
          </cell>
          <cell r="D22">
            <v>6</v>
          </cell>
        </row>
        <row r="23">
          <cell r="C23">
            <v>19</v>
          </cell>
          <cell r="D23">
            <v>40</v>
          </cell>
        </row>
        <row r="24">
          <cell r="C24">
            <v>4</v>
          </cell>
          <cell r="D24">
            <v>9</v>
          </cell>
        </row>
        <row r="26">
          <cell r="C26">
            <v>1</v>
          </cell>
          <cell r="D26">
            <v>5</v>
          </cell>
        </row>
        <row r="27">
          <cell r="C27">
            <v>23</v>
          </cell>
          <cell r="D27">
            <v>25</v>
          </cell>
        </row>
        <row r="28">
          <cell r="D28">
            <v>7</v>
          </cell>
        </row>
        <row r="29">
          <cell r="C29">
            <v>19</v>
          </cell>
          <cell r="D29">
            <v>21</v>
          </cell>
        </row>
        <row r="30">
          <cell r="C30">
            <v>22</v>
          </cell>
          <cell r="D30">
            <v>34</v>
          </cell>
        </row>
        <row r="31">
          <cell r="C31">
            <v>12</v>
          </cell>
          <cell r="D31">
            <v>20</v>
          </cell>
        </row>
        <row r="32">
          <cell r="C32">
            <v>8</v>
          </cell>
          <cell r="D32">
            <v>22</v>
          </cell>
        </row>
        <row r="33">
          <cell r="C33">
            <v>5</v>
          </cell>
          <cell r="D33">
            <v>19</v>
          </cell>
        </row>
        <row r="34">
          <cell r="C34">
            <v>1</v>
          </cell>
          <cell r="D34">
            <v>4</v>
          </cell>
        </row>
        <row r="35">
          <cell r="C35">
            <v>4</v>
          </cell>
          <cell r="D35">
            <v>29</v>
          </cell>
        </row>
        <row r="36">
          <cell r="C36">
            <v>9</v>
          </cell>
          <cell r="D36">
            <v>3</v>
          </cell>
        </row>
        <row r="37">
          <cell r="C37">
            <v>28</v>
          </cell>
          <cell r="D37">
            <v>24</v>
          </cell>
        </row>
        <row r="38">
          <cell r="C38">
            <v>9</v>
          </cell>
          <cell r="D38">
            <v>3</v>
          </cell>
        </row>
        <row r="39">
          <cell r="C39">
            <v>7</v>
          </cell>
          <cell r="D39">
            <v>9</v>
          </cell>
        </row>
        <row r="40">
          <cell r="C40">
            <v>4</v>
          </cell>
          <cell r="D40">
            <v>14</v>
          </cell>
        </row>
        <row r="41">
          <cell r="C41">
            <v>4</v>
          </cell>
          <cell r="D41">
            <v>2</v>
          </cell>
        </row>
        <row r="42">
          <cell r="C42">
            <v>3</v>
          </cell>
          <cell r="D42">
            <v>15</v>
          </cell>
        </row>
        <row r="43">
          <cell r="D43">
            <v>8</v>
          </cell>
        </row>
        <row r="45">
          <cell r="C45">
            <v>303</v>
          </cell>
          <cell r="D45">
            <v>486</v>
          </cell>
          <cell r="E45">
            <v>789</v>
          </cell>
        </row>
      </sheetData>
      <sheetData sheetId="13">
        <row r="8">
          <cell r="C8">
            <v>3</v>
          </cell>
          <cell r="D8">
            <v>1</v>
          </cell>
        </row>
        <row r="9">
          <cell r="C9">
            <v>3</v>
          </cell>
          <cell r="D9">
            <v>1</v>
          </cell>
        </row>
        <row r="10">
          <cell r="C10">
            <v>16</v>
          </cell>
          <cell r="D10">
            <v>8</v>
          </cell>
        </row>
        <row r="11">
          <cell r="C11">
            <v>0</v>
          </cell>
          <cell r="D11">
            <v>2</v>
          </cell>
        </row>
        <row r="12">
          <cell r="C12">
            <v>15</v>
          </cell>
          <cell r="D12">
            <v>22</v>
          </cell>
        </row>
        <row r="13">
          <cell r="C13">
            <v>3</v>
          </cell>
          <cell r="D13">
            <v>4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1</v>
          </cell>
        </row>
        <row r="16">
          <cell r="C16">
            <v>7</v>
          </cell>
          <cell r="D16">
            <v>8</v>
          </cell>
        </row>
        <row r="17">
          <cell r="C17">
            <v>9</v>
          </cell>
          <cell r="D17">
            <v>9</v>
          </cell>
        </row>
        <row r="18">
          <cell r="C18">
            <v>10</v>
          </cell>
          <cell r="D18">
            <v>3</v>
          </cell>
        </row>
        <row r="19">
          <cell r="C19">
            <v>3</v>
          </cell>
          <cell r="D19">
            <v>6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3</v>
          </cell>
        </row>
        <row r="22">
          <cell r="C22">
            <v>2</v>
          </cell>
          <cell r="D22">
            <v>2</v>
          </cell>
        </row>
        <row r="23">
          <cell r="C23">
            <v>19</v>
          </cell>
          <cell r="D23">
            <v>19</v>
          </cell>
        </row>
        <row r="24">
          <cell r="C24">
            <v>2</v>
          </cell>
          <cell r="D24">
            <v>2</v>
          </cell>
        </row>
        <row r="25">
          <cell r="C25">
            <v>0</v>
          </cell>
          <cell r="D25">
            <v>1</v>
          </cell>
        </row>
        <row r="26">
          <cell r="C26">
            <v>0</v>
          </cell>
          <cell r="D26">
            <v>5</v>
          </cell>
        </row>
        <row r="27">
          <cell r="C27">
            <v>22</v>
          </cell>
          <cell r="D27">
            <v>16</v>
          </cell>
        </row>
        <row r="28">
          <cell r="C28">
            <v>1</v>
          </cell>
          <cell r="D28">
            <v>2</v>
          </cell>
        </row>
        <row r="29">
          <cell r="C29">
            <v>3</v>
          </cell>
          <cell r="D29">
            <v>4</v>
          </cell>
        </row>
        <row r="30">
          <cell r="C30">
            <v>16</v>
          </cell>
          <cell r="D30">
            <v>7</v>
          </cell>
        </row>
        <row r="31">
          <cell r="C31">
            <v>9</v>
          </cell>
          <cell r="D31">
            <v>10</v>
          </cell>
        </row>
        <row r="32">
          <cell r="C32">
            <v>8</v>
          </cell>
          <cell r="D32">
            <v>17</v>
          </cell>
        </row>
        <row r="33">
          <cell r="C33">
            <v>9</v>
          </cell>
          <cell r="D33">
            <v>15</v>
          </cell>
        </row>
        <row r="34">
          <cell r="C34">
            <v>1</v>
          </cell>
          <cell r="D34">
            <v>2</v>
          </cell>
        </row>
        <row r="35">
          <cell r="C35">
            <v>18</v>
          </cell>
          <cell r="D35">
            <v>10</v>
          </cell>
        </row>
        <row r="36">
          <cell r="C36">
            <v>5</v>
          </cell>
          <cell r="D36">
            <v>10</v>
          </cell>
        </row>
        <row r="37">
          <cell r="C37">
            <v>12</v>
          </cell>
          <cell r="D37">
            <v>17</v>
          </cell>
        </row>
        <row r="38">
          <cell r="C38">
            <v>1</v>
          </cell>
          <cell r="D38">
            <v>3</v>
          </cell>
        </row>
        <row r="39">
          <cell r="C39">
            <v>8</v>
          </cell>
          <cell r="D39">
            <v>4</v>
          </cell>
        </row>
        <row r="40">
          <cell r="C40">
            <v>3</v>
          </cell>
          <cell r="D40">
            <v>3</v>
          </cell>
        </row>
        <row r="41">
          <cell r="C41">
            <v>4</v>
          </cell>
          <cell r="D41">
            <v>2</v>
          </cell>
        </row>
        <row r="42">
          <cell r="C42">
            <v>0</v>
          </cell>
          <cell r="D42">
            <v>0</v>
          </cell>
        </row>
        <row r="45">
          <cell r="C45">
            <v>213</v>
          </cell>
          <cell r="D45">
            <v>220</v>
          </cell>
          <cell r="E45">
            <v>433</v>
          </cell>
        </row>
      </sheetData>
      <sheetData sheetId="14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2</v>
          </cell>
          <cell r="D12">
            <v>8</v>
          </cell>
        </row>
        <row r="13">
          <cell r="C13">
            <v>1</v>
          </cell>
          <cell r="D13">
            <v>0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2</v>
          </cell>
        </row>
        <row r="17">
          <cell r="C17">
            <v>4</v>
          </cell>
          <cell r="D17">
            <v>0</v>
          </cell>
        </row>
        <row r="18">
          <cell r="C18">
            <v>1</v>
          </cell>
          <cell r="D18">
            <v>1</v>
          </cell>
        </row>
        <row r="19">
          <cell r="C19">
            <v>0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6</v>
          </cell>
          <cell r="D23">
            <v>6</v>
          </cell>
        </row>
        <row r="24">
          <cell r="C24">
            <v>1</v>
          </cell>
          <cell r="D24">
            <v>2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6</v>
          </cell>
        </row>
        <row r="28">
          <cell r="C28">
            <v>1</v>
          </cell>
          <cell r="D28">
            <v>0</v>
          </cell>
        </row>
        <row r="29">
          <cell r="C29">
            <v>1</v>
          </cell>
          <cell r="D29">
            <v>1</v>
          </cell>
        </row>
        <row r="30">
          <cell r="C30">
            <v>2</v>
          </cell>
          <cell r="D30">
            <v>11</v>
          </cell>
        </row>
        <row r="31">
          <cell r="C31">
            <v>2</v>
          </cell>
          <cell r="D31">
            <v>3</v>
          </cell>
        </row>
        <row r="32">
          <cell r="C32">
            <v>1</v>
          </cell>
          <cell r="D32">
            <v>3</v>
          </cell>
        </row>
        <row r="33">
          <cell r="C33">
            <v>1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6</v>
          </cell>
        </row>
        <row r="36">
          <cell r="C36">
            <v>1</v>
          </cell>
          <cell r="D36">
            <v>2</v>
          </cell>
        </row>
        <row r="37">
          <cell r="C37">
            <v>2</v>
          </cell>
          <cell r="D37">
            <v>2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1</v>
          </cell>
          <cell r="D40">
            <v>1</v>
          </cell>
        </row>
        <row r="41">
          <cell r="C41">
            <v>1</v>
          </cell>
          <cell r="D41">
            <v>1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47</v>
          </cell>
          <cell r="D45">
            <v>72</v>
          </cell>
          <cell r="E45">
            <v>119</v>
          </cell>
        </row>
      </sheetData>
      <sheetData sheetId="15">
        <row r="8">
          <cell r="C8">
            <v>0</v>
          </cell>
          <cell r="D8">
            <v>1</v>
          </cell>
        </row>
        <row r="9">
          <cell r="C9">
            <v>4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2">
          <cell r="C12">
            <v>3</v>
          </cell>
          <cell r="D12">
            <v>11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3</v>
          </cell>
        </row>
        <row r="16">
          <cell r="C16">
            <v>5</v>
          </cell>
          <cell r="D16">
            <v>4</v>
          </cell>
        </row>
        <row r="17">
          <cell r="C17">
            <v>5</v>
          </cell>
          <cell r="D17">
            <v>2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2</v>
          </cell>
        </row>
        <row r="21">
          <cell r="C21">
            <v>1</v>
          </cell>
          <cell r="D21">
            <v>1</v>
          </cell>
        </row>
        <row r="23">
          <cell r="C23">
            <v>10</v>
          </cell>
          <cell r="D23">
            <v>19</v>
          </cell>
        </row>
        <row r="24">
          <cell r="C24">
            <v>1</v>
          </cell>
          <cell r="D24">
            <v>2</v>
          </cell>
        </row>
        <row r="27">
          <cell r="C27">
            <v>1</v>
          </cell>
          <cell r="D27">
            <v>8</v>
          </cell>
        </row>
        <row r="28">
          <cell r="C28">
            <v>1</v>
          </cell>
          <cell r="D28">
            <v>1</v>
          </cell>
        </row>
        <row r="29">
          <cell r="C29">
            <v>0</v>
          </cell>
          <cell r="D29">
            <v>4</v>
          </cell>
        </row>
        <row r="30">
          <cell r="C30">
            <v>4</v>
          </cell>
          <cell r="D30">
            <v>7</v>
          </cell>
        </row>
        <row r="31">
          <cell r="C31">
            <v>2</v>
          </cell>
          <cell r="D31">
            <v>3</v>
          </cell>
        </row>
        <row r="32">
          <cell r="C32">
            <v>3</v>
          </cell>
          <cell r="D32">
            <v>5</v>
          </cell>
        </row>
        <row r="33">
          <cell r="C33">
            <v>1</v>
          </cell>
          <cell r="D33">
            <v>3</v>
          </cell>
        </row>
        <row r="34">
          <cell r="C34">
            <v>1</v>
          </cell>
        </row>
        <row r="35">
          <cell r="C35">
            <v>6</v>
          </cell>
          <cell r="D35">
            <v>13</v>
          </cell>
        </row>
        <row r="36">
          <cell r="C36">
            <v>0</v>
          </cell>
          <cell r="D36">
            <v>6</v>
          </cell>
        </row>
        <row r="37">
          <cell r="C37">
            <v>11</v>
          </cell>
          <cell r="D37">
            <v>14</v>
          </cell>
        </row>
        <row r="38">
          <cell r="C38">
            <v>0</v>
          </cell>
          <cell r="D38">
            <v>2</v>
          </cell>
        </row>
        <row r="39">
          <cell r="C39">
            <v>2</v>
          </cell>
          <cell r="D39">
            <v>0</v>
          </cell>
        </row>
        <row r="40">
          <cell r="C40">
            <v>2</v>
          </cell>
          <cell r="D40">
            <v>4</v>
          </cell>
        </row>
        <row r="43">
          <cell r="D43">
            <v>1</v>
          </cell>
        </row>
        <row r="45">
          <cell r="C45">
            <v>69</v>
          </cell>
          <cell r="D45">
            <v>126</v>
          </cell>
          <cell r="E45">
            <v>195</v>
          </cell>
        </row>
      </sheetData>
      <sheetData sheetId="16">
        <row r="8">
          <cell r="C8">
            <v>1</v>
          </cell>
          <cell r="D8">
            <v>4</v>
          </cell>
        </row>
        <row r="9">
          <cell r="C9">
            <v>3</v>
          </cell>
          <cell r="D9">
            <v>5</v>
          </cell>
        </row>
        <row r="10">
          <cell r="C10">
            <v>24</v>
          </cell>
          <cell r="D10">
            <v>23</v>
          </cell>
        </row>
        <row r="12">
          <cell r="C12">
            <v>12</v>
          </cell>
          <cell r="D12">
            <v>41</v>
          </cell>
        </row>
        <row r="13">
          <cell r="C13">
            <v>2</v>
          </cell>
          <cell r="D13">
            <v>6</v>
          </cell>
        </row>
        <row r="14">
          <cell r="C14">
            <v>3</v>
          </cell>
          <cell r="D14">
            <v>1</v>
          </cell>
        </row>
        <row r="15">
          <cell r="C15">
            <v>1</v>
          </cell>
          <cell r="D15">
            <v>3</v>
          </cell>
        </row>
        <row r="16">
          <cell r="C16">
            <v>11</v>
          </cell>
          <cell r="D16">
            <v>20</v>
          </cell>
        </row>
        <row r="17">
          <cell r="C17">
            <v>14</v>
          </cell>
          <cell r="D17">
            <v>15</v>
          </cell>
        </row>
        <row r="18">
          <cell r="C18">
            <v>15</v>
          </cell>
          <cell r="D18">
            <v>11</v>
          </cell>
        </row>
        <row r="19">
          <cell r="C19">
            <v>12</v>
          </cell>
          <cell r="D19">
            <v>7</v>
          </cell>
        </row>
        <row r="20">
          <cell r="C20">
            <v>3</v>
          </cell>
          <cell r="D20">
            <v>0</v>
          </cell>
        </row>
        <row r="21">
          <cell r="C21">
            <v>3</v>
          </cell>
          <cell r="D21">
            <v>0</v>
          </cell>
        </row>
        <row r="22">
          <cell r="C22">
            <v>1</v>
          </cell>
          <cell r="D22">
            <v>5</v>
          </cell>
        </row>
        <row r="23">
          <cell r="C23">
            <v>33</v>
          </cell>
          <cell r="D23">
            <v>77</v>
          </cell>
        </row>
        <row r="24">
          <cell r="C24">
            <v>2</v>
          </cell>
          <cell r="D24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18</v>
          </cell>
          <cell r="D27">
            <v>24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12</v>
          </cell>
        </row>
        <row r="30">
          <cell r="C30">
            <v>24</v>
          </cell>
          <cell r="D30">
            <v>55</v>
          </cell>
        </row>
        <row r="31">
          <cell r="C31">
            <v>11</v>
          </cell>
          <cell r="D31">
            <v>36</v>
          </cell>
        </row>
        <row r="32">
          <cell r="C32">
            <v>6</v>
          </cell>
          <cell r="D32">
            <v>31</v>
          </cell>
        </row>
        <row r="33">
          <cell r="C33">
            <v>5</v>
          </cell>
          <cell r="D33">
            <v>19</v>
          </cell>
        </row>
        <row r="34">
          <cell r="C34">
            <v>2</v>
          </cell>
          <cell r="D34">
            <v>4</v>
          </cell>
        </row>
        <row r="35">
          <cell r="C35">
            <v>15</v>
          </cell>
          <cell r="D35">
            <v>32</v>
          </cell>
        </row>
        <row r="36">
          <cell r="C36">
            <v>5</v>
          </cell>
          <cell r="D36">
            <v>14</v>
          </cell>
        </row>
        <row r="37">
          <cell r="C37">
            <v>33</v>
          </cell>
          <cell r="D37">
            <v>29</v>
          </cell>
        </row>
        <row r="38">
          <cell r="C38">
            <v>2</v>
          </cell>
          <cell r="D38">
            <v>1</v>
          </cell>
        </row>
        <row r="39">
          <cell r="C39">
            <v>6</v>
          </cell>
          <cell r="D39">
            <v>2</v>
          </cell>
        </row>
        <row r="40">
          <cell r="C40">
            <v>5</v>
          </cell>
          <cell r="D40">
            <v>9</v>
          </cell>
        </row>
        <row r="42">
          <cell r="D42">
            <v>4</v>
          </cell>
        </row>
        <row r="43">
          <cell r="C43">
            <v>4</v>
          </cell>
          <cell r="D43">
            <v>3</v>
          </cell>
        </row>
        <row r="45">
          <cell r="C45">
            <v>283</v>
          </cell>
          <cell r="D45">
            <v>501</v>
          </cell>
          <cell r="E45">
            <v>784</v>
          </cell>
        </row>
      </sheetData>
      <sheetData sheetId="17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8</v>
          </cell>
        </row>
        <row r="10">
          <cell r="C10">
            <v>2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14</v>
          </cell>
        </row>
        <row r="13">
          <cell r="C13">
            <v>0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1</v>
          </cell>
          <cell r="D15">
            <v>3</v>
          </cell>
        </row>
        <row r="16">
          <cell r="C16">
            <v>0</v>
          </cell>
          <cell r="D16">
            <v>7</v>
          </cell>
        </row>
        <row r="17">
          <cell r="C17">
            <v>7</v>
          </cell>
          <cell r="D17">
            <v>3</v>
          </cell>
        </row>
        <row r="18">
          <cell r="C18">
            <v>1</v>
          </cell>
          <cell r="D18">
            <v>2</v>
          </cell>
        </row>
        <row r="19">
          <cell r="C19">
            <v>1</v>
          </cell>
          <cell r="D19">
            <v>5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18</v>
          </cell>
        </row>
        <row r="24">
          <cell r="C24">
            <v>2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2</v>
          </cell>
        </row>
        <row r="27">
          <cell r="C27">
            <v>3</v>
          </cell>
          <cell r="D27">
            <v>6</v>
          </cell>
        </row>
        <row r="28">
          <cell r="C28">
            <v>0</v>
          </cell>
          <cell r="D28">
            <v>3</v>
          </cell>
        </row>
        <row r="29">
          <cell r="C29">
            <v>2</v>
          </cell>
          <cell r="D29">
            <v>2</v>
          </cell>
        </row>
        <row r="30">
          <cell r="C30">
            <v>4</v>
          </cell>
          <cell r="D30">
            <v>13</v>
          </cell>
        </row>
        <row r="31">
          <cell r="C31">
            <v>1</v>
          </cell>
          <cell r="D31">
            <v>9</v>
          </cell>
        </row>
        <row r="32">
          <cell r="C32">
            <v>4</v>
          </cell>
          <cell r="D32">
            <v>5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5</v>
          </cell>
        </row>
        <row r="35">
          <cell r="C35">
            <v>5</v>
          </cell>
          <cell r="D35">
            <v>12</v>
          </cell>
        </row>
        <row r="36">
          <cell r="C36">
            <v>4</v>
          </cell>
          <cell r="D36">
            <v>9</v>
          </cell>
        </row>
        <row r="37">
          <cell r="C37">
            <v>8</v>
          </cell>
          <cell r="D37">
            <v>11</v>
          </cell>
        </row>
        <row r="38">
          <cell r="C38">
            <v>0</v>
          </cell>
          <cell r="D38">
            <v>2</v>
          </cell>
        </row>
        <row r="39">
          <cell r="C39">
            <v>3</v>
          </cell>
          <cell r="D39">
            <v>0</v>
          </cell>
        </row>
        <row r="40">
          <cell r="C40">
            <v>2</v>
          </cell>
          <cell r="D40">
            <v>3</v>
          </cell>
        </row>
        <row r="41">
          <cell r="C41">
            <v>0</v>
          </cell>
          <cell r="D41">
            <v>2</v>
          </cell>
        </row>
        <row r="42">
          <cell r="C42">
            <v>0</v>
          </cell>
          <cell r="D42">
            <v>2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71</v>
          </cell>
          <cell r="D45">
            <v>173</v>
          </cell>
          <cell r="E45">
            <v>244</v>
          </cell>
        </row>
      </sheetData>
      <sheetData sheetId="18">
        <row r="10">
          <cell r="C10">
            <v>1</v>
          </cell>
          <cell r="D10">
            <v>3</v>
          </cell>
        </row>
        <row r="12">
          <cell r="C12">
            <v>3</v>
          </cell>
          <cell r="D12">
            <v>7</v>
          </cell>
        </row>
        <row r="16">
          <cell r="C16">
            <v>2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23">
          <cell r="C23">
            <v>2</v>
          </cell>
          <cell r="D23">
            <v>7</v>
          </cell>
        </row>
        <row r="27">
          <cell r="C27">
            <v>1</v>
          </cell>
          <cell r="D27">
            <v>3</v>
          </cell>
        </row>
        <row r="29">
          <cell r="C29">
            <v>0</v>
          </cell>
          <cell r="D29">
            <v>2</v>
          </cell>
        </row>
        <row r="30">
          <cell r="C30">
            <v>2</v>
          </cell>
          <cell r="D30">
            <v>5</v>
          </cell>
        </row>
        <row r="31">
          <cell r="C31">
            <v>3</v>
          </cell>
          <cell r="D31">
            <v>0</v>
          </cell>
        </row>
        <row r="32">
          <cell r="C32">
            <v>2</v>
          </cell>
          <cell r="D32">
            <v>1</v>
          </cell>
        </row>
        <row r="33">
          <cell r="C33">
            <v>1</v>
          </cell>
          <cell r="D33">
            <v>2</v>
          </cell>
        </row>
        <row r="35">
          <cell r="C35">
            <v>2</v>
          </cell>
          <cell r="D35">
            <v>4</v>
          </cell>
        </row>
        <row r="36">
          <cell r="D36">
            <v>1</v>
          </cell>
        </row>
        <row r="37">
          <cell r="C37">
            <v>5</v>
          </cell>
          <cell r="D37">
            <v>4</v>
          </cell>
        </row>
        <row r="40">
          <cell r="D40">
            <v>1</v>
          </cell>
        </row>
        <row r="45">
          <cell r="C45">
            <v>25</v>
          </cell>
          <cell r="D45">
            <v>43</v>
          </cell>
          <cell r="E45">
            <v>68</v>
          </cell>
        </row>
      </sheetData>
      <sheetData sheetId="19">
        <row r="8">
          <cell r="C8">
            <v>1</v>
          </cell>
        </row>
        <row r="9">
          <cell r="D9">
            <v>4</v>
          </cell>
        </row>
        <row r="10">
          <cell r="C10">
            <v>4</v>
          </cell>
          <cell r="D10">
            <v>3</v>
          </cell>
        </row>
        <row r="12">
          <cell r="C12">
            <v>12</v>
          </cell>
          <cell r="D12">
            <v>15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1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D18">
            <v>5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1</v>
          </cell>
        </row>
        <row r="22">
          <cell r="D22">
            <v>0</v>
          </cell>
        </row>
        <row r="23">
          <cell r="C23">
            <v>14</v>
          </cell>
          <cell r="D23">
            <v>8</v>
          </cell>
        </row>
        <row r="24">
          <cell r="C24">
            <v>4</v>
          </cell>
          <cell r="D24">
            <v>1</v>
          </cell>
        </row>
        <row r="27">
          <cell r="C27">
            <v>12</v>
          </cell>
          <cell r="D27">
            <v>6</v>
          </cell>
        </row>
        <row r="29">
          <cell r="D29">
            <v>3</v>
          </cell>
        </row>
        <row r="30">
          <cell r="C30">
            <v>10</v>
          </cell>
          <cell r="D30">
            <v>17</v>
          </cell>
        </row>
        <row r="31">
          <cell r="C31">
            <v>2</v>
          </cell>
          <cell r="D31">
            <v>7</v>
          </cell>
        </row>
        <row r="32">
          <cell r="C32">
            <v>3</v>
          </cell>
          <cell r="D32">
            <v>6</v>
          </cell>
        </row>
        <row r="33">
          <cell r="C33">
            <v>6</v>
          </cell>
          <cell r="D33">
            <v>6</v>
          </cell>
        </row>
        <row r="34">
          <cell r="D34">
            <v>1</v>
          </cell>
        </row>
        <row r="35">
          <cell r="C35">
            <v>5</v>
          </cell>
          <cell r="D35">
            <v>18</v>
          </cell>
        </row>
        <row r="36">
          <cell r="C36">
            <v>5</v>
          </cell>
          <cell r="D36">
            <v>8</v>
          </cell>
        </row>
        <row r="37">
          <cell r="C37">
            <v>8</v>
          </cell>
          <cell r="D37">
            <v>2</v>
          </cell>
        </row>
        <row r="38">
          <cell r="C38">
            <v>1</v>
          </cell>
          <cell r="D38">
            <v>1</v>
          </cell>
        </row>
        <row r="40">
          <cell r="C40">
            <v>2</v>
          </cell>
          <cell r="D40">
            <v>1</v>
          </cell>
        </row>
        <row r="43">
          <cell r="D43">
            <v>2</v>
          </cell>
        </row>
        <row r="44">
          <cell r="C44">
            <v>0</v>
          </cell>
        </row>
        <row r="45">
          <cell r="C45">
            <v>95</v>
          </cell>
          <cell r="D45">
            <v>119</v>
          </cell>
          <cell r="E45">
            <v>214</v>
          </cell>
        </row>
      </sheetData>
      <sheetData sheetId="20">
        <row r="8">
          <cell r="C8">
            <v>0</v>
          </cell>
          <cell r="D8">
            <v>0</v>
          </cell>
        </row>
        <row r="9">
          <cell r="C9">
            <v>3</v>
          </cell>
          <cell r="D9">
            <v>1</v>
          </cell>
        </row>
        <row r="10">
          <cell r="C10">
            <v>5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9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6</v>
          </cell>
          <cell r="D16">
            <v>3</v>
          </cell>
        </row>
        <row r="17">
          <cell r="C17">
            <v>2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5</v>
          </cell>
          <cell r="D23">
            <v>12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4</v>
          </cell>
          <cell r="D27">
            <v>3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5</v>
          </cell>
          <cell r="D30">
            <v>13</v>
          </cell>
        </row>
        <row r="31">
          <cell r="C31">
            <v>3</v>
          </cell>
          <cell r="D31">
            <v>7</v>
          </cell>
        </row>
        <row r="32">
          <cell r="C32">
            <v>3</v>
          </cell>
          <cell r="D32">
            <v>5</v>
          </cell>
        </row>
        <row r="33">
          <cell r="C33">
            <v>2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6</v>
          </cell>
          <cell r="D35">
            <v>9</v>
          </cell>
        </row>
        <row r="36">
          <cell r="C36">
            <v>2</v>
          </cell>
          <cell r="D36">
            <v>0</v>
          </cell>
        </row>
        <row r="37">
          <cell r="C37">
            <v>5</v>
          </cell>
          <cell r="D37">
            <v>3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59</v>
          </cell>
          <cell r="D45">
            <v>78</v>
          </cell>
          <cell r="E45">
            <v>137</v>
          </cell>
        </row>
      </sheetData>
      <sheetData sheetId="21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5</v>
          </cell>
        </row>
        <row r="10">
          <cell r="C10">
            <v>5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11</v>
          </cell>
          <cell r="D12">
            <v>21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5</v>
          </cell>
        </row>
        <row r="15">
          <cell r="C15">
            <v>2</v>
          </cell>
          <cell r="D15">
            <v>1</v>
          </cell>
        </row>
        <row r="16">
          <cell r="C16">
            <v>4</v>
          </cell>
          <cell r="D16">
            <v>6</v>
          </cell>
        </row>
        <row r="17">
          <cell r="C17">
            <v>3</v>
          </cell>
          <cell r="D17">
            <v>3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5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0</v>
          </cell>
        </row>
        <row r="22">
          <cell r="C22">
            <v>3</v>
          </cell>
          <cell r="D22">
            <v>1</v>
          </cell>
        </row>
        <row r="23">
          <cell r="C23">
            <v>11</v>
          </cell>
          <cell r="D23">
            <v>23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1</v>
          </cell>
        </row>
        <row r="27">
          <cell r="C27">
            <v>9</v>
          </cell>
          <cell r="D27">
            <v>9</v>
          </cell>
        </row>
        <row r="28">
          <cell r="C28">
            <v>2</v>
          </cell>
          <cell r="D28">
            <v>2</v>
          </cell>
        </row>
        <row r="29">
          <cell r="C29">
            <v>3</v>
          </cell>
          <cell r="D29">
            <v>2</v>
          </cell>
        </row>
        <row r="30">
          <cell r="C30">
            <v>9</v>
          </cell>
          <cell r="D30">
            <v>23</v>
          </cell>
        </row>
        <row r="31">
          <cell r="C31">
            <v>9</v>
          </cell>
          <cell r="D31">
            <v>9</v>
          </cell>
        </row>
        <row r="32">
          <cell r="C32">
            <v>4</v>
          </cell>
          <cell r="D32">
            <v>9</v>
          </cell>
        </row>
        <row r="33">
          <cell r="C33">
            <v>4</v>
          </cell>
          <cell r="D33">
            <v>11</v>
          </cell>
        </row>
        <row r="34">
          <cell r="C34">
            <v>0</v>
          </cell>
          <cell r="D34">
            <v>1</v>
          </cell>
        </row>
        <row r="35">
          <cell r="C35">
            <v>5</v>
          </cell>
          <cell r="D35">
            <v>15</v>
          </cell>
        </row>
        <row r="36">
          <cell r="C36">
            <v>4</v>
          </cell>
          <cell r="D36">
            <v>6</v>
          </cell>
        </row>
        <row r="37">
          <cell r="C37">
            <v>8</v>
          </cell>
          <cell r="D37">
            <v>11</v>
          </cell>
        </row>
        <row r="38">
          <cell r="C38">
            <v>1</v>
          </cell>
          <cell r="D38">
            <v>0</v>
          </cell>
        </row>
        <row r="39">
          <cell r="C39">
            <v>3</v>
          </cell>
          <cell r="D39">
            <v>2</v>
          </cell>
        </row>
        <row r="40">
          <cell r="C40">
            <v>0</v>
          </cell>
          <cell r="D40">
            <v>4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112</v>
          </cell>
          <cell r="D45">
            <v>187</v>
          </cell>
          <cell r="E45">
            <v>299</v>
          </cell>
        </row>
      </sheetData>
      <sheetData sheetId="22">
        <row r="10">
          <cell r="C10">
            <v>1</v>
          </cell>
          <cell r="D10">
            <v>3</v>
          </cell>
        </row>
        <row r="12">
          <cell r="C12">
            <v>2</v>
          </cell>
          <cell r="D12">
            <v>9</v>
          </cell>
        </row>
        <row r="13">
          <cell r="D13">
            <v>2</v>
          </cell>
        </row>
        <row r="16">
          <cell r="C16">
            <v>1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18">
          <cell r="C18">
            <v>1</v>
          </cell>
          <cell r="D18">
            <v>1</v>
          </cell>
        </row>
        <row r="19">
          <cell r="D19">
            <v>1</v>
          </cell>
        </row>
        <row r="22">
          <cell r="C22">
            <v>1</v>
          </cell>
        </row>
        <row r="23">
          <cell r="C23">
            <v>5</v>
          </cell>
          <cell r="D23">
            <v>2</v>
          </cell>
        </row>
        <row r="27">
          <cell r="C27">
            <v>4</v>
          </cell>
        </row>
        <row r="29">
          <cell r="C29">
            <v>1</v>
          </cell>
          <cell r="D29">
            <v>2</v>
          </cell>
        </row>
        <row r="30">
          <cell r="C30">
            <v>4</v>
          </cell>
          <cell r="D30">
            <v>6</v>
          </cell>
        </row>
        <row r="31">
          <cell r="C31">
            <v>2</v>
          </cell>
          <cell r="D31">
            <v>4</v>
          </cell>
        </row>
        <row r="32">
          <cell r="C32">
            <v>1</v>
          </cell>
          <cell r="D32">
            <v>2</v>
          </cell>
        </row>
        <row r="33">
          <cell r="C33">
            <v>1</v>
          </cell>
          <cell r="D33">
            <v>3</v>
          </cell>
        </row>
        <row r="35">
          <cell r="C35">
            <v>3</v>
          </cell>
          <cell r="D35">
            <v>4</v>
          </cell>
        </row>
        <row r="36">
          <cell r="D36">
            <v>2</v>
          </cell>
        </row>
        <row r="37">
          <cell r="C37">
            <v>3</v>
          </cell>
          <cell r="D37">
            <v>3</v>
          </cell>
        </row>
        <row r="40">
          <cell r="C40">
            <v>1</v>
          </cell>
        </row>
        <row r="45">
          <cell r="C45">
            <v>32</v>
          </cell>
          <cell r="D45">
            <v>47</v>
          </cell>
          <cell r="E45">
            <v>79</v>
          </cell>
        </row>
      </sheetData>
      <sheetData sheetId="23">
        <row r="8">
          <cell r="C8">
            <v>6</v>
          </cell>
          <cell r="D8">
            <v>5</v>
          </cell>
        </row>
        <row r="9">
          <cell r="C9">
            <v>5</v>
          </cell>
          <cell r="D9">
            <v>5</v>
          </cell>
        </row>
        <row r="10">
          <cell r="C10">
            <v>22</v>
          </cell>
          <cell r="D10">
            <v>12</v>
          </cell>
        </row>
        <row r="11">
          <cell r="C11">
            <v>0</v>
          </cell>
          <cell r="D11">
            <v>5</v>
          </cell>
        </row>
        <row r="12">
          <cell r="C12">
            <v>38</v>
          </cell>
          <cell r="D12">
            <v>30</v>
          </cell>
        </row>
        <row r="13">
          <cell r="C13">
            <v>10</v>
          </cell>
          <cell r="D13">
            <v>6</v>
          </cell>
        </row>
        <row r="14">
          <cell r="C14">
            <v>6</v>
          </cell>
          <cell r="D14">
            <v>7</v>
          </cell>
        </row>
        <row r="15">
          <cell r="C15">
            <v>3</v>
          </cell>
          <cell r="D15">
            <v>3</v>
          </cell>
        </row>
        <row r="16">
          <cell r="C16">
            <v>16</v>
          </cell>
          <cell r="D16">
            <v>21</v>
          </cell>
        </row>
        <row r="17">
          <cell r="C17">
            <v>20</v>
          </cell>
          <cell r="D17">
            <v>8</v>
          </cell>
        </row>
        <row r="18">
          <cell r="C18">
            <v>14</v>
          </cell>
          <cell r="D18">
            <v>11</v>
          </cell>
        </row>
        <row r="19">
          <cell r="C19">
            <v>12</v>
          </cell>
          <cell r="D19">
            <v>18</v>
          </cell>
        </row>
        <row r="20">
          <cell r="C20">
            <v>6</v>
          </cell>
          <cell r="D20">
            <v>0</v>
          </cell>
        </row>
        <row r="21">
          <cell r="C21">
            <v>5</v>
          </cell>
          <cell r="D21">
            <v>0</v>
          </cell>
        </row>
        <row r="22">
          <cell r="C22">
            <v>3</v>
          </cell>
          <cell r="D22">
            <v>8</v>
          </cell>
        </row>
        <row r="23">
          <cell r="C23">
            <v>53</v>
          </cell>
          <cell r="D23">
            <v>23</v>
          </cell>
        </row>
        <row r="24">
          <cell r="C24">
            <v>7</v>
          </cell>
          <cell r="D24">
            <v>4</v>
          </cell>
        </row>
        <row r="25">
          <cell r="C25">
            <v>1</v>
          </cell>
          <cell r="D25">
            <v>0</v>
          </cell>
        </row>
        <row r="26">
          <cell r="C26">
            <v>10</v>
          </cell>
          <cell r="D26">
            <v>7</v>
          </cell>
        </row>
        <row r="27">
          <cell r="C27">
            <v>25</v>
          </cell>
          <cell r="D27">
            <v>16</v>
          </cell>
        </row>
        <row r="28">
          <cell r="C28">
            <v>2</v>
          </cell>
          <cell r="D28">
            <v>0</v>
          </cell>
        </row>
        <row r="29">
          <cell r="C29">
            <v>7</v>
          </cell>
          <cell r="D29">
            <v>7</v>
          </cell>
        </row>
        <row r="30">
          <cell r="C30">
            <v>61</v>
          </cell>
          <cell r="D30">
            <v>29</v>
          </cell>
        </row>
        <row r="31">
          <cell r="C31">
            <v>22</v>
          </cell>
          <cell r="D31">
            <v>23</v>
          </cell>
        </row>
        <row r="32">
          <cell r="C32">
            <v>16</v>
          </cell>
          <cell r="D32">
            <v>23</v>
          </cell>
        </row>
        <row r="33">
          <cell r="C33">
            <v>13</v>
          </cell>
          <cell r="D33">
            <v>14</v>
          </cell>
        </row>
        <row r="34">
          <cell r="C34">
            <v>3</v>
          </cell>
          <cell r="D34">
            <v>0</v>
          </cell>
        </row>
        <row r="35">
          <cell r="C35">
            <v>55</v>
          </cell>
          <cell r="D35">
            <v>21</v>
          </cell>
        </row>
        <row r="36">
          <cell r="C36">
            <v>28</v>
          </cell>
          <cell r="D36">
            <v>12</v>
          </cell>
        </row>
        <row r="37">
          <cell r="C37">
            <v>45</v>
          </cell>
          <cell r="D37">
            <v>42</v>
          </cell>
        </row>
        <row r="38">
          <cell r="C38">
            <v>4</v>
          </cell>
          <cell r="D38">
            <v>3</v>
          </cell>
        </row>
        <row r="39">
          <cell r="C39">
            <v>16</v>
          </cell>
          <cell r="D39">
            <v>9</v>
          </cell>
        </row>
        <row r="40">
          <cell r="C40">
            <v>9</v>
          </cell>
          <cell r="D40">
            <v>5</v>
          </cell>
        </row>
        <row r="41">
          <cell r="C41">
            <v>1</v>
          </cell>
          <cell r="D41">
            <v>2</v>
          </cell>
        </row>
        <row r="42">
          <cell r="C42">
            <v>0</v>
          </cell>
          <cell r="D42">
            <v>5</v>
          </cell>
        </row>
        <row r="43">
          <cell r="C43">
            <v>9</v>
          </cell>
          <cell r="D43">
            <v>5</v>
          </cell>
        </row>
        <row r="44">
          <cell r="C44">
            <v>0</v>
          </cell>
          <cell r="D44">
            <v>0</v>
          </cell>
        </row>
        <row r="45">
          <cell r="C45">
            <v>553</v>
          </cell>
          <cell r="D45">
            <v>389</v>
          </cell>
          <cell r="E45">
            <v>942</v>
          </cell>
        </row>
      </sheetData>
      <sheetData sheetId="24">
        <row r="8">
          <cell r="C8">
            <v>0</v>
          </cell>
          <cell r="D8">
            <v>1</v>
          </cell>
        </row>
        <row r="10">
          <cell r="C10">
            <v>4</v>
          </cell>
          <cell r="D10">
            <v>5</v>
          </cell>
        </row>
        <row r="12">
          <cell r="C12">
            <v>4</v>
          </cell>
          <cell r="D12">
            <v>8</v>
          </cell>
        </row>
        <row r="16">
          <cell r="C16">
            <v>5</v>
          </cell>
          <cell r="D16">
            <v>3</v>
          </cell>
        </row>
        <row r="17">
          <cell r="C17">
            <v>5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3</v>
          </cell>
        </row>
        <row r="23">
          <cell r="C23">
            <v>13</v>
          </cell>
          <cell r="D23">
            <v>14</v>
          </cell>
        </row>
        <row r="27">
          <cell r="C27">
            <v>3</v>
          </cell>
          <cell r="D27">
            <v>5</v>
          </cell>
        </row>
        <row r="29">
          <cell r="C29">
            <v>3</v>
          </cell>
          <cell r="D29">
            <v>1</v>
          </cell>
        </row>
        <row r="30">
          <cell r="C30">
            <v>14</v>
          </cell>
          <cell r="D30">
            <v>9</v>
          </cell>
        </row>
        <row r="31">
          <cell r="C31">
            <v>6</v>
          </cell>
          <cell r="D31">
            <v>2</v>
          </cell>
        </row>
        <row r="32">
          <cell r="C32">
            <v>5</v>
          </cell>
          <cell r="D32">
            <v>9</v>
          </cell>
        </row>
        <row r="33">
          <cell r="C33">
            <v>2</v>
          </cell>
          <cell r="D33">
            <v>6</v>
          </cell>
        </row>
        <row r="35">
          <cell r="C35">
            <v>6</v>
          </cell>
          <cell r="D35">
            <v>0</v>
          </cell>
        </row>
        <row r="36">
          <cell r="C36">
            <v>0</v>
          </cell>
          <cell r="D36">
            <v>1</v>
          </cell>
        </row>
        <row r="37">
          <cell r="C37">
            <v>13</v>
          </cell>
          <cell r="D37">
            <v>3</v>
          </cell>
        </row>
        <row r="39">
          <cell r="C39">
            <v>1</v>
          </cell>
          <cell r="D39">
            <v>3</v>
          </cell>
        </row>
        <row r="40">
          <cell r="C40">
            <v>3</v>
          </cell>
          <cell r="D40">
            <v>2</v>
          </cell>
        </row>
        <row r="42">
          <cell r="C42">
            <v>3</v>
          </cell>
          <cell r="D42">
            <v>1</v>
          </cell>
        </row>
        <row r="45">
          <cell r="C45">
            <v>90</v>
          </cell>
          <cell r="D45">
            <v>77</v>
          </cell>
          <cell r="E45">
            <v>167</v>
          </cell>
        </row>
      </sheetData>
      <sheetData sheetId="25">
        <row r="8">
          <cell r="C8">
            <v>2</v>
          </cell>
          <cell r="D8">
            <v>1</v>
          </cell>
        </row>
        <row r="9">
          <cell r="C9">
            <v>3</v>
          </cell>
          <cell r="D9">
            <v>4</v>
          </cell>
        </row>
        <row r="10">
          <cell r="C10">
            <v>3</v>
          </cell>
          <cell r="D10">
            <v>8</v>
          </cell>
        </row>
        <row r="12">
          <cell r="C12">
            <v>13</v>
          </cell>
          <cell r="D12">
            <v>19</v>
          </cell>
        </row>
        <row r="13">
          <cell r="C13">
            <v>0</v>
          </cell>
          <cell r="D13">
            <v>2</v>
          </cell>
        </row>
        <row r="14">
          <cell r="C14">
            <v>1</v>
          </cell>
          <cell r="D14">
            <v>1</v>
          </cell>
        </row>
        <row r="15">
          <cell r="C15">
            <v>1</v>
          </cell>
          <cell r="D15">
            <v>2</v>
          </cell>
        </row>
        <row r="16">
          <cell r="C16">
            <v>2</v>
          </cell>
          <cell r="D16">
            <v>10</v>
          </cell>
        </row>
        <row r="17">
          <cell r="C17">
            <v>7</v>
          </cell>
          <cell r="D17">
            <v>6</v>
          </cell>
        </row>
        <row r="18">
          <cell r="C18">
            <v>9</v>
          </cell>
          <cell r="D18">
            <v>2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2</v>
          </cell>
          <cell r="D22">
            <v>1</v>
          </cell>
        </row>
        <row r="23">
          <cell r="C23">
            <v>8</v>
          </cell>
          <cell r="D23">
            <v>20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</row>
        <row r="26">
          <cell r="C26">
            <v>0</v>
          </cell>
          <cell r="D26">
            <v>4</v>
          </cell>
        </row>
        <row r="27">
          <cell r="C27">
            <v>6</v>
          </cell>
          <cell r="D27">
            <v>9</v>
          </cell>
        </row>
        <row r="29">
          <cell r="C29">
            <v>0</v>
          </cell>
          <cell r="D29">
            <v>6</v>
          </cell>
        </row>
        <row r="30">
          <cell r="C30">
            <v>6</v>
          </cell>
          <cell r="D30">
            <v>17</v>
          </cell>
        </row>
        <row r="31">
          <cell r="C31">
            <v>5</v>
          </cell>
          <cell r="D31">
            <v>6</v>
          </cell>
        </row>
        <row r="32">
          <cell r="C32">
            <v>6</v>
          </cell>
          <cell r="D32">
            <v>7</v>
          </cell>
        </row>
        <row r="33">
          <cell r="C33">
            <v>3</v>
          </cell>
          <cell r="D33">
            <v>7</v>
          </cell>
        </row>
        <row r="34">
          <cell r="C34">
            <v>1</v>
          </cell>
          <cell r="D34">
            <v>1</v>
          </cell>
        </row>
        <row r="35">
          <cell r="C35">
            <v>8</v>
          </cell>
          <cell r="D35">
            <v>10</v>
          </cell>
        </row>
        <row r="36">
          <cell r="C36">
            <v>2</v>
          </cell>
          <cell r="D36">
            <v>12</v>
          </cell>
        </row>
        <row r="37">
          <cell r="C37">
            <v>12</v>
          </cell>
          <cell r="D37">
            <v>9</v>
          </cell>
        </row>
        <row r="38">
          <cell r="C38">
            <v>0</v>
          </cell>
          <cell r="D38">
            <v>2</v>
          </cell>
        </row>
        <row r="39">
          <cell r="C39">
            <v>0</v>
          </cell>
          <cell r="D39">
            <v>3</v>
          </cell>
        </row>
        <row r="40">
          <cell r="C40">
            <v>2</v>
          </cell>
          <cell r="D40">
            <v>4</v>
          </cell>
        </row>
        <row r="41">
          <cell r="C41">
            <v>1</v>
          </cell>
          <cell r="D41">
            <v>1</v>
          </cell>
        </row>
        <row r="45">
          <cell r="C45">
            <v>108</v>
          </cell>
          <cell r="D45">
            <v>179</v>
          </cell>
          <cell r="E45">
            <v>287</v>
          </cell>
        </row>
      </sheetData>
      <sheetData sheetId="26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8</v>
          </cell>
          <cell r="D12">
            <v>12</v>
          </cell>
        </row>
        <row r="13">
          <cell r="C13">
            <v>0</v>
          </cell>
          <cell r="D13">
            <v>2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5</v>
          </cell>
        </row>
        <row r="17">
          <cell r="C17">
            <v>3</v>
          </cell>
          <cell r="D17">
            <v>3</v>
          </cell>
        </row>
        <row r="18">
          <cell r="C18">
            <v>2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4</v>
          </cell>
          <cell r="D23">
            <v>9</v>
          </cell>
        </row>
        <row r="24">
          <cell r="C24">
            <v>0</v>
          </cell>
          <cell r="D24">
            <v>2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5</v>
          </cell>
          <cell r="D27">
            <v>3</v>
          </cell>
        </row>
        <row r="28">
          <cell r="C28">
            <v>0</v>
          </cell>
          <cell r="D28">
            <v>1</v>
          </cell>
        </row>
        <row r="29">
          <cell r="C29">
            <v>0</v>
          </cell>
          <cell r="D29">
            <v>2</v>
          </cell>
        </row>
        <row r="30">
          <cell r="C30">
            <v>6</v>
          </cell>
          <cell r="D30">
            <v>8</v>
          </cell>
        </row>
        <row r="31">
          <cell r="C31">
            <v>2</v>
          </cell>
          <cell r="D31">
            <v>5</v>
          </cell>
        </row>
        <row r="32">
          <cell r="C32">
            <v>1</v>
          </cell>
          <cell r="D32">
            <v>4</v>
          </cell>
        </row>
        <row r="33">
          <cell r="C33">
            <v>2</v>
          </cell>
          <cell r="D33">
            <v>2</v>
          </cell>
        </row>
        <row r="34">
          <cell r="C34">
            <v>0</v>
          </cell>
          <cell r="D34">
            <v>2</v>
          </cell>
        </row>
        <row r="35">
          <cell r="C35">
            <v>4</v>
          </cell>
          <cell r="D35">
            <v>4</v>
          </cell>
        </row>
        <row r="36">
          <cell r="C36">
            <v>1</v>
          </cell>
          <cell r="D36">
            <v>6</v>
          </cell>
        </row>
        <row r="37">
          <cell r="C37">
            <v>4</v>
          </cell>
          <cell r="D37">
            <v>6</v>
          </cell>
        </row>
        <row r="40">
          <cell r="C40">
            <v>3</v>
          </cell>
          <cell r="D40">
            <v>1</v>
          </cell>
        </row>
        <row r="45">
          <cell r="C45">
            <v>50</v>
          </cell>
          <cell r="D45">
            <v>84</v>
          </cell>
          <cell r="E45">
            <v>134</v>
          </cell>
        </row>
      </sheetData>
      <sheetData sheetId="27">
        <row r="8">
          <cell r="C8">
            <v>4</v>
          </cell>
          <cell r="D8">
            <v>2</v>
          </cell>
        </row>
        <row r="9">
          <cell r="C9">
            <v>1</v>
          </cell>
          <cell r="D9">
            <v>7</v>
          </cell>
        </row>
        <row r="10">
          <cell r="C10">
            <v>20</v>
          </cell>
          <cell r="D10">
            <v>29</v>
          </cell>
        </row>
        <row r="11">
          <cell r="C11">
            <v>0</v>
          </cell>
          <cell r="D11">
            <v>8</v>
          </cell>
        </row>
        <row r="12">
          <cell r="C12">
            <v>14</v>
          </cell>
          <cell r="D12">
            <v>42</v>
          </cell>
        </row>
        <row r="13">
          <cell r="C13">
            <v>0</v>
          </cell>
          <cell r="D13">
            <v>4</v>
          </cell>
        </row>
        <row r="14">
          <cell r="C14">
            <v>0</v>
          </cell>
          <cell r="D14">
            <v>6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13</v>
          </cell>
        </row>
        <row r="17">
          <cell r="C17">
            <v>6</v>
          </cell>
          <cell r="D17">
            <v>11</v>
          </cell>
        </row>
        <row r="18">
          <cell r="C18">
            <v>6</v>
          </cell>
          <cell r="D18">
            <v>10</v>
          </cell>
        </row>
        <row r="19">
          <cell r="C19">
            <v>10</v>
          </cell>
          <cell r="D19">
            <v>6</v>
          </cell>
        </row>
        <row r="22">
          <cell r="C22">
            <v>1</v>
          </cell>
          <cell r="D22">
            <v>4</v>
          </cell>
        </row>
        <row r="23">
          <cell r="C23">
            <v>24</v>
          </cell>
          <cell r="D23">
            <v>46</v>
          </cell>
        </row>
        <row r="24">
          <cell r="C24">
            <v>7</v>
          </cell>
          <cell r="D24">
            <v>1</v>
          </cell>
        </row>
        <row r="26">
          <cell r="C26">
            <v>2</v>
          </cell>
          <cell r="D26">
            <v>7</v>
          </cell>
        </row>
        <row r="27">
          <cell r="C27">
            <v>11</v>
          </cell>
          <cell r="D27">
            <v>17</v>
          </cell>
        </row>
        <row r="28">
          <cell r="C28">
            <v>1</v>
          </cell>
          <cell r="D28">
            <v>2</v>
          </cell>
        </row>
        <row r="29">
          <cell r="C29">
            <v>4</v>
          </cell>
          <cell r="D29">
            <v>2</v>
          </cell>
        </row>
        <row r="30">
          <cell r="C30">
            <v>18</v>
          </cell>
          <cell r="D30">
            <v>37</v>
          </cell>
        </row>
        <row r="31">
          <cell r="C31">
            <v>11</v>
          </cell>
          <cell r="D31">
            <v>11</v>
          </cell>
        </row>
        <row r="32">
          <cell r="C32">
            <v>7</v>
          </cell>
          <cell r="D32">
            <v>13</v>
          </cell>
        </row>
        <row r="33">
          <cell r="C33">
            <v>8</v>
          </cell>
          <cell r="D33">
            <v>24</v>
          </cell>
        </row>
        <row r="35">
          <cell r="C35">
            <v>10</v>
          </cell>
          <cell r="D35">
            <v>36</v>
          </cell>
        </row>
        <row r="36">
          <cell r="C36">
            <v>4</v>
          </cell>
          <cell r="D36">
            <v>13</v>
          </cell>
        </row>
        <row r="37">
          <cell r="C37">
            <v>27</v>
          </cell>
          <cell r="D37">
            <v>21</v>
          </cell>
        </row>
        <row r="38">
          <cell r="C38">
            <v>3</v>
          </cell>
          <cell r="D38">
            <v>2</v>
          </cell>
        </row>
        <row r="39">
          <cell r="C39">
            <v>6</v>
          </cell>
          <cell r="D39">
            <v>5</v>
          </cell>
        </row>
        <row r="40">
          <cell r="C40">
            <v>4</v>
          </cell>
          <cell r="D40">
            <v>20</v>
          </cell>
        </row>
        <row r="41">
          <cell r="C41">
            <v>3</v>
          </cell>
          <cell r="D41">
            <v>0</v>
          </cell>
        </row>
        <row r="42">
          <cell r="C42">
            <v>0</v>
          </cell>
          <cell r="D42">
            <v>1</v>
          </cell>
        </row>
        <row r="43">
          <cell r="C43">
            <v>4</v>
          </cell>
          <cell r="D43">
            <v>2</v>
          </cell>
        </row>
        <row r="45">
          <cell r="C45">
            <v>218</v>
          </cell>
          <cell r="D45">
            <v>403</v>
          </cell>
          <cell r="E45">
            <v>621</v>
          </cell>
        </row>
      </sheetData>
      <sheetData sheetId="28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5</v>
          </cell>
        </row>
        <row r="10">
          <cell r="C10">
            <v>9</v>
          </cell>
          <cell r="D10">
            <v>7</v>
          </cell>
        </row>
        <row r="12">
          <cell r="C12">
            <v>3</v>
          </cell>
          <cell r="D12">
            <v>15</v>
          </cell>
        </row>
        <row r="13">
          <cell r="C13">
            <v>1</v>
          </cell>
          <cell r="D13">
            <v>3</v>
          </cell>
        </row>
        <row r="14">
          <cell r="C14">
            <v>0</v>
          </cell>
          <cell r="D14">
            <v>1</v>
          </cell>
        </row>
        <row r="16">
          <cell r="C16">
            <v>1</v>
          </cell>
          <cell r="D16">
            <v>7</v>
          </cell>
        </row>
        <row r="17">
          <cell r="C17">
            <v>12</v>
          </cell>
          <cell r="D17">
            <v>1</v>
          </cell>
        </row>
        <row r="18">
          <cell r="C18">
            <v>4</v>
          </cell>
          <cell r="D18">
            <v>5</v>
          </cell>
        </row>
        <row r="19">
          <cell r="C19">
            <v>1</v>
          </cell>
          <cell r="D19">
            <v>2</v>
          </cell>
        </row>
        <row r="22">
          <cell r="C22">
            <v>0</v>
          </cell>
          <cell r="D22">
            <v>1</v>
          </cell>
        </row>
        <row r="23">
          <cell r="C23">
            <v>9</v>
          </cell>
          <cell r="D23">
            <v>8</v>
          </cell>
        </row>
        <row r="24">
          <cell r="C24">
            <v>1</v>
          </cell>
          <cell r="D24">
            <v>2</v>
          </cell>
        </row>
        <row r="26">
          <cell r="C26">
            <v>0</v>
          </cell>
          <cell r="D26">
            <v>1</v>
          </cell>
        </row>
        <row r="27">
          <cell r="C27">
            <v>11</v>
          </cell>
          <cell r="D27">
            <v>8</v>
          </cell>
        </row>
        <row r="29">
          <cell r="C29">
            <v>2</v>
          </cell>
          <cell r="D29">
            <v>5</v>
          </cell>
        </row>
        <row r="30">
          <cell r="C30">
            <v>3</v>
          </cell>
          <cell r="D30">
            <v>18</v>
          </cell>
        </row>
        <row r="31">
          <cell r="C31">
            <v>5</v>
          </cell>
          <cell r="D31">
            <v>4</v>
          </cell>
        </row>
        <row r="32">
          <cell r="C32">
            <v>4</v>
          </cell>
          <cell r="D32">
            <v>7</v>
          </cell>
        </row>
        <row r="33">
          <cell r="C33">
            <v>1</v>
          </cell>
          <cell r="D33">
            <v>5</v>
          </cell>
        </row>
        <row r="35">
          <cell r="C35">
            <v>3</v>
          </cell>
          <cell r="D35">
            <v>13</v>
          </cell>
        </row>
        <row r="36">
          <cell r="C36">
            <v>3</v>
          </cell>
          <cell r="D36">
            <v>8</v>
          </cell>
        </row>
        <row r="37">
          <cell r="C37">
            <v>9</v>
          </cell>
          <cell r="D37">
            <v>8</v>
          </cell>
        </row>
        <row r="38">
          <cell r="C38">
            <v>0</v>
          </cell>
          <cell r="D38">
            <v>3</v>
          </cell>
        </row>
        <row r="39">
          <cell r="C39">
            <v>5</v>
          </cell>
          <cell r="D39">
            <v>3</v>
          </cell>
        </row>
        <row r="40">
          <cell r="C40">
            <v>2</v>
          </cell>
          <cell r="D40">
            <v>1</v>
          </cell>
        </row>
        <row r="41">
          <cell r="C41">
            <v>1</v>
          </cell>
          <cell r="D41">
            <v>0</v>
          </cell>
        </row>
        <row r="43">
          <cell r="C43">
            <v>1</v>
          </cell>
          <cell r="D43">
            <v>0</v>
          </cell>
        </row>
        <row r="45">
          <cell r="C45">
            <v>97</v>
          </cell>
          <cell r="D45">
            <v>141</v>
          </cell>
          <cell r="E45">
            <v>238</v>
          </cell>
        </row>
      </sheetData>
      <sheetData sheetId="29">
        <row r="8">
          <cell r="C8">
            <v>1</v>
          </cell>
          <cell r="D8">
            <v>0</v>
          </cell>
        </row>
        <row r="9">
          <cell r="C9">
            <v>2</v>
          </cell>
          <cell r="D9">
            <v>3</v>
          </cell>
        </row>
        <row r="10">
          <cell r="C10">
            <v>5</v>
          </cell>
          <cell r="D10">
            <v>5</v>
          </cell>
        </row>
        <row r="12">
          <cell r="C12">
            <v>4</v>
          </cell>
          <cell r="D12">
            <v>15</v>
          </cell>
        </row>
        <row r="13">
          <cell r="C13">
            <v>2</v>
          </cell>
          <cell r="D13">
            <v>1</v>
          </cell>
        </row>
        <row r="14">
          <cell r="C14">
            <v>2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3</v>
          </cell>
          <cell r="D16">
            <v>6</v>
          </cell>
        </row>
        <row r="17">
          <cell r="C17">
            <v>8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3</v>
          </cell>
          <cell r="D19">
            <v>1</v>
          </cell>
        </row>
        <row r="21">
          <cell r="C21">
            <v>1</v>
          </cell>
          <cell r="D21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17</v>
          </cell>
        </row>
        <row r="24">
          <cell r="C24">
            <v>2</v>
          </cell>
          <cell r="D24">
            <v>2</v>
          </cell>
        </row>
        <row r="27">
          <cell r="C27">
            <v>5</v>
          </cell>
          <cell r="D27">
            <v>8</v>
          </cell>
        </row>
        <row r="29">
          <cell r="C29">
            <v>2</v>
          </cell>
          <cell r="D29">
            <v>4</v>
          </cell>
        </row>
        <row r="30">
          <cell r="C30">
            <v>10</v>
          </cell>
          <cell r="D30">
            <v>16</v>
          </cell>
        </row>
        <row r="31">
          <cell r="C31">
            <v>1</v>
          </cell>
          <cell r="D31">
            <v>8</v>
          </cell>
        </row>
        <row r="32">
          <cell r="C32">
            <v>5</v>
          </cell>
          <cell r="D32">
            <v>7</v>
          </cell>
        </row>
        <row r="33">
          <cell r="C33">
            <v>3</v>
          </cell>
          <cell r="D33">
            <v>6</v>
          </cell>
        </row>
        <row r="34">
          <cell r="C34">
            <v>0</v>
          </cell>
          <cell r="D34">
            <v>1</v>
          </cell>
        </row>
        <row r="35">
          <cell r="C35">
            <v>9</v>
          </cell>
          <cell r="D35">
            <v>9</v>
          </cell>
        </row>
        <row r="36">
          <cell r="C36">
            <v>10</v>
          </cell>
          <cell r="D36">
            <v>6</v>
          </cell>
        </row>
        <row r="37">
          <cell r="C37">
            <v>9</v>
          </cell>
          <cell r="D37">
            <v>8</v>
          </cell>
        </row>
        <row r="38">
          <cell r="C38">
            <v>0</v>
          </cell>
          <cell r="D38">
            <v>0</v>
          </cell>
        </row>
        <row r="40">
          <cell r="C40">
            <v>2</v>
          </cell>
          <cell r="D40">
            <v>1</v>
          </cell>
        </row>
        <row r="43">
          <cell r="C43">
            <v>1</v>
          </cell>
          <cell r="D43">
            <v>1</v>
          </cell>
        </row>
        <row r="45">
          <cell r="C45">
            <v>97</v>
          </cell>
          <cell r="D45">
            <v>131</v>
          </cell>
          <cell r="E45">
            <v>228</v>
          </cell>
        </row>
      </sheetData>
      <sheetData sheetId="30">
        <row r="8">
          <cell r="C8">
            <v>1</v>
          </cell>
          <cell r="D8">
            <v>1</v>
          </cell>
        </row>
        <row r="9">
          <cell r="C9">
            <v>4</v>
          </cell>
          <cell r="D9">
            <v>4</v>
          </cell>
        </row>
        <row r="10">
          <cell r="C10">
            <v>8</v>
          </cell>
          <cell r="D10">
            <v>8</v>
          </cell>
        </row>
        <row r="12">
          <cell r="C12">
            <v>10</v>
          </cell>
          <cell r="D12">
            <v>15</v>
          </cell>
        </row>
        <row r="13">
          <cell r="D13">
            <v>4</v>
          </cell>
        </row>
        <row r="14">
          <cell r="C14">
            <v>1</v>
          </cell>
          <cell r="D14">
            <v>5</v>
          </cell>
        </row>
        <row r="16">
          <cell r="C16">
            <v>10</v>
          </cell>
          <cell r="D16">
            <v>7</v>
          </cell>
        </row>
        <row r="17">
          <cell r="C17">
            <v>5</v>
          </cell>
          <cell r="D17">
            <v>8</v>
          </cell>
        </row>
        <row r="18">
          <cell r="C18">
            <v>3</v>
          </cell>
          <cell r="D18">
            <v>5</v>
          </cell>
        </row>
        <row r="19">
          <cell r="C19">
            <v>5</v>
          </cell>
          <cell r="D19">
            <v>3</v>
          </cell>
        </row>
        <row r="21">
          <cell r="C21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10</v>
          </cell>
          <cell r="D23">
            <v>31</v>
          </cell>
        </row>
        <row r="24">
          <cell r="C24">
            <v>2</v>
          </cell>
          <cell r="D24">
            <v>5</v>
          </cell>
        </row>
        <row r="25">
          <cell r="C25">
            <v>2</v>
          </cell>
          <cell r="D25">
            <v>3</v>
          </cell>
        </row>
        <row r="26">
          <cell r="C26">
            <v>2</v>
          </cell>
          <cell r="D26">
            <v>3</v>
          </cell>
        </row>
        <row r="27">
          <cell r="C27">
            <v>6</v>
          </cell>
          <cell r="D27">
            <v>8</v>
          </cell>
        </row>
        <row r="29">
          <cell r="C29">
            <v>1</v>
          </cell>
          <cell r="D29">
            <v>7</v>
          </cell>
        </row>
        <row r="30">
          <cell r="C30">
            <v>11</v>
          </cell>
          <cell r="D30">
            <v>22</v>
          </cell>
        </row>
        <row r="31">
          <cell r="C31">
            <v>6</v>
          </cell>
          <cell r="D31">
            <v>11</v>
          </cell>
        </row>
        <row r="32">
          <cell r="C32">
            <v>4</v>
          </cell>
          <cell r="D32">
            <v>11</v>
          </cell>
        </row>
        <row r="33">
          <cell r="C33">
            <v>6</v>
          </cell>
          <cell r="D33">
            <v>8</v>
          </cell>
        </row>
        <row r="35">
          <cell r="C35">
            <v>11</v>
          </cell>
          <cell r="D35">
            <v>17</v>
          </cell>
        </row>
        <row r="36">
          <cell r="C36">
            <v>5</v>
          </cell>
          <cell r="D36">
            <v>12</v>
          </cell>
        </row>
        <row r="37">
          <cell r="C37">
            <v>15</v>
          </cell>
          <cell r="D37">
            <v>26</v>
          </cell>
        </row>
        <row r="38">
          <cell r="C38">
            <v>4</v>
          </cell>
          <cell r="D38">
            <v>1</v>
          </cell>
        </row>
        <row r="39">
          <cell r="C39">
            <v>1</v>
          </cell>
          <cell r="D39">
            <v>1</v>
          </cell>
        </row>
        <row r="40">
          <cell r="C40">
            <v>2</v>
          </cell>
          <cell r="D40">
            <v>5</v>
          </cell>
        </row>
        <row r="41">
          <cell r="D41">
            <v>3</v>
          </cell>
        </row>
        <row r="42">
          <cell r="D42">
            <v>2</v>
          </cell>
        </row>
        <row r="43">
          <cell r="D43">
            <v>2</v>
          </cell>
        </row>
        <row r="45">
          <cell r="C45">
            <v>138</v>
          </cell>
          <cell r="D45">
            <v>240</v>
          </cell>
          <cell r="E45">
            <v>378</v>
          </cell>
        </row>
      </sheetData>
      <sheetData sheetId="31">
        <row r="8">
          <cell r="C8">
            <v>1</v>
          </cell>
          <cell r="D8">
            <v>1</v>
          </cell>
        </row>
        <row r="9">
          <cell r="C9">
            <v>0</v>
          </cell>
          <cell r="D9">
            <v>0</v>
          </cell>
        </row>
        <row r="10">
          <cell r="C10">
            <v>3</v>
          </cell>
          <cell r="D10">
            <v>4</v>
          </cell>
        </row>
        <row r="12">
          <cell r="C12">
            <v>8</v>
          </cell>
          <cell r="D12">
            <v>6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2</v>
          </cell>
        </row>
        <row r="16">
          <cell r="C16">
            <v>2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C18">
            <v>1</v>
          </cell>
          <cell r="D18">
            <v>2</v>
          </cell>
        </row>
        <row r="19">
          <cell r="C19">
            <v>5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9</v>
          </cell>
          <cell r="D23">
            <v>11</v>
          </cell>
        </row>
        <row r="24">
          <cell r="C24">
            <v>2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7</v>
          </cell>
          <cell r="D27">
            <v>6</v>
          </cell>
        </row>
        <row r="28">
          <cell r="C28">
            <v>1</v>
          </cell>
          <cell r="D28">
            <v>1</v>
          </cell>
        </row>
        <row r="29">
          <cell r="C29">
            <v>1</v>
          </cell>
          <cell r="D29">
            <v>3</v>
          </cell>
        </row>
        <row r="30">
          <cell r="C30">
            <v>8</v>
          </cell>
          <cell r="D30">
            <v>13</v>
          </cell>
        </row>
        <row r="31">
          <cell r="C31">
            <v>6</v>
          </cell>
          <cell r="D31">
            <v>1</v>
          </cell>
        </row>
        <row r="32">
          <cell r="C32">
            <v>4</v>
          </cell>
          <cell r="D32">
            <v>4</v>
          </cell>
        </row>
        <row r="33">
          <cell r="C33">
            <v>3</v>
          </cell>
          <cell r="D33">
            <v>4</v>
          </cell>
        </row>
        <row r="34">
          <cell r="C34">
            <v>0</v>
          </cell>
          <cell r="D34">
            <v>1</v>
          </cell>
        </row>
        <row r="35">
          <cell r="C35">
            <v>9</v>
          </cell>
          <cell r="D35">
            <v>7</v>
          </cell>
        </row>
        <row r="36">
          <cell r="C36">
            <v>4</v>
          </cell>
          <cell r="D36">
            <v>5</v>
          </cell>
        </row>
        <row r="37">
          <cell r="C37">
            <v>8</v>
          </cell>
          <cell r="D37">
            <v>4</v>
          </cell>
        </row>
        <row r="38">
          <cell r="C38">
            <v>2</v>
          </cell>
          <cell r="D38">
            <v>3</v>
          </cell>
        </row>
        <row r="39">
          <cell r="C39">
            <v>2</v>
          </cell>
          <cell r="D39">
            <v>0</v>
          </cell>
        </row>
        <row r="40">
          <cell r="C40">
            <v>1</v>
          </cell>
          <cell r="D40">
            <v>4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94</v>
          </cell>
          <cell r="D45">
            <v>88</v>
          </cell>
          <cell r="E45">
            <v>182</v>
          </cell>
        </row>
      </sheetData>
      <sheetData sheetId="32">
        <row r="8">
          <cell r="C8">
            <v>1</v>
          </cell>
          <cell r="D8">
            <v>0</v>
          </cell>
        </row>
        <row r="9">
          <cell r="C9">
            <v>0</v>
          </cell>
          <cell r="D9">
            <v>6</v>
          </cell>
        </row>
        <row r="10">
          <cell r="C10">
            <v>2</v>
          </cell>
          <cell r="D10">
            <v>2</v>
          </cell>
        </row>
        <row r="12">
          <cell r="C12">
            <v>5</v>
          </cell>
          <cell r="D12">
            <v>8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6">
          <cell r="C16">
            <v>3</v>
          </cell>
          <cell r="D16">
            <v>3</v>
          </cell>
        </row>
        <row r="17">
          <cell r="C17">
            <v>1</v>
          </cell>
          <cell r="D17">
            <v>2</v>
          </cell>
        </row>
        <row r="18">
          <cell r="C18">
            <v>0</v>
          </cell>
          <cell r="D18">
            <v>1</v>
          </cell>
        </row>
        <row r="19">
          <cell r="C19">
            <v>3</v>
          </cell>
          <cell r="D19">
            <v>1</v>
          </cell>
        </row>
        <row r="20">
          <cell r="C20">
            <v>1</v>
          </cell>
          <cell r="D20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15</v>
          </cell>
        </row>
        <row r="24">
          <cell r="C24">
            <v>0</v>
          </cell>
          <cell r="D24">
            <v>1</v>
          </cell>
        </row>
        <row r="26">
          <cell r="C26">
            <v>0</v>
          </cell>
          <cell r="D26">
            <v>1</v>
          </cell>
        </row>
        <row r="27">
          <cell r="C27">
            <v>5</v>
          </cell>
          <cell r="D27">
            <v>5</v>
          </cell>
        </row>
        <row r="28">
          <cell r="C28">
            <v>2</v>
          </cell>
          <cell r="D28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3</v>
          </cell>
          <cell r="D30">
            <v>6</v>
          </cell>
        </row>
        <row r="31">
          <cell r="C31">
            <v>2</v>
          </cell>
          <cell r="D31">
            <v>2</v>
          </cell>
        </row>
        <row r="32">
          <cell r="C32">
            <v>2</v>
          </cell>
          <cell r="D32">
            <v>3</v>
          </cell>
        </row>
        <row r="33">
          <cell r="C33">
            <v>4</v>
          </cell>
          <cell r="D33">
            <v>3</v>
          </cell>
        </row>
        <row r="35">
          <cell r="C35">
            <v>5</v>
          </cell>
          <cell r="D35">
            <v>5</v>
          </cell>
        </row>
        <row r="36">
          <cell r="C36">
            <v>3</v>
          </cell>
          <cell r="D36">
            <v>5</v>
          </cell>
        </row>
        <row r="37">
          <cell r="C37">
            <v>6</v>
          </cell>
          <cell r="D37">
            <v>6</v>
          </cell>
        </row>
        <row r="38">
          <cell r="C38">
            <v>2</v>
          </cell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0</v>
          </cell>
          <cell r="D40">
            <v>2</v>
          </cell>
        </row>
        <row r="41">
          <cell r="C41">
            <v>0</v>
          </cell>
          <cell r="D41">
            <v>1</v>
          </cell>
        </row>
        <row r="45">
          <cell r="C45">
            <v>59</v>
          </cell>
          <cell r="D45">
            <v>84</v>
          </cell>
          <cell r="E45">
            <v>143</v>
          </cell>
        </row>
      </sheetData>
      <sheetData sheetId="33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4</v>
          </cell>
        </row>
        <row r="10">
          <cell r="C10">
            <v>9</v>
          </cell>
          <cell r="D10">
            <v>14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17</v>
          </cell>
        </row>
        <row r="13">
          <cell r="C13">
            <v>3</v>
          </cell>
          <cell r="D13">
            <v>3</v>
          </cell>
        </row>
        <row r="14">
          <cell r="C14">
            <v>2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2</v>
          </cell>
          <cell r="D16">
            <v>7</v>
          </cell>
        </row>
        <row r="17">
          <cell r="C17">
            <v>1</v>
          </cell>
          <cell r="D17">
            <v>8</v>
          </cell>
        </row>
        <row r="18">
          <cell r="C18">
            <v>4</v>
          </cell>
          <cell r="D18">
            <v>5</v>
          </cell>
        </row>
        <row r="19">
          <cell r="C19">
            <v>2</v>
          </cell>
          <cell r="D19">
            <v>4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3</v>
          </cell>
          <cell r="D22">
            <v>2</v>
          </cell>
        </row>
        <row r="23">
          <cell r="C23">
            <v>11</v>
          </cell>
          <cell r="D23">
            <v>15</v>
          </cell>
        </row>
        <row r="24">
          <cell r="C24">
            <v>3</v>
          </cell>
          <cell r="D24">
            <v>5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4</v>
          </cell>
        </row>
        <row r="27">
          <cell r="C27">
            <v>9</v>
          </cell>
          <cell r="D27">
            <v>7</v>
          </cell>
        </row>
        <row r="28">
          <cell r="C28">
            <v>2</v>
          </cell>
          <cell r="D28">
            <v>4</v>
          </cell>
        </row>
        <row r="29">
          <cell r="C29">
            <v>1</v>
          </cell>
          <cell r="D29">
            <v>7</v>
          </cell>
        </row>
        <row r="30">
          <cell r="C30">
            <v>7</v>
          </cell>
          <cell r="D30">
            <v>17</v>
          </cell>
        </row>
        <row r="31">
          <cell r="C31">
            <v>4</v>
          </cell>
          <cell r="D31">
            <v>10</v>
          </cell>
        </row>
        <row r="32">
          <cell r="C32">
            <v>4</v>
          </cell>
          <cell r="D32">
            <v>8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2</v>
          </cell>
        </row>
        <row r="35">
          <cell r="C35">
            <v>7</v>
          </cell>
          <cell r="D35">
            <v>20</v>
          </cell>
        </row>
        <row r="36">
          <cell r="C36">
            <v>1</v>
          </cell>
          <cell r="D36">
            <v>14</v>
          </cell>
        </row>
        <row r="37">
          <cell r="C37">
            <v>14</v>
          </cell>
          <cell r="D37">
            <v>14</v>
          </cell>
        </row>
        <row r="38">
          <cell r="C38">
            <v>4</v>
          </cell>
          <cell r="D38">
            <v>2</v>
          </cell>
        </row>
        <row r="39">
          <cell r="C39">
            <v>1</v>
          </cell>
          <cell r="D39">
            <v>1</v>
          </cell>
        </row>
        <row r="40">
          <cell r="C40">
            <v>1</v>
          </cell>
          <cell r="D40">
            <v>4</v>
          </cell>
        </row>
        <row r="41">
          <cell r="C41">
            <v>2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1</v>
          </cell>
        </row>
        <row r="44">
          <cell r="C44">
            <v>0</v>
          </cell>
          <cell r="D44">
            <v>0</v>
          </cell>
        </row>
        <row r="45">
          <cell r="C45">
            <v>112</v>
          </cell>
          <cell r="D45">
            <v>210</v>
          </cell>
          <cell r="E45">
            <v>322</v>
          </cell>
        </row>
      </sheetData>
      <sheetData sheetId="34">
        <row r="8">
          <cell r="D8">
            <v>1</v>
          </cell>
        </row>
        <row r="9">
          <cell r="C9">
            <v>2</v>
          </cell>
          <cell r="D9">
            <v>11</v>
          </cell>
        </row>
        <row r="10">
          <cell r="C10">
            <v>1</v>
          </cell>
          <cell r="D10">
            <v>9</v>
          </cell>
        </row>
        <row r="12">
          <cell r="C12">
            <v>8</v>
          </cell>
          <cell r="D12">
            <v>18</v>
          </cell>
        </row>
        <row r="13">
          <cell r="D13">
            <v>3</v>
          </cell>
        </row>
        <row r="14">
          <cell r="C14">
            <v>1</v>
          </cell>
          <cell r="D14">
            <v>1</v>
          </cell>
        </row>
        <row r="16">
          <cell r="C16">
            <v>4</v>
          </cell>
          <cell r="D16">
            <v>9</v>
          </cell>
        </row>
        <row r="17">
          <cell r="C17">
            <v>5</v>
          </cell>
          <cell r="D17">
            <v>5</v>
          </cell>
        </row>
        <row r="18">
          <cell r="C18">
            <v>1</v>
          </cell>
          <cell r="D18">
            <v>5</v>
          </cell>
        </row>
        <row r="19">
          <cell r="C19">
            <v>2</v>
          </cell>
          <cell r="D19">
            <v>4</v>
          </cell>
        </row>
        <row r="21">
          <cell r="D21">
            <v>1</v>
          </cell>
        </row>
        <row r="22">
          <cell r="C22">
            <v>1</v>
          </cell>
          <cell r="D22">
            <v>1</v>
          </cell>
        </row>
        <row r="23">
          <cell r="C23">
            <v>8</v>
          </cell>
          <cell r="D23">
            <v>16</v>
          </cell>
        </row>
        <row r="24">
          <cell r="C24">
            <v>2</v>
          </cell>
          <cell r="D24">
            <v>4</v>
          </cell>
        </row>
        <row r="26">
          <cell r="C26">
            <v>2</v>
          </cell>
          <cell r="D26">
            <v>2</v>
          </cell>
        </row>
        <row r="27">
          <cell r="C27">
            <v>6</v>
          </cell>
          <cell r="D27">
            <v>12</v>
          </cell>
        </row>
        <row r="28">
          <cell r="D28">
            <v>3</v>
          </cell>
        </row>
        <row r="29">
          <cell r="C29">
            <v>1</v>
          </cell>
          <cell r="D29">
            <v>4</v>
          </cell>
        </row>
        <row r="30">
          <cell r="C30">
            <v>9</v>
          </cell>
          <cell r="D30">
            <v>16</v>
          </cell>
        </row>
        <row r="31">
          <cell r="C31">
            <v>6</v>
          </cell>
          <cell r="D31">
            <v>10</v>
          </cell>
        </row>
        <row r="32">
          <cell r="C32">
            <v>5</v>
          </cell>
          <cell r="D32">
            <v>11</v>
          </cell>
        </row>
        <row r="33">
          <cell r="C33">
            <v>4</v>
          </cell>
          <cell r="D33">
            <v>7</v>
          </cell>
        </row>
        <row r="35">
          <cell r="C35">
            <v>6</v>
          </cell>
          <cell r="D35">
            <v>24</v>
          </cell>
        </row>
        <row r="36">
          <cell r="C36">
            <v>4</v>
          </cell>
          <cell r="D36">
            <v>10</v>
          </cell>
        </row>
        <row r="37">
          <cell r="C37">
            <v>11</v>
          </cell>
          <cell r="D37">
            <v>10</v>
          </cell>
        </row>
        <row r="38">
          <cell r="C38">
            <v>1</v>
          </cell>
          <cell r="D38">
            <v>2</v>
          </cell>
        </row>
        <row r="39">
          <cell r="C39">
            <v>1</v>
          </cell>
          <cell r="D39">
            <v>5</v>
          </cell>
        </row>
        <row r="40">
          <cell r="C40">
            <v>2</v>
          </cell>
          <cell r="D40">
            <v>4</v>
          </cell>
        </row>
        <row r="45">
          <cell r="C45">
            <v>93</v>
          </cell>
          <cell r="D45">
            <v>208</v>
          </cell>
          <cell r="E45">
            <v>301</v>
          </cell>
        </row>
      </sheetData>
      <sheetData sheetId="35"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3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10</v>
          </cell>
        </row>
        <row r="13">
          <cell r="C13">
            <v>0</v>
          </cell>
          <cell r="D13">
            <v>1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4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2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</v>
          </cell>
          <cell r="D23">
            <v>19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7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3</v>
          </cell>
        </row>
        <row r="30">
          <cell r="C30">
            <v>2</v>
          </cell>
          <cell r="D30">
            <v>11</v>
          </cell>
        </row>
        <row r="31">
          <cell r="C31">
            <v>7</v>
          </cell>
          <cell r="D31">
            <v>6</v>
          </cell>
        </row>
        <row r="32">
          <cell r="C32">
            <v>6</v>
          </cell>
          <cell r="D32">
            <v>3</v>
          </cell>
        </row>
        <row r="33">
          <cell r="C33">
            <v>4</v>
          </cell>
          <cell r="D33">
            <v>2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7</v>
          </cell>
        </row>
        <row r="36">
          <cell r="C36">
            <v>0</v>
          </cell>
          <cell r="D36">
            <v>1</v>
          </cell>
        </row>
        <row r="37">
          <cell r="C37">
            <v>7</v>
          </cell>
          <cell r="D37">
            <v>8</v>
          </cell>
        </row>
        <row r="38">
          <cell r="C38">
            <v>2</v>
          </cell>
          <cell r="D38">
            <v>0</v>
          </cell>
        </row>
        <row r="39">
          <cell r="C39">
            <v>1</v>
          </cell>
          <cell r="D39">
            <v>1</v>
          </cell>
        </row>
        <row r="40">
          <cell r="C40">
            <v>0</v>
          </cell>
          <cell r="D40">
            <v>1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65</v>
          </cell>
          <cell r="D45">
            <v>90</v>
          </cell>
          <cell r="E45">
            <v>155</v>
          </cell>
        </row>
      </sheetData>
      <sheetData sheetId="36">
        <row r="8">
          <cell r="C8">
            <v>8</v>
          </cell>
          <cell r="D8">
            <v>3</v>
          </cell>
        </row>
        <row r="9">
          <cell r="C9">
            <v>6</v>
          </cell>
          <cell r="D9">
            <v>11</v>
          </cell>
        </row>
        <row r="10">
          <cell r="C10">
            <v>34</v>
          </cell>
          <cell r="D10">
            <v>34</v>
          </cell>
        </row>
        <row r="11">
          <cell r="C11">
            <v>3</v>
          </cell>
          <cell r="D11">
            <v>7</v>
          </cell>
        </row>
        <row r="12">
          <cell r="C12">
            <v>20</v>
          </cell>
          <cell r="D12">
            <v>39</v>
          </cell>
        </row>
        <row r="13">
          <cell r="C13">
            <v>3</v>
          </cell>
          <cell r="D13">
            <v>11</v>
          </cell>
        </row>
        <row r="14">
          <cell r="C14">
            <v>5</v>
          </cell>
          <cell r="D14">
            <v>5</v>
          </cell>
        </row>
        <row r="15">
          <cell r="C15">
            <v>1</v>
          </cell>
          <cell r="D15">
            <v>4</v>
          </cell>
        </row>
        <row r="16">
          <cell r="C16">
            <v>15</v>
          </cell>
          <cell r="D16">
            <v>28</v>
          </cell>
        </row>
        <row r="17">
          <cell r="C17">
            <v>21</v>
          </cell>
          <cell r="D17">
            <v>15</v>
          </cell>
        </row>
        <row r="18">
          <cell r="C18">
            <v>4</v>
          </cell>
          <cell r="D18">
            <v>17</v>
          </cell>
        </row>
        <row r="19">
          <cell r="C19">
            <v>13</v>
          </cell>
          <cell r="D19">
            <v>13</v>
          </cell>
        </row>
        <row r="20">
          <cell r="C20">
            <v>0</v>
          </cell>
          <cell r="D20">
            <v>1</v>
          </cell>
        </row>
        <row r="21">
          <cell r="C21">
            <v>1</v>
          </cell>
          <cell r="D21">
            <v>1</v>
          </cell>
        </row>
        <row r="22">
          <cell r="C22">
            <v>5</v>
          </cell>
          <cell r="D22">
            <v>7</v>
          </cell>
        </row>
        <row r="23">
          <cell r="C23">
            <v>28</v>
          </cell>
          <cell r="D23">
            <v>61</v>
          </cell>
        </row>
        <row r="24">
          <cell r="C24">
            <v>4</v>
          </cell>
          <cell r="D24">
            <v>9</v>
          </cell>
        </row>
        <row r="25">
          <cell r="C25">
            <v>3</v>
          </cell>
          <cell r="D25">
            <v>5</v>
          </cell>
        </row>
        <row r="26">
          <cell r="C26">
            <v>4</v>
          </cell>
          <cell r="D26">
            <v>7</v>
          </cell>
        </row>
        <row r="27">
          <cell r="C27">
            <v>15</v>
          </cell>
          <cell r="D27">
            <v>27</v>
          </cell>
        </row>
        <row r="28">
          <cell r="C28">
            <v>4</v>
          </cell>
          <cell r="D28">
            <v>5</v>
          </cell>
        </row>
        <row r="29">
          <cell r="C29">
            <v>8</v>
          </cell>
          <cell r="D29">
            <v>13</v>
          </cell>
        </row>
        <row r="30">
          <cell r="C30">
            <v>35</v>
          </cell>
          <cell r="D30">
            <v>61</v>
          </cell>
        </row>
        <row r="31">
          <cell r="C31">
            <v>18</v>
          </cell>
          <cell r="D31">
            <v>24</v>
          </cell>
        </row>
        <row r="32">
          <cell r="C32">
            <v>12</v>
          </cell>
          <cell r="D32">
            <v>35</v>
          </cell>
        </row>
        <row r="33">
          <cell r="C33">
            <v>15</v>
          </cell>
          <cell r="D33">
            <v>21</v>
          </cell>
        </row>
        <row r="34">
          <cell r="C34">
            <v>1</v>
          </cell>
          <cell r="D34">
            <v>11</v>
          </cell>
        </row>
        <row r="35">
          <cell r="C35">
            <v>32</v>
          </cell>
          <cell r="D35">
            <v>34</v>
          </cell>
        </row>
        <row r="36">
          <cell r="C36">
            <v>12</v>
          </cell>
          <cell r="D36">
            <v>35</v>
          </cell>
        </row>
        <row r="37">
          <cell r="C37">
            <v>26</v>
          </cell>
          <cell r="D37">
            <v>47</v>
          </cell>
        </row>
        <row r="38">
          <cell r="C38">
            <v>6</v>
          </cell>
          <cell r="D38">
            <v>6</v>
          </cell>
        </row>
        <row r="39">
          <cell r="C39">
            <v>6</v>
          </cell>
          <cell r="D39">
            <v>3</v>
          </cell>
        </row>
        <row r="40">
          <cell r="C40">
            <v>5</v>
          </cell>
          <cell r="D40">
            <v>11</v>
          </cell>
        </row>
        <row r="41">
          <cell r="C41">
            <v>4</v>
          </cell>
          <cell r="D41">
            <v>2</v>
          </cell>
        </row>
        <row r="42">
          <cell r="C42">
            <v>2</v>
          </cell>
          <cell r="D42">
            <v>2</v>
          </cell>
        </row>
        <row r="43">
          <cell r="C43">
            <v>2</v>
          </cell>
          <cell r="D43">
            <v>6</v>
          </cell>
        </row>
        <row r="44">
          <cell r="C44">
            <v>0</v>
          </cell>
          <cell r="D44">
            <v>0</v>
          </cell>
        </row>
        <row r="45">
          <cell r="C45">
            <v>381</v>
          </cell>
          <cell r="D45">
            <v>621</v>
          </cell>
          <cell r="E45">
            <v>1002</v>
          </cell>
        </row>
      </sheetData>
      <sheetData sheetId="37">
        <row r="9">
          <cell r="C9">
            <v>0</v>
          </cell>
          <cell r="D9">
            <v>2</v>
          </cell>
        </row>
        <row r="10">
          <cell r="C10">
            <v>3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3</v>
          </cell>
          <cell r="D12">
            <v>8</v>
          </cell>
        </row>
        <row r="13">
          <cell r="C13">
            <v>1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2</v>
          </cell>
        </row>
        <row r="18">
          <cell r="C18">
            <v>1</v>
          </cell>
          <cell r="D18">
            <v>1</v>
          </cell>
        </row>
        <row r="23">
          <cell r="C23">
            <v>5</v>
          </cell>
          <cell r="D23">
            <v>6</v>
          </cell>
        </row>
        <row r="24">
          <cell r="C24">
            <v>1</v>
          </cell>
          <cell r="D24">
            <v>0</v>
          </cell>
        </row>
        <row r="27">
          <cell r="C27">
            <v>3</v>
          </cell>
          <cell r="D27">
            <v>1</v>
          </cell>
        </row>
        <row r="28">
          <cell r="C28">
            <v>2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5</v>
          </cell>
          <cell r="D30">
            <v>3</v>
          </cell>
        </row>
        <row r="31">
          <cell r="C31">
            <v>2</v>
          </cell>
          <cell r="D31">
            <v>3</v>
          </cell>
        </row>
        <row r="32">
          <cell r="C32">
            <v>2</v>
          </cell>
          <cell r="D32">
            <v>3</v>
          </cell>
        </row>
        <row r="33">
          <cell r="C33">
            <v>0</v>
          </cell>
          <cell r="D33">
            <v>3</v>
          </cell>
        </row>
        <row r="35">
          <cell r="C35">
            <v>1</v>
          </cell>
          <cell r="D35">
            <v>5</v>
          </cell>
        </row>
        <row r="36">
          <cell r="C36">
            <v>0</v>
          </cell>
          <cell r="D36">
            <v>1</v>
          </cell>
        </row>
        <row r="37">
          <cell r="C37">
            <v>1</v>
          </cell>
          <cell r="D37">
            <v>4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5">
          <cell r="C45">
            <v>35</v>
          </cell>
          <cell r="D45">
            <v>44</v>
          </cell>
          <cell r="E45">
            <v>79</v>
          </cell>
        </row>
      </sheetData>
      <sheetData sheetId="38">
        <row r="8">
          <cell r="C8">
            <v>1</v>
          </cell>
        </row>
        <row r="9">
          <cell r="C9">
            <v>4</v>
          </cell>
          <cell r="D9">
            <v>8</v>
          </cell>
        </row>
        <row r="10">
          <cell r="C10">
            <v>3</v>
          </cell>
          <cell r="D10">
            <v>2</v>
          </cell>
        </row>
        <row r="12">
          <cell r="C12">
            <v>7</v>
          </cell>
          <cell r="D12">
            <v>11</v>
          </cell>
        </row>
        <row r="13">
          <cell r="C13">
            <v>1</v>
          </cell>
        </row>
        <row r="14">
          <cell r="C14">
            <v>1</v>
          </cell>
        </row>
        <row r="16">
          <cell r="C16">
            <v>2</v>
          </cell>
          <cell r="D16">
            <v>4</v>
          </cell>
        </row>
        <row r="17">
          <cell r="C17">
            <v>4</v>
          </cell>
          <cell r="D17">
            <v>2</v>
          </cell>
        </row>
        <row r="18">
          <cell r="D18">
            <v>2</v>
          </cell>
        </row>
        <row r="19">
          <cell r="C19">
            <v>1</v>
          </cell>
          <cell r="D19">
            <v>1</v>
          </cell>
        </row>
        <row r="23">
          <cell r="C23">
            <v>6</v>
          </cell>
          <cell r="D23">
            <v>17</v>
          </cell>
        </row>
        <row r="24">
          <cell r="C24">
            <v>1</v>
          </cell>
        </row>
        <row r="27">
          <cell r="C27">
            <v>3</v>
          </cell>
          <cell r="D27">
            <v>9</v>
          </cell>
        </row>
        <row r="29">
          <cell r="D29">
            <v>4</v>
          </cell>
        </row>
        <row r="30">
          <cell r="C30">
            <v>8</v>
          </cell>
          <cell r="D30">
            <v>15</v>
          </cell>
        </row>
        <row r="31">
          <cell r="C31">
            <v>4</v>
          </cell>
          <cell r="D31">
            <v>5</v>
          </cell>
        </row>
        <row r="32">
          <cell r="C32">
            <v>2</v>
          </cell>
          <cell r="D32">
            <v>7</v>
          </cell>
        </row>
        <row r="33">
          <cell r="C33">
            <v>3</v>
          </cell>
          <cell r="D33">
            <v>3</v>
          </cell>
        </row>
        <row r="35">
          <cell r="C35">
            <v>5</v>
          </cell>
          <cell r="D35">
            <v>11</v>
          </cell>
        </row>
        <row r="36">
          <cell r="C36">
            <v>10</v>
          </cell>
          <cell r="D36">
            <v>5</v>
          </cell>
        </row>
        <row r="37">
          <cell r="C37">
            <v>4</v>
          </cell>
          <cell r="D37">
            <v>7</v>
          </cell>
        </row>
        <row r="38">
          <cell r="C38">
            <v>2</v>
          </cell>
          <cell r="D38">
            <v>1</v>
          </cell>
        </row>
        <row r="39">
          <cell r="C39">
            <v>1</v>
          </cell>
          <cell r="D39">
            <v>3</v>
          </cell>
        </row>
        <row r="40">
          <cell r="C40">
            <v>1</v>
          </cell>
        </row>
        <row r="45">
          <cell r="C45">
            <v>74</v>
          </cell>
          <cell r="D45">
            <v>117</v>
          </cell>
          <cell r="E45">
            <v>191</v>
          </cell>
        </row>
      </sheetData>
      <sheetData sheetId="39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0</v>
          </cell>
        </row>
        <row r="10">
          <cell r="C10">
            <v>5</v>
          </cell>
          <cell r="D10">
            <v>5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3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2</v>
          </cell>
          <cell r="D18">
            <v>2</v>
          </cell>
        </row>
        <row r="19">
          <cell r="C19">
            <v>1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0</v>
          </cell>
        </row>
        <row r="23">
          <cell r="C23">
            <v>9</v>
          </cell>
          <cell r="D23">
            <v>8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0</v>
          </cell>
        </row>
        <row r="27">
          <cell r="C27">
            <v>7</v>
          </cell>
          <cell r="D27">
            <v>6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2</v>
          </cell>
        </row>
        <row r="30">
          <cell r="C30">
            <v>4</v>
          </cell>
          <cell r="D30">
            <v>8</v>
          </cell>
        </row>
        <row r="31">
          <cell r="C31">
            <v>2</v>
          </cell>
          <cell r="D31">
            <v>5</v>
          </cell>
        </row>
        <row r="32">
          <cell r="C32">
            <v>3</v>
          </cell>
          <cell r="D32">
            <v>5</v>
          </cell>
        </row>
        <row r="33">
          <cell r="C33">
            <v>3</v>
          </cell>
          <cell r="D33">
            <v>5</v>
          </cell>
        </row>
        <row r="34">
          <cell r="C34">
            <v>1</v>
          </cell>
          <cell r="D34">
            <v>0</v>
          </cell>
        </row>
        <row r="35">
          <cell r="C35">
            <v>4</v>
          </cell>
          <cell r="D35">
            <v>1</v>
          </cell>
        </row>
        <row r="36">
          <cell r="C36">
            <v>1</v>
          </cell>
          <cell r="D36">
            <v>10</v>
          </cell>
        </row>
        <row r="37">
          <cell r="C37">
            <v>6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1</v>
          </cell>
        </row>
        <row r="40">
          <cell r="C40">
            <v>2</v>
          </cell>
          <cell r="D40">
            <v>2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5">
          <cell r="C45">
            <v>69</v>
          </cell>
          <cell r="D45">
            <v>71</v>
          </cell>
          <cell r="E45">
            <v>140</v>
          </cell>
        </row>
      </sheetData>
      <sheetData sheetId="40">
        <row r="8">
          <cell r="C8">
            <v>1</v>
          </cell>
        </row>
        <row r="9">
          <cell r="C9">
            <v>1</v>
          </cell>
          <cell r="D9">
            <v>4</v>
          </cell>
        </row>
        <row r="10">
          <cell r="C10">
            <v>2</v>
          </cell>
          <cell r="D10">
            <v>4</v>
          </cell>
        </row>
        <row r="12">
          <cell r="C12">
            <v>4</v>
          </cell>
          <cell r="D12">
            <v>4</v>
          </cell>
        </row>
        <row r="13">
          <cell r="C13">
            <v>1</v>
          </cell>
          <cell r="D13">
            <v>2</v>
          </cell>
        </row>
        <row r="14">
          <cell r="D14">
            <v>2</v>
          </cell>
        </row>
        <row r="16">
          <cell r="C16">
            <v>3</v>
          </cell>
          <cell r="D16">
            <v>3</v>
          </cell>
        </row>
        <row r="17">
          <cell r="C17">
            <v>4</v>
          </cell>
          <cell r="D17">
            <v>1</v>
          </cell>
        </row>
        <row r="18">
          <cell r="C18">
            <v>2</v>
          </cell>
        </row>
        <row r="19">
          <cell r="C19">
            <v>3</v>
          </cell>
          <cell r="D19">
            <v>1</v>
          </cell>
        </row>
        <row r="21">
          <cell r="D21">
            <v>1</v>
          </cell>
        </row>
        <row r="22">
          <cell r="D22">
            <v>2</v>
          </cell>
        </row>
        <row r="23">
          <cell r="C23">
            <v>5</v>
          </cell>
          <cell r="D23">
            <v>7</v>
          </cell>
        </row>
        <row r="24">
          <cell r="C24">
            <v>2</v>
          </cell>
          <cell r="D24">
            <v>1</v>
          </cell>
        </row>
        <row r="27">
          <cell r="C27">
            <v>1</v>
          </cell>
          <cell r="D27">
            <v>4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6</v>
          </cell>
          <cell r="D30">
            <v>2</v>
          </cell>
        </row>
        <row r="31">
          <cell r="C31">
            <v>2</v>
          </cell>
          <cell r="D31">
            <v>1</v>
          </cell>
        </row>
        <row r="32">
          <cell r="C32">
            <v>6</v>
          </cell>
          <cell r="D32">
            <v>2</v>
          </cell>
        </row>
        <row r="33">
          <cell r="C33">
            <v>3</v>
          </cell>
          <cell r="D33">
            <v>3</v>
          </cell>
        </row>
        <row r="35">
          <cell r="C35">
            <v>6</v>
          </cell>
          <cell r="D35">
            <v>3</v>
          </cell>
        </row>
        <row r="36">
          <cell r="D36">
            <v>2</v>
          </cell>
        </row>
        <row r="37">
          <cell r="C37">
            <v>4</v>
          </cell>
          <cell r="D37">
            <v>6</v>
          </cell>
        </row>
        <row r="38">
          <cell r="C38">
            <v>1</v>
          </cell>
          <cell r="D38">
            <v>1</v>
          </cell>
        </row>
        <row r="40">
          <cell r="C40">
            <v>1</v>
          </cell>
        </row>
        <row r="45">
          <cell r="C45">
            <v>59</v>
          </cell>
          <cell r="D45">
            <v>58</v>
          </cell>
          <cell r="E45">
            <v>117</v>
          </cell>
        </row>
      </sheetData>
      <sheetData sheetId="41">
        <row r="8">
          <cell r="C8">
            <v>19</v>
          </cell>
          <cell r="D8">
            <v>15</v>
          </cell>
        </row>
        <row r="9">
          <cell r="C9">
            <v>1</v>
          </cell>
          <cell r="D9">
            <v>4</v>
          </cell>
        </row>
        <row r="10">
          <cell r="C10">
            <v>65</v>
          </cell>
          <cell r="D10">
            <v>48</v>
          </cell>
        </row>
        <row r="11">
          <cell r="C11">
            <v>3</v>
          </cell>
          <cell r="D11">
            <v>4</v>
          </cell>
        </row>
        <row r="12">
          <cell r="C12">
            <v>54</v>
          </cell>
          <cell r="D12">
            <v>79</v>
          </cell>
        </row>
        <row r="13">
          <cell r="C13">
            <v>4</v>
          </cell>
          <cell r="D13">
            <v>27</v>
          </cell>
        </row>
        <row r="14">
          <cell r="C14">
            <v>4</v>
          </cell>
          <cell r="D14">
            <v>24</v>
          </cell>
        </row>
        <row r="15">
          <cell r="C15">
            <v>3</v>
          </cell>
          <cell r="D15">
            <v>10</v>
          </cell>
        </row>
        <row r="16">
          <cell r="C16">
            <v>57</v>
          </cell>
          <cell r="D16">
            <v>49</v>
          </cell>
        </row>
        <row r="17">
          <cell r="C17">
            <v>64</v>
          </cell>
          <cell r="D17">
            <v>72</v>
          </cell>
        </row>
        <row r="18">
          <cell r="C18">
            <v>61</v>
          </cell>
          <cell r="D18">
            <v>43</v>
          </cell>
        </row>
        <row r="19">
          <cell r="C19">
            <v>23</v>
          </cell>
          <cell r="D19">
            <v>15</v>
          </cell>
        </row>
        <row r="20">
          <cell r="C20">
            <v>0</v>
          </cell>
          <cell r="D20">
            <v>0</v>
          </cell>
        </row>
        <row r="21">
          <cell r="C21">
            <v>10</v>
          </cell>
          <cell r="D21">
            <v>9</v>
          </cell>
        </row>
        <row r="22">
          <cell r="C22">
            <v>6</v>
          </cell>
          <cell r="D22">
            <v>9</v>
          </cell>
        </row>
        <row r="23">
          <cell r="C23">
            <v>72</v>
          </cell>
          <cell r="D23">
            <v>142</v>
          </cell>
        </row>
        <row r="24">
          <cell r="C24">
            <v>20</v>
          </cell>
          <cell r="D24">
            <v>23</v>
          </cell>
        </row>
        <row r="25">
          <cell r="C25">
            <v>0</v>
          </cell>
          <cell r="D25">
            <v>0</v>
          </cell>
        </row>
        <row r="26">
          <cell r="C26">
            <v>4</v>
          </cell>
          <cell r="D26">
            <v>6</v>
          </cell>
        </row>
        <row r="27">
          <cell r="C27">
            <v>53</v>
          </cell>
          <cell r="D27">
            <v>53</v>
          </cell>
        </row>
        <row r="28">
          <cell r="C28">
            <v>4</v>
          </cell>
          <cell r="D28">
            <v>12</v>
          </cell>
        </row>
        <row r="29">
          <cell r="C29">
            <v>20</v>
          </cell>
          <cell r="D29">
            <v>40</v>
          </cell>
        </row>
        <row r="30">
          <cell r="C30">
            <v>101</v>
          </cell>
          <cell r="D30">
            <v>165</v>
          </cell>
        </row>
        <row r="31">
          <cell r="C31">
            <v>56</v>
          </cell>
          <cell r="D31">
            <v>87</v>
          </cell>
        </row>
        <row r="32">
          <cell r="C32">
            <v>73</v>
          </cell>
          <cell r="D32">
            <v>95</v>
          </cell>
        </row>
        <row r="33">
          <cell r="C33">
            <v>32</v>
          </cell>
          <cell r="D33">
            <v>30</v>
          </cell>
        </row>
        <row r="34">
          <cell r="C34">
            <v>3</v>
          </cell>
          <cell r="D34">
            <v>16</v>
          </cell>
        </row>
        <row r="35">
          <cell r="C35">
            <v>36</v>
          </cell>
          <cell r="D35">
            <v>47</v>
          </cell>
        </row>
        <row r="36">
          <cell r="C36">
            <v>17</v>
          </cell>
          <cell r="D36">
            <v>36</v>
          </cell>
        </row>
        <row r="37">
          <cell r="C37">
            <v>102</v>
          </cell>
          <cell r="D37">
            <v>82</v>
          </cell>
        </row>
        <row r="38">
          <cell r="C38">
            <v>11</v>
          </cell>
          <cell r="D38">
            <v>16</v>
          </cell>
        </row>
        <row r="39">
          <cell r="C39">
            <v>32</v>
          </cell>
          <cell r="D39">
            <v>31</v>
          </cell>
        </row>
        <row r="40">
          <cell r="C40">
            <v>21</v>
          </cell>
          <cell r="D40">
            <v>26</v>
          </cell>
        </row>
        <row r="41">
          <cell r="C41">
            <v>3</v>
          </cell>
          <cell r="D41">
            <v>0</v>
          </cell>
        </row>
        <row r="42">
          <cell r="C42">
            <v>2</v>
          </cell>
          <cell r="D42">
            <v>3</v>
          </cell>
        </row>
        <row r="45">
          <cell r="C45">
            <v>1036</v>
          </cell>
          <cell r="D45">
            <v>1318</v>
          </cell>
          <cell r="E45">
            <v>2354</v>
          </cell>
        </row>
      </sheetData>
      <sheetData sheetId="42">
        <row r="8">
          <cell r="C8">
            <v>3</v>
          </cell>
          <cell r="D8">
            <v>4</v>
          </cell>
        </row>
        <row r="9">
          <cell r="C9">
            <v>2</v>
          </cell>
          <cell r="D9">
            <v>12</v>
          </cell>
        </row>
        <row r="10">
          <cell r="C10">
            <v>27</v>
          </cell>
          <cell r="D10">
            <v>34</v>
          </cell>
        </row>
        <row r="11">
          <cell r="C11">
            <v>4</v>
          </cell>
          <cell r="D11">
            <v>6</v>
          </cell>
        </row>
        <row r="12">
          <cell r="C12">
            <v>19</v>
          </cell>
          <cell r="D12">
            <v>66</v>
          </cell>
        </row>
        <row r="14">
          <cell r="C14">
            <v>6</v>
          </cell>
          <cell r="D14">
            <v>8</v>
          </cell>
        </row>
        <row r="15">
          <cell r="C15">
            <v>1</v>
          </cell>
          <cell r="D15">
            <v>2</v>
          </cell>
        </row>
        <row r="16">
          <cell r="C16">
            <v>13</v>
          </cell>
          <cell r="D16">
            <v>37</v>
          </cell>
        </row>
        <row r="17">
          <cell r="C17">
            <v>20</v>
          </cell>
          <cell r="D17">
            <v>8</v>
          </cell>
        </row>
        <row r="18">
          <cell r="C18">
            <v>11</v>
          </cell>
          <cell r="D18">
            <v>9</v>
          </cell>
        </row>
        <row r="19">
          <cell r="C19">
            <v>17</v>
          </cell>
          <cell r="D19">
            <v>8</v>
          </cell>
        </row>
        <row r="21">
          <cell r="C21">
            <v>1</v>
          </cell>
          <cell r="D21">
            <v>2</v>
          </cell>
        </row>
        <row r="22">
          <cell r="C22">
            <v>2</v>
          </cell>
          <cell r="D22">
            <v>1</v>
          </cell>
        </row>
        <row r="23">
          <cell r="C23">
            <v>49</v>
          </cell>
          <cell r="D23">
            <v>107</v>
          </cell>
        </row>
        <row r="24">
          <cell r="C24">
            <v>3</v>
          </cell>
          <cell r="D24">
            <v>5</v>
          </cell>
        </row>
        <row r="26">
          <cell r="C26">
            <v>3</v>
          </cell>
          <cell r="D26">
            <v>5</v>
          </cell>
        </row>
        <row r="27">
          <cell r="C27">
            <v>17</v>
          </cell>
          <cell r="D27">
            <v>30</v>
          </cell>
        </row>
        <row r="28">
          <cell r="C28">
            <v>1</v>
          </cell>
          <cell r="D28">
            <v>1</v>
          </cell>
        </row>
        <row r="29">
          <cell r="C29">
            <v>5</v>
          </cell>
          <cell r="D29">
            <v>6</v>
          </cell>
        </row>
        <row r="30">
          <cell r="C30">
            <v>14</v>
          </cell>
          <cell r="D30">
            <v>25</v>
          </cell>
        </row>
        <row r="31">
          <cell r="C31">
            <v>28</v>
          </cell>
          <cell r="D31">
            <v>49</v>
          </cell>
        </row>
        <row r="32">
          <cell r="C32">
            <v>10</v>
          </cell>
          <cell r="D32">
            <v>40</v>
          </cell>
        </row>
        <row r="33">
          <cell r="C33">
            <v>22</v>
          </cell>
          <cell r="D33">
            <v>14</v>
          </cell>
        </row>
        <row r="35">
          <cell r="C35">
            <v>9</v>
          </cell>
          <cell r="D35">
            <v>22</v>
          </cell>
        </row>
        <row r="36">
          <cell r="C36">
            <v>13</v>
          </cell>
          <cell r="D36">
            <v>21</v>
          </cell>
        </row>
        <row r="37">
          <cell r="C37">
            <v>31</v>
          </cell>
          <cell r="D37">
            <v>41</v>
          </cell>
        </row>
        <row r="38">
          <cell r="C38">
            <v>3</v>
          </cell>
          <cell r="D38">
            <v>4</v>
          </cell>
        </row>
        <row r="39">
          <cell r="C39">
            <v>13</v>
          </cell>
          <cell r="D39">
            <v>6</v>
          </cell>
        </row>
        <row r="40">
          <cell r="C40">
            <v>6</v>
          </cell>
          <cell r="D40">
            <v>20</v>
          </cell>
        </row>
        <row r="41">
          <cell r="C41">
            <v>2</v>
          </cell>
          <cell r="D41">
            <v>4</v>
          </cell>
        </row>
        <row r="43">
          <cell r="C43">
            <v>4</v>
          </cell>
          <cell r="D43">
            <v>0</v>
          </cell>
        </row>
        <row r="45">
          <cell r="C45">
            <v>359</v>
          </cell>
          <cell r="D45">
            <v>597</v>
          </cell>
          <cell r="E45">
            <v>956</v>
          </cell>
        </row>
      </sheetData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BA"/>
      <sheetName val="ARAD"/>
      <sheetName val="ARGES"/>
      <sheetName val="BACĂU"/>
      <sheetName val="BIHOR"/>
      <sheetName val="BISTRITA"/>
      <sheetName val="BOTOSANI"/>
      <sheetName val="BRASOV"/>
      <sheetName val="BRAILA"/>
      <sheetName val="BUZAU"/>
      <sheetName val="CARAS"/>
      <sheetName val="CALARASI"/>
      <sheetName val="CLUJ"/>
      <sheetName val="CONSTANTA"/>
      <sheetName val="COVASNA"/>
      <sheetName val="DAMBOVITA"/>
      <sheetName val="DOLJ"/>
      <sheetName val="GALATI"/>
      <sheetName val="GIURGIU"/>
      <sheetName val="GORJ"/>
      <sheetName val="HARGHITA"/>
      <sheetName val="HUNEDOARA"/>
      <sheetName val="IALOMITA"/>
      <sheetName val="IASI"/>
      <sheetName val="ILFOV"/>
      <sheetName val="MARAMURES"/>
      <sheetName val="MEHEDINTI"/>
      <sheetName val="MURES"/>
      <sheetName val="NEAMT"/>
      <sheetName val="OLT"/>
      <sheetName val="PRAHOVA"/>
      <sheetName val="SATU MARE"/>
      <sheetName val="SALAJ"/>
      <sheetName val="SIBIU"/>
      <sheetName val="SUCEAVA"/>
      <sheetName val="TELEORMAN"/>
      <sheetName val="TIMIS"/>
      <sheetName val="TULCEA"/>
      <sheetName val="VASLUI"/>
      <sheetName val="VALCEA"/>
      <sheetName val="VRANCEA"/>
      <sheetName val="BUC"/>
      <sheetName val="AOPSNAJ"/>
      <sheetName val="centralizator 4"/>
      <sheetName val="centralizator- pe judete 4"/>
    </sheetNames>
    <sheetDataSet>
      <sheetData sheetId="0">
        <row r="8">
          <cell r="C8">
            <v>1</v>
          </cell>
          <cell r="D8">
            <v>0</v>
          </cell>
        </row>
        <row r="9">
          <cell r="C9">
            <v>2</v>
          </cell>
          <cell r="D9">
            <v>8</v>
          </cell>
        </row>
        <row r="10">
          <cell r="C10">
            <v>5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3</v>
          </cell>
          <cell r="D12">
            <v>14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6</v>
          </cell>
          <cell r="D16">
            <v>4</v>
          </cell>
        </row>
        <row r="17">
          <cell r="C17">
            <v>3</v>
          </cell>
          <cell r="D17">
            <v>4</v>
          </cell>
        </row>
        <row r="18">
          <cell r="C18">
            <v>3</v>
          </cell>
          <cell r="D18">
            <v>2</v>
          </cell>
        </row>
        <row r="19">
          <cell r="C19">
            <v>4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2</v>
          </cell>
        </row>
        <row r="22">
          <cell r="C22">
            <v>1</v>
          </cell>
          <cell r="D22">
            <v>0</v>
          </cell>
        </row>
        <row r="23">
          <cell r="C23">
            <v>10</v>
          </cell>
          <cell r="D23">
            <v>14</v>
          </cell>
        </row>
        <row r="24">
          <cell r="C24">
            <v>2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0</v>
          </cell>
        </row>
        <row r="27">
          <cell r="C27">
            <v>6</v>
          </cell>
          <cell r="D27">
            <v>6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3</v>
          </cell>
        </row>
        <row r="30">
          <cell r="C30">
            <v>8</v>
          </cell>
          <cell r="D30">
            <v>15</v>
          </cell>
        </row>
        <row r="31">
          <cell r="C31">
            <v>8</v>
          </cell>
          <cell r="D31">
            <v>5</v>
          </cell>
        </row>
        <row r="32">
          <cell r="C32">
            <v>2</v>
          </cell>
          <cell r="D32">
            <v>6</v>
          </cell>
        </row>
        <row r="33">
          <cell r="C33">
            <v>7</v>
          </cell>
          <cell r="D33">
            <v>5</v>
          </cell>
        </row>
        <row r="34">
          <cell r="C34">
            <v>0</v>
          </cell>
          <cell r="D34">
            <v>0</v>
          </cell>
        </row>
        <row r="35">
          <cell r="C35">
            <v>15</v>
          </cell>
          <cell r="D35">
            <v>10</v>
          </cell>
        </row>
        <row r="36">
          <cell r="C36">
            <v>9</v>
          </cell>
          <cell r="D36">
            <v>5</v>
          </cell>
        </row>
        <row r="37">
          <cell r="C37">
            <v>9</v>
          </cell>
          <cell r="D37">
            <v>11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109</v>
          </cell>
          <cell r="D45">
            <v>123</v>
          </cell>
          <cell r="E45">
            <v>232</v>
          </cell>
        </row>
      </sheetData>
      <sheetData sheetId="1">
        <row r="8">
          <cell r="C8">
            <v>0</v>
          </cell>
          <cell r="D8">
            <v>1</v>
          </cell>
        </row>
        <row r="9">
          <cell r="C9">
            <v>1</v>
          </cell>
          <cell r="D9">
            <v>3</v>
          </cell>
        </row>
        <row r="10">
          <cell r="C10">
            <v>7</v>
          </cell>
          <cell r="D10">
            <v>6</v>
          </cell>
        </row>
        <row r="12">
          <cell r="C12">
            <v>6</v>
          </cell>
          <cell r="D12">
            <v>13</v>
          </cell>
        </row>
        <row r="13">
          <cell r="C13">
            <v>2</v>
          </cell>
          <cell r="D13">
            <v>4</v>
          </cell>
        </row>
        <row r="14">
          <cell r="C14">
            <v>0</v>
          </cell>
          <cell r="D14">
            <v>3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6</v>
          </cell>
        </row>
        <row r="17">
          <cell r="C17">
            <v>6</v>
          </cell>
          <cell r="D17">
            <v>5</v>
          </cell>
        </row>
        <row r="18">
          <cell r="C18">
            <v>6</v>
          </cell>
          <cell r="D18">
            <v>2</v>
          </cell>
        </row>
        <row r="19">
          <cell r="C19">
            <v>1</v>
          </cell>
          <cell r="D19">
            <v>6</v>
          </cell>
        </row>
        <row r="22">
          <cell r="C22">
            <v>1</v>
          </cell>
          <cell r="D22">
            <v>3</v>
          </cell>
        </row>
        <row r="23">
          <cell r="C23">
            <v>13</v>
          </cell>
          <cell r="D23">
            <v>29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5</v>
          </cell>
        </row>
        <row r="26">
          <cell r="C26">
            <v>1</v>
          </cell>
          <cell r="D26">
            <v>0</v>
          </cell>
        </row>
        <row r="27">
          <cell r="C27">
            <v>5</v>
          </cell>
          <cell r="D27">
            <v>9</v>
          </cell>
        </row>
        <row r="29">
          <cell r="C29">
            <v>0</v>
          </cell>
          <cell r="D29">
            <v>4</v>
          </cell>
        </row>
        <row r="30">
          <cell r="C30">
            <v>11</v>
          </cell>
          <cell r="D30">
            <v>22</v>
          </cell>
        </row>
        <row r="31">
          <cell r="C31">
            <v>6</v>
          </cell>
          <cell r="D31">
            <v>9</v>
          </cell>
        </row>
        <row r="32">
          <cell r="C32">
            <v>4</v>
          </cell>
          <cell r="D32">
            <v>9</v>
          </cell>
        </row>
        <row r="33">
          <cell r="C33">
            <v>2</v>
          </cell>
          <cell r="D33">
            <v>11</v>
          </cell>
        </row>
        <row r="34">
          <cell r="C34">
            <v>0</v>
          </cell>
          <cell r="D34">
            <v>4</v>
          </cell>
        </row>
        <row r="35">
          <cell r="C35">
            <v>9</v>
          </cell>
          <cell r="D35">
            <v>18</v>
          </cell>
        </row>
        <row r="36">
          <cell r="C36">
            <v>1</v>
          </cell>
          <cell r="D36">
            <v>9</v>
          </cell>
        </row>
        <row r="37">
          <cell r="C37">
            <v>11</v>
          </cell>
          <cell r="D37">
            <v>7</v>
          </cell>
        </row>
        <row r="38">
          <cell r="C38">
            <v>1</v>
          </cell>
          <cell r="D38">
            <v>3</v>
          </cell>
        </row>
        <row r="39">
          <cell r="C39">
            <v>1</v>
          </cell>
          <cell r="D39">
            <v>1</v>
          </cell>
        </row>
        <row r="40">
          <cell r="C40">
            <v>1</v>
          </cell>
          <cell r="D40">
            <v>6</v>
          </cell>
        </row>
        <row r="45">
          <cell r="C45">
            <v>98</v>
          </cell>
          <cell r="D45">
            <v>202</v>
          </cell>
          <cell r="E45">
            <v>300</v>
          </cell>
        </row>
      </sheetData>
      <sheetData sheetId="2">
        <row r="8">
          <cell r="C8">
            <v>3</v>
          </cell>
          <cell r="D8">
            <v>0</v>
          </cell>
        </row>
        <row r="9">
          <cell r="C9">
            <v>3</v>
          </cell>
          <cell r="D9">
            <v>3</v>
          </cell>
        </row>
        <row r="10">
          <cell r="C10">
            <v>14</v>
          </cell>
          <cell r="D10">
            <v>6</v>
          </cell>
        </row>
        <row r="11">
          <cell r="C11">
            <v>1</v>
          </cell>
          <cell r="D11">
            <v>1</v>
          </cell>
        </row>
        <row r="12">
          <cell r="C12">
            <v>5</v>
          </cell>
          <cell r="D12">
            <v>18</v>
          </cell>
        </row>
        <row r="13">
          <cell r="C13">
            <v>0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12</v>
          </cell>
        </row>
        <row r="17">
          <cell r="C17">
            <v>4</v>
          </cell>
          <cell r="D17">
            <v>9</v>
          </cell>
        </row>
        <row r="18">
          <cell r="C18">
            <v>1</v>
          </cell>
          <cell r="D18">
            <v>4</v>
          </cell>
        </row>
        <row r="19">
          <cell r="C19">
            <v>3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1</v>
          </cell>
        </row>
        <row r="23">
          <cell r="C23">
            <v>10</v>
          </cell>
          <cell r="D23">
            <v>22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1</v>
          </cell>
        </row>
        <row r="27">
          <cell r="C27">
            <v>3</v>
          </cell>
          <cell r="D27">
            <v>11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6</v>
          </cell>
        </row>
        <row r="30">
          <cell r="C30">
            <v>3</v>
          </cell>
          <cell r="D30">
            <v>20</v>
          </cell>
        </row>
        <row r="31">
          <cell r="C31">
            <v>3</v>
          </cell>
          <cell r="D31">
            <v>12</v>
          </cell>
        </row>
        <row r="32">
          <cell r="C32">
            <v>3</v>
          </cell>
          <cell r="D32">
            <v>11</v>
          </cell>
        </row>
        <row r="33">
          <cell r="C33">
            <v>2</v>
          </cell>
          <cell r="D33">
            <v>8</v>
          </cell>
        </row>
        <row r="34">
          <cell r="C34">
            <v>0</v>
          </cell>
          <cell r="D34">
            <v>0</v>
          </cell>
        </row>
        <row r="35">
          <cell r="C35">
            <v>9</v>
          </cell>
          <cell r="D35">
            <v>20</v>
          </cell>
        </row>
        <row r="36">
          <cell r="C36">
            <v>4</v>
          </cell>
          <cell r="D36">
            <v>16</v>
          </cell>
        </row>
        <row r="37">
          <cell r="C37">
            <v>13</v>
          </cell>
          <cell r="D37">
            <v>14</v>
          </cell>
        </row>
        <row r="38">
          <cell r="C38">
            <v>2</v>
          </cell>
          <cell r="D38">
            <v>0</v>
          </cell>
        </row>
        <row r="39">
          <cell r="C39">
            <v>2</v>
          </cell>
          <cell r="D39">
            <v>3</v>
          </cell>
        </row>
        <row r="40">
          <cell r="C40">
            <v>0</v>
          </cell>
          <cell r="D40">
            <v>6</v>
          </cell>
        </row>
        <row r="45">
          <cell r="C45">
            <v>92</v>
          </cell>
          <cell r="D45">
            <v>214</v>
          </cell>
          <cell r="E45">
            <v>306</v>
          </cell>
        </row>
      </sheetData>
      <sheetData sheetId="3">
        <row r="8">
          <cell r="C8">
            <v>2</v>
          </cell>
          <cell r="D8">
            <v>2</v>
          </cell>
        </row>
        <row r="9">
          <cell r="C9">
            <v>4</v>
          </cell>
          <cell r="D9">
            <v>5</v>
          </cell>
        </row>
        <row r="10">
          <cell r="C10">
            <v>7</v>
          </cell>
          <cell r="D10">
            <v>13</v>
          </cell>
        </row>
        <row r="12">
          <cell r="C12">
            <v>10</v>
          </cell>
          <cell r="D12">
            <v>22</v>
          </cell>
        </row>
        <row r="13">
          <cell r="C13">
            <v>2</v>
          </cell>
          <cell r="D13">
            <v>3</v>
          </cell>
        </row>
        <row r="14">
          <cell r="C14">
            <v>2</v>
          </cell>
          <cell r="D14">
            <v>1</v>
          </cell>
        </row>
        <row r="16">
          <cell r="C16">
            <v>3</v>
          </cell>
          <cell r="D16">
            <v>9</v>
          </cell>
        </row>
        <row r="17">
          <cell r="C17">
            <v>5</v>
          </cell>
          <cell r="D17">
            <v>7</v>
          </cell>
        </row>
        <row r="18">
          <cell r="C18">
            <v>3</v>
          </cell>
          <cell r="D18">
            <v>5</v>
          </cell>
        </row>
        <row r="19">
          <cell r="C19">
            <v>5</v>
          </cell>
          <cell r="D19">
            <v>4</v>
          </cell>
        </row>
        <row r="21">
          <cell r="D21">
            <v>1</v>
          </cell>
        </row>
        <row r="23">
          <cell r="C23">
            <v>13</v>
          </cell>
          <cell r="D23">
            <v>31</v>
          </cell>
        </row>
        <row r="24">
          <cell r="C24">
            <v>6</v>
          </cell>
          <cell r="D24">
            <v>1</v>
          </cell>
        </row>
        <row r="26">
          <cell r="C26">
            <v>2</v>
          </cell>
          <cell r="D26">
            <v>2</v>
          </cell>
        </row>
        <row r="27">
          <cell r="C27">
            <v>9</v>
          </cell>
          <cell r="D27">
            <v>9</v>
          </cell>
        </row>
        <row r="28">
          <cell r="C28">
            <v>1</v>
          </cell>
        </row>
        <row r="29">
          <cell r="C29">
            <v>2</v>
          </cell>
          <cell r="D29">
            <v>4</v>
          </cell>
        </row>
        <row r="30">
          <cell r="C30">
            <v>15</v>
          </cell>
          <cell r="D30">
            <v>22</v>
          </cell>
        </row>
        <row r="31">
          <cell r="C31">
            <v>8</v>
          </cell>
          <cell r="D31">
            <v>8</v>
          </cell>
        </row>
        <row r="32">
          <cell r="C32">
            <v>4</v>
          </cell>
          <cell r="D32">
            <v>14</v>
          </cell>
        </row>
        <row r="33">
          <cell r="C33">
            <v>9</v>
          </cell>
          <cell r="D33">
            <v>7</v>
          </cell>
        </row>
        <row r="34">
          <cell r="C34">
            <v>1</v>
          </cell>
        </row>
        <row r="35">
          <cell r="C35">
            <v>9</v>
          </cell>
          <cell r="D35">
            <v>22</v>
          </cell>
        </row>
        <row r="36">
          <cell r="C36">
            <v>4</v>
          </cell>
          <cell r="D36">
            <v>6</v>
          </cell>
        </row>
        <row r="37">
          <cell r="C37">
            <v>3</v>
          </cell>
          <cell r="D37">
            <v>6</v>
          </cell>
        </row>
        <row r="38">
          <cell r="C38">
            <v>1</v>
          </cell>
        </row>
        <row r="39">
          <cell r="C39">
            <v>3</v>
          </cell>
          <cell r="D39">
            <v>3</v>
          </cell>
        </row>
        <row r="40">
          <cell r="C40">
            <v>4</v>
          </cell>
          <cell r="D40">
            <v>2</v>
          </cell>
        </row>
        <row r="45">
          <cell r="C45">
            <v>137</v>
          </cell>
          <cell r="D45">
            <v>209</v>
          </cell>
          <cell r="E45">
            <v>346</v>
          </cell>
        </row>
      </sheetData>
      <sheetData sheetId="4">
        <row r="8">
          <cell r="C8">
            <v>2</v>
          </cell>
          <cell r="D8">
            <v>1</v>
          </cell>
        </row>
        <row r="9">
          <cell r="C9">
            <v>3</v>
          </cell>
          <cell r="D9">
            <v>10</v>
          </cell>
        </row>
        <row r="10">
          <cell r="C10">
            <v>8</v>
          </cell>
          <cell r="D10">
            <v>21</v>
          </cell>
        </row>
        <row r="12">
          <cell r="C12">
            <v>7</v>
          </cell>
          <cell r="D12">
            <v>29</v>
          </cell>
        </row>
        <row r="13">
          <cell r="C13">
            <v>1</v>
          </cell>
          <cell r="D13">
            <v>2</v>
          </cell>
        </row>
        <row r="14">
          <cell r="C14">
            <v>1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6</v>
          </cell>
          <cell r="D16">
            <v>11</v>
          </cell>
        </row>
        <row r="17">
          <cell r="C17">
            <v>6</v>
          </cell>
          <cell r="D17">
            <v>15</v>
          </cell>
        </row>
        <row r="18">
          <cell r="C18">
            <v>6</v>
          </cell>
          <cell r="D18">
            <v>6</v>
          </cell>
        </row>
        <row r="19">
          <cell r="C19">
            <v>7</v>
          </cell>
          <cell r="D19">
            <v>7</v>
          </cell>
        </row>
        <row r="20">
          <cell r="C20">
            <v>2</v>
          </cell>
          <cell r="D20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19</v>
          </cell>
          <cell r="D23">
            <v>25</v>
          </cell>
        </row>
        <row r="24">
          <cell r="C24">
            <v>2</v>
          </cell>
          <cell r="D24">
            <v>3</v>
          </cell>
        </row>
        <row r="25">
          <cell r="C25">
            <v>5</v>
          </cell>
          <cell r="D25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8</v>
          </cell>
          <cell r="D27">
            <v>15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5</v>
          </cell>
        </row>
        <row r="30">
          <cell r="C30">
            <v>12</v>
          </cell>
          <cell r="D30">
            <v>38</v>
          </cell>
        </row>
        <row r="31">
          <cell r="C31">
            <v>8</v>
          </cell>
          <cell r="D31">
            <v>13</v>
          </cell>
        </row>
        <row r="32">
          <cell r="C32">
            <v>4</v>
          </cell>
          <cell r="D32">
            <v>16</v>
          </cell>
        </row>
        <row r="33">
          <cell r="C33">
            <v>6</v>
          </cell>
          <cell r="D33">
            <v>14</v>
          </cell>
        </row>
        <row r="34">
          <cell r="C34">
            <v>1</v>
          </cell>
          <cell r="D34">
            <v>2</v>
          </cell>
        </row>
        <row r="35">
          <cell r="C35">
            <v>12</v>
          </cell>
          <cell r="D35">
            <v>25</v>
          </cell>
        </row>
        <row r="36">
          <cell r="C36">
            <v>6</v>
          </cell>
          <cell r="D36">
            <v>14</v>
          </cell>
        </row>
        <row r="37">
          <cell r="C37">
            <v>19</v>
          </cell>
          <cell r="D37">
            <v>19</v>
          </cell>
        </row>
        <row r="38">
          <cell r="C38">
            <v>1</v>
          </cell>
          <cell r="D38">
            <v>1</v>
          </cell>
        </row>
        <row r="39">
          <cell r="C39">
            <v>2</v>
          </cell>
          <cell r="D39">
            <v>3</v>
          </cell>
        </row>
        <row r="40">
          <cell r="C40">
            <v>4</v>
          </cell>
          <cell r="D40">
            <v>5</v>
          </cell>
        </row>
        <row r="41">
          <cell r="C41">
            <v>3</v>
          </cell>
          <cell r="D41">
            <v>0</v>
          </cell>
        </row>
        <row r="42">
          <cell r="C42">
            <v>1</v>
          </cell>
          <cell r="D42">
            <v>2</v>
          </cell>
        </row>
        <row r="43">
          <cell r="C43">
            <v>1</v>
          </cell>
          <cell r="D43">
            <v>1</v>
          </cell>
        </row>
        <row r="44">
          <cell r="C44">
            <v>0</v>
          </cell>
          <cell r="D44">
            <v>0</v>
          </cell>
        </row>
        <row r="45">
          <cell r="C45">
            <v>171</v>
          </cell>
          <cell r="D45">
            <v>318</v>
          </cell>
          <cell r="E45">
            <v>489</v>
          </cell>
        </row>
      </sheetData>
      <sheetData sheetId="5">
        <row r="10">
          <cell r="C10">
            <v>1</v>
          </cell>
          <cell r="D10">
            <v>2</v>
          </cell>
        </row>
        <row r="12">
          <cell r="C12">
            <v>2</v>
          </cell>
          <cell r="D12">
            <v>5</v>
          </cell>
        </row>
        <row r="13">
          <cell r="D13">
            <v>1</v>
          </cell>
        </row>
        <row r="14">
          <cell r="C14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3</v>
          </cell>
          <cell r="D17">
            <v>3</v>
          </cell>
        </row>
        <row r="18">
          <cell r="C18">
            <v>1</v>
          </cell>
          <cell r="D18">
            <v>1</v>
          </cell>
        </row>
        <row r="19">
          <cell r="C19">
            <v>2</v>
          </cell>
          <cell r="D19">
            <v>1</v>
          </cell>
        </row>
        <row r="23">
          <cell r="C23">
            <v>2</v>
          </cell>
          <cell r="D23">
            <v>7</v>
          </cell>
        </row>
        <row r="24">
          <cell r="C24">
            <v>1</v>
          </cell>
          <cell r="D24">
            <v>1</v>
          </cell>
        </row>
        <row r="27">
          <cell r="C27">
            <v>2</v>
          </cell>
          <cell r="D27">
            <v>4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7</v>
          </cell>
          <cell r="D30">
            <v>10</v>
          </cell>
        </row>
        <row r="31">
          <cell r="C31">
            <v>2</v>
          </cell>
          <cell r="D31">
            <v>6</v>
          </cell>
        </row>
        <row r="32">
          <cell r="C32">
            <v>4</v>
          </cell>
          <cell r="D32">
            <v>2</v>
          </cell>
        </row>
        <row r="33">
          <cell r="C33">
            <v>3</v>
          </cell>
        </row>
        <row r="35">
          <cell r="C35">
            <v>4</v>
          </cell>
          <cell r="D35">
            <v>4</v>
          </cell>
        </row>
        <row r="36">
          <cell r="C36">
            <v>2</v>
          </cell>
        </row>
        <row r="37">
          <cell r="C37">
            <v>5</v>
          </cell>
          <cell r="D37">
            <v>2</v>
          </cell>
        </row>
        <row r="38">
          <cell r="C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2</v>
          </cell>
          <cell r="D40">
            <v>1</v>
          </cell>
        </row>
        <row r="45">
          <cell r="C45">
            <v>50</v>
          </cell>
          <cell r="D45">
            <v>56</v>
          </cell>
          <cell r="E45">
            <v>106</v>
          </cell>
        </row>
      </sheetData>
      <sheetData sheetId="6">
        <row r="8">
          <cell r="C8">
            <v>1</v>
          </cell>
        </row>
        <row r="9">
          <cell r="C9">
            <v>1</v>
          </cell>
          <cell r="D9">
            <v>5</v>
          </cell>
        </row>
        <row r="10">
          <cell r="C10">
            <v>5</v>
          </cell>
        </row>
        <row r="12">
          <cell r="C12">
            <v>8</v>
          </cell>
          <cell r="D12">
            <v>4</v>
          </cell>
        </row>
        <row r="13">
          <cell r="C13">
            <v>1</v>
          </cell>
          <cell r="D13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1</v>
          </cell>
          <cell r="D17">
            <v>4</v>
          </cell>
        </row>
        <row r="18">
          <cell r="C18">
            <v>2</v>
          </cell>
          <cell r="D18">
            <v>3</v>
          </cell>
        </row>
        <row r="19"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D22">
            <v>1</v>
          </cell>
        </row>
        <row r="23">
          <cell r="C23">
            <v>7</v>
          </cell>
          <cell r="D23">
            <v>11</v>
          </cell>
        </row>
        <row r="24">
          <cell r="C24">
            <v>2</v>
          </cell>
          <cell r="D24">
            <v>1</v>
          </cell>
        </row>
        <row r="27">
          <cell r="C27">
            <v>4</v>
          </cell>
          <cell r="D27">
            <v>5</v>
          </cell>
        </row>
        <row r="29">
          <cell r="D29">
            <v>3</v>
          </cell>
        </row>
        <row r="30">
          <cell r="C30">
            <v>1</v>
          </cell>
          <cell r="D30">
            <v>13</v>
          </cell>
        </row>
        <row r="31">
          <cell r="C31">
            <v>1</v>
          </cell>
          <cell r="D31">
            <v>5</v>
          </cell>
        </row>
        <row r="32">
          <cell r="C32">
            <v>1</v>
          </cell>
          <cell r="D32">
            <v>7</v>
          </cell>
        </row>
        <row r="33">
          <cell r="C33">
            <v>5</v>
          </cell>
          <cell r="D33">
            <v>1</v>
          </cell>
        </row>
        <row r="35">
          <cell r="C35">
            <v>6</v>
          </cell>
          <cell r="D35">
            <v>3</v>
          </cell>
        </row>
        <row r="36">
          <cell r="C36">
            <v>3</v>
          </cell>
          <cell r="D36">
            <v>5</v>
          </cell>
        </row>
        <row r="37">
          <cell r="C37">
            <v>9</v>
          </cell>
          <cell r="D37">
            <v>5</v>
          </cell>
        </row>
        <row r="38"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1</v>
          </cell>
          <cell r="D40">
            <v>2</v>
          </cell>
        </row>
        <row r="45">
          <cell r="C45">
            <v>65</v>
          </cell>
          <cell r="D45">
            <v>88</v>
          </cell>
          <cell r="E45">
            <v>153</v>
          </cell>
        </row>
      </sheetData>
      <sheetData sheetId="7">
        <row r="8">
          <cell r="C8">
            <v>4</v>
          </cell>
          <cell r="D8">
            <v>2</v>
          </cell>
        </row>
        <row r="9">
          <cell r="C9">
            <v>0</v>
          </cell>
          <cell r="D9">
            <v>4</v>
          </cell>
        </row>
        <row r="10">
          <cell r="C10">
            <v>17</v>
          </cell>
          <cell r="D10">
            <v>10</v>
          </cell>
        </row>
        <row r="11">
          <cell r="C11">
            <v>1</v>
          </cell>
        </row>
        <row r="12">
          <cell r="C12">
            <v>6</v>
          </cell>
          <cell r="D12">
            <v>22</v>
          </cell>
        </row>
        <row r="13">
          <cell r="C13">
            <v>1</v>
          </cell>
          <cell r="D13">
            <v>5</v>
          </cell>
        </row>
        <row r="14">
          <cell r="C14">
            <v>1</v>
          </cell>
          <cell r="D14">
            <v>2</v>
          </cell>
        </row>
        <row r="15">
          <cell r="C15">
            <v>1</v>
          </cell>
          <cell r="D15">
            <v>1</v>
          </cell>
        </row>
        <row r="16">
          <cell r="C16">
            <v>4</v>
          </cell>
          <cell r="D16">
            <v>8</v>
          </cell>
        </row>
        <row r="17">
          <cell r="C17">
            <v>8</v>
          </cell>
          <cell r="D17">
            <v>5</v>
          </cell>
        </row>
        <row r="18">
          <cell r="C18">
            <v>4</v>
          </cell>
          <cell r="D18">
            <v>4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4</v>
          </cell>
          <cell r="D22">
            <v>3</v>
          </cell>
        </row>
        <row r="23">
          <cell r="C23">
            <v>17</v>
          </cell>
          <cell r="D23">
            <v>21</v>
          </cell>
        </row>
        <row r="24">
          <cell r="C24">
            <v>3</v>
          </cell>
          <cell r="D24">
            <v>4</v>
          </cell>
        </row>
        <row r="26">
          <cell r="C26">
            <v>2</v>
          </cell>
          <cell r="D26">
            <v>1</v>
          </cell>
        </row>
        <row r="27">
          <cell r="C27">
            <v>15</v>
          </cell>
          <cell r="D27">
            <v>16</v>
          </cell>
        </row>
        <row r="28">
          <cell r="C28">
            <v>1</v>
          </cell>
          <cell r="D28">
            <v>4</v>
          </cell>
        </row>
        <row r="29">
          <cell r="C29">
            <v>4</v>
          </cell>
          <cell r="D29">
            <v>9</v>
          </cell>
        </row>
        <row r="30">
          <cell r="C30">
            <v>21</v>
          </cell>
          <cell r="D30">
            <v>31</v>
          </cell>
        </row>
        <row r="31">
          <cell r="C31">
            <v>7</v>
          </cell>
          <cell r="D31">
            <v>11</v>
          </cell>
        </row>
        <row r="32">
          <cell r="C32">
            <v>4</v>
          </cell>
          <cell r="D32">
            <v>15</v>
          </cell>
        </row>
        <row r="33">
          <cell r="C33">
            <v>9</v>
          </cell>
          <cell r="D33">
            <v>15</v>
          </cell>
        </row>
        <row r="34">
          <cell r="D34">
            <v>4</v>
          </cell>
        </row>
        <row r="35">
          <cell r="C35">
            <v>17</v>
          </cell>
          <cell r="D35">
            <v>25</v>
          </cell>
        </row>
        <row r="36">
          <cell r="C36">
            <v>1</v>
          </cell>
          <cell r="D36">
            <v>10</v>
          </cell>
        </row>
        <row r="37">
          <cell r="C37">
            <v>11</v>
          </cell>
          <cell r="D37">
            <v>17</v>
          </cell>
        </row>
        <row r="38">
          <cell r="C38">
            <v>2</v>
          </cell>
          <cell r="D38">
            <v>2</v>
          </cell>
        </row>
        <row r="39">
          <cell r="C39">
            <v>6</v>
          </cell>
          <cell r="D39">
            <v>2</v>
          </cell>
        </row>
        <row r="40">
          <cell r="C40">
            <v>3</v>
          </cell>
          <cell r="D40">
            <v>6</v>
          </cell>
        </row>
        <row r="41">
          <cell r="C41">
            <v>1</v>
          </cell>
          <cell r="D41">
            <v>2</v>
          </cell>
        </row>
        <row r="45">
          <cell r="C45">
            <v>179</v>
          </cell>
          <cell r="D45">
            <v>265</v>
          </cell>
          <cell r="E45">
            <v>444</v>
          </cell>
        </row>
      </sheetData>
      <sheetData sheetId="8">
        <row r="9">
          <cell r="C9">
            <v>1</v>
          </cell>
          <cell r="D9">
            <v>3</v>
          </cell>
        </row>
        <row r="10">
          <cell r="C10">
            <v>5</v>
          </cell>
          <cell r="D10">
            <v>4</v>
          </cell>
        </row>
        <row r="12">
          <cell r="C12">
            <v>8</v>
          </cell>
          <cell r="D12">
            <v>12</v>
          </cell>
        </row>
        <row r="13">
          <cell r="D13">
            <v>3</v>
          </cell>
        </row>
        <row r="14">
          <cell r="D14">
            <v>3</v>
          </cell>
        </row>
        <row r="15">
          <cell r="D15">
            <v>1</v>
          </cell>
        </row>
        <row r="16">
          <cell r="C16">
            <v>1</v>
          </cell>
          <cell r="D16">
            <v>4</v>
          </cell>
        </row>
        <row r="17">
          <cell r="C17">
            <v>4</v>
          </cell>
        </row>
        <row r="18">
          <cell r="C18">
            <v>2</v>
          </cell>
          <cell r="D18">
            <v>3</v>
          </cell>
        </row>
        <row r="19">
          <cell r="C19">
            <v>3</v>
          </cell>
          <cell r="D19">
            <v>3</v>
          </cell>
        </row>
        <row r="22">
          <cell r="C22">
            <v>1</v>
          </cell>
          <cell r="D22">
            <v>1</v>
          </cell>
        </row>
        <row r="23">
          <cell r="C23">
            <v>8</v>
          </cell>
          <cell r="D23">
            <v>8</v>
          </cell>
        </row>
        <row r="24">
          <cell r="C24">
            <v>2</v>
          </cell>
          <cell r="D24">
            <v>1</v>
          </cell>
        </row>
        <row r="26">
          <cell r="C26">
            <v>2</v>
          </cell>
        </row>
        <row r="27">
          <cell r="C27">
            <v>2</v>
          </cell>
          <cell r="D27">
            <v>4</v>
          </cell>
        </row>
        <row r="28">
          <cell r="C28">
            <v>2</v>
          </cell>
        </row>
        <row r="29">
          <cell r="C29">
            <v>2</v>
          </cell>
          <cell r="D29">
            <v>2</v>
          </cell>
        </row>
        <row r="30">
          <cell r="C30">
            <v>7</v>
          </cell>
          <cell r="D30">
            <v>7</v>
          </cell>
        </row>
        <row r="31">
          <cell r="D31">
            <v>8</v>
          </cell>
        </row>
        <row r="32">
          <cell r="C32">
            <v>4</v>
          </cell>
          <cell r="D32">
            <v>3</v>
          </cell>
        </row>
        <row r="33">
          <cell r="C33">
            <v>1</v>
          </cell>
          <cell r="D33">
            <v>4</v>
          </cell>
        </row>
        <row r="35">
          <cell r="C35">
            <v>7</v>
          </cell>
          <cell r="D35">
            <v>12</v>
          </cell>
        </row>
        <row r="36">
          <cell r="C36">
            <v>5</v>
          </cell>
          <cell r="D36">
            <v>6</v>
          </cell>
        </row>
        <row r="37">
          <cell r="C37">
            <v>11</v>
          </cell>
          <cell r="D37">
            <v>5</v>
          </cell>
        </row>
        <row r="38">
          <cell r="C38">
            <v>1</v>
          </cell>
        </row>
        <row r="39">
          <cell r="C39">
            <v>1</v>
          </cell>
          <cell r="D39">
            <v>2</v>
          </cell>
        </row>
        <row r="40">
          <cell r="C40">
            <v>1</v>
          </cell>
          <cell r="D40">
            <v>2</v>
          </cell>
        </row>
        <row r="41">
          <cell r="C41">
            <v>2</v>
          </cell>
        </row>
        <row r="43">
          <cell r="C43">
            <v>1</v>
          </cell>
        </row>
        <row r="45">
          <cell r="C45">
            <v>84</v>
          </cell>
          <cell r="D45">
            <v>101</v>
          </cell>
          <cell r="E45">
            <v>185</v>
          </cell>
        </row>
      </sheetData>
      <sheetData sheetId="9">
        <row r="8">
          <cell r="C8">
            <v>1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8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6</v>
          </cell>
          <cell r="D12">
            <v>11</v>
          </cell>
        </row>
        <row r="13">
          <cell r="C13">
            <v>2</v>
          </cell>
          <cell r="D13">
            <v>2</v>
          </cell>
        </row>
        <row r="14">
          <cell r="C14">
            <v>2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1</v>
          </cell>
        </row>
        <row r="17">
          <cell r="C17">
            <v>6</v>
          </cell>
          <cell r="D17">
            <v>1</v>
          </cell>
        </row>
        <row r="18">
          <cell r="C18">
            <v>0</v>
          </cell>
          <cell r="D18">
            <v>2</v>
          </cell>
        </row>
        <row r="19">
          <cell r="C19">
            <v>2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10</v>
          </cell>
          <cell r="D23">
            <v>12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5</v>
          </cell>
          <cell r="D27">
            <v>5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1</v>
          </cell>
        </row>
        <row r="30">
          <cell r="C30">
            <v>4</v>
          </cell>
          <cell r="D30">
            <v>17</v>
          </cell>
        </row>
        <row r="31">
          <cell r="C31">
            <v>2</v>
          </cell>
          <cell r="D31">
            <v>7</v>
          </cell>
        </row>
        <row r="32">
          <cell r="C32">
            <v>2</v>
          </cell>
          <cell r="D32">
            <v>8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2</v>
          </cell>
        </row>
        <row r="35">
          <cell r="C35">
            <v>8</v>
          </cell>
          <cell r="D35">
            <v>10</v>
          </cell>
        </row>
        <row r="36">
          <cell r="C36">
            <v>1</v>
          </cell>
          <cell r="D36">
            <v>4</v>
          </cell>
        </row>
        <row r="37">
          <cell r="C37">
            <v>6</v>
          </cell>
          <cell r="D37">
            <v>6</v>
          </cell>
        </row>
        <row r="38">
          <cell r="C38">
            <v>1</v>
          </cell>
          <cell r="D38">
            <v>2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3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74</v>
          </cell>
          <cell r="D45">
            <v>111</v>
          </cell>
          <cell r="E45">
            <v>185</v>
          </cell>
        </row>
      </sheetData>
      <sheetData sheetId="10">
        <row r="8">
          <cell r="C8">
            <v>0</v>
          </cell>
          <cell r="D8">
            <v>0</v>
          </cell>
        </row>
        <row r="9">
          <cell r="C9">
            <v>1</v>
          </cell>
          <cell r="D9">
            <v>1</v>
          </cell>
        </row>
        <row r="10">
          <cell r="C10">
            <v>3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10</v>
          </cell>
        </row>
        <row r="13">
          <cell r="C13">
            <v>0</v>
          </cell>
          <cell r="D13">
            <v>0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6</v>
          </cell>
        </row>
        <row r="17">
          <cell r="C17">
            <v>3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0</v>
          </cell>
          <cell r="D19">
            <v>1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1</v>
          </cell>
        </row>
        <row r="23">
          <cell r="C23">
            <v>3</v>
          </cell>
          <cell r="D23">
            <v>13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4</v>
          </cell>
        </row>
        <row r="28">
          <cell r="C28">
            <v>0</v>
          </cell>
          <cell r="D28">
            <v>0</v>
          </cell>
        </row>
        <row r="29">
          <cell r="C29">
            <v>0</v>
          </cell>
          <cell r="D29">
            <v>1</v>
          </cell>
        </row>
        <row r="30">
          <cell r="C30">
            <v>4</v>
          </cell>
          <cell r="D30">
            <v>7</v>
          </cell>
        </row>
        <row r="31">
          <cell r="C31">
            <v>2</v>
          </cell>
          <cell r="D31">
            <v>3</v>
          </cell>
        </row>
        <row r="32">
          <cell r="C32">
            <v>1</v>
          </cell>
          <cell r="D32">
            <v>5</v>
          </cell>
        </row>
        <row r="33">
          <cell r="C33">
            <v>1</v>
          </cell>
          <cell r="D33">
            <v>6</v>
          </cell>
        </row>
        <row r="34">
          <cell r="C34">
            <v>0</v>
          </cell>
          <cell r="D34">
            <v>0</v>
          </cell>
        </row>
        <row r="35">
          <cell r="C35">
            <v>5</v>
          </cell>
          <cell r="D35">
            <v>7</v>
          </cell>
        </row>
        <row r="36">
          <cell r="C36">
            <v>3</v>
          </cell>
          <cell r="D36">
            <v>4</v>
          </cell>
        </row>
        <row r="37">
          <cell r="C37">
            <v>5</v>
          </cell>
          <cell r="D37">
            <v>5</v>
          </cell>
        </row>
        <row r="38">
          <cell r="C38">
            <v>0</v>
          </cell>
          <cell r="D38">
            <v>1</v>
          </cell>
        </row>
        <row r="39">
          <cell r="C39">
            <v>0</v>
          </cell>
          <cell r="D39">
            <v>0</v>
          </cell>
        </row>
        <row r="40">
          <cell r="C40">
            <v>1</v>
          </cell>
          <cell r="D40">
            <v>2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43</v>
          </cell>
          <cell r="D45">
            <v>84</v>
          </cell>
          <cell r="E45">
            <v>127</v>
          </cell>
        </row>
      </sheetData>
      <sheetData sheetId="11">
        <row r="9">
          <cell r="C9">
            <v>1</v>
          </cell>
          <cell r="D9">
            <v>0</v>
          </cell>
        </row>
        <row r="10">
          <cell r="C10">
            <v>2</v>
          </cell>
          <cell r="D10">
            <v>1</v>
          </cell>
        </row>
        <row r="12">
          <cell r="C12">
            <v>7</v>
          </cell>
          <cell r="D12">
            <v>6</v>
          </cell>
        </row>
        <row r="13">
          <cell r="C13">
            <v>0</v>
          </cell>
          <cell r="D13">
            <v>2</v>
          </cell>
        </row>
        <row r="14">
          <cell r="C14">
            <v>2</v>
          </cell>
          <cell r="D14">
            <v>1</v>
          </cell>
        </row>
        <row r="15">
          <cell r="C15">
            <v>1</v>
          </cell>
        </row>
        <row r="16">
          <cell r="C16">
            <v>3</v>
          </cell>
          <cell r="D16">
            <v>2</v>
          </cell>
        </row>
        <row r="17">
          <cell r="C17">
            <v>2</v>
          </cell>
          <cell r="D17">
            <v>0</v>
          </cell>
        </row>
        <row r="19">
          <cell r="C19">
            <v>1</v>
          </cell>
          <cell r="D19">
            <v>0</v>
          </cell>
        </row>
        <row r="21">
          <cell r="C21">
            <v>0</v>
          </cell>
          <cell r="D21">
            <v>1</v>
          </cell>
        </row>
        <row r="23">
          <cell r="C23">
            <v>5</v>
          </cell>
          <cell r="D23">
            <v>6</v>
          </cell>
        </row>
        <row r="24">
          <cell r="C24">
            <v>1</v>
          </cell>
          <cell r="D24">
            <v>1</v>
          </cell>
        </row>
        <row r="27">
          <cell r="C27">
            <v>4</v>
          </cell>
          <cell r="D27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2</v>
          </cell>
          <cell r="D30">
            <v>4</v>
          </cell>
        </row>
        <row r="31">
          <cell r="C31">
            <v>4</v>
          </cell>
          <cell r="D31">
            <v>2</v>
          </cell>
        </row>
        <row r="32">
          <cell r="C32">
            <v>2</v>
          </cell>
          <cell r="D32">
            <v>3</v>
          </cell>
        </row>
        <row r="33">
          <cell r="C33">
            <v>2</v>
          </cell>
          <cell r="D33">
            <v>4</v>
          </cell>
        </row>
        <row r="35">
          <cell r="C35">
            <v>7</v>
          </cell>
          <cell r="D35">
            <v>1</v>
          </cell>
        </row>
        <row r="36">
          <cell r="C36">
            <v>1</v>
          </cell>
          <cell r="D36">
            <v>7</v>
          </cell>
        </row>
        <row r="37">
          <cell r="C37">
            <v>9</v>
          </cell>
          <cell r="D37">
            <v>5</v>
          </cell>
        </row>
        <row r="38">
          <cell r="C38">
            <v>2</v>
          </cell>
          <cell r="D38">
            <v>0</v>
          </cell>
        </row>
        <row r="45">
          <cell r="C45">
            <v>58</v>
          </cell>
          <cell r="D45">
            <v>48</v>
          </cell>
          <cell r="E45">
            <v>106</v>
          </cell>
        </row>
      </sheetData>
      <sheetData sheetId="12">
        <row r="8">
          <cell r="C8">
            <v>3</v>
          </cell>
          <cell r="D8">
            <v>5</v>
          </cell>
        </row>
        <row r="9">
          <cell r="D9">
            <v>6</v>
          </cell>
        </row>
        <row r="10">
          <cell r="C10">
            <v>27</v>
          </cell>
          <cell r="D10">
            <v>27</v>
          </cell>
        </row>
        <row r="11">
          <cell r="C11">
            <v>3</v>
          </cell>
          <cell r="D11">
            <v>5</v>
          </cell>
        </row>
        <row r="12">
          <cell r="C12">
            <v>20</v>
          </cell>
          <cell r="D12">
            <v>59</v>
          </cell>
        </row>
        <row r="13">
          <cell r="C13">
            <v>1</v>
          </cell>
          <cell r="D13">
            <v>2</v>
          </cell>
        </row>
        <row r="14">
          <cell r="C14">
            <v>8</v>
          </cell>
          <cell r="D14">
            <v>3</v>
          </cell>
        </row>
        <row r="16">
          <cell r="C16">
            <v>7</v>
          </cell>
          <cell r="D16">
            <v>27</v>
          </cell>
        </row>
        <row r="17">
          <cell r="C17">
            <v>17</v>
          </cell>
          <cell r="D17">
            <v>15</v>
          </cell>
        </row>
        <row r="18">
          <cell r="C18">
            <v>19</v>
          </cell>
          <cell r="D18">
            <v>9</v>
          </cell>
        </row>
        <row r="19">
          <cell r="C19">
            <v>14</v>
          </cell>
          <cell r="D19">
            <v>13</v>
          </cell>
        </row>
        <row r="21">
          <cell r="C21">
            <v>1</v>
          </cell>
        </row>
        <row r="22">
          <cell r="C22">
            <v>3</v>
          </cell>
          <cell r="D22">
            <v>6</v>
          </cell>
        </row>
        <row r="23">
          <cell r="C23">
            <v>20</v>
          </cell>
          <cell r="D23">
            <v>37</v>
          </cell>
        </row>
        <row r="24">
          <cell r="C24">
            <v>4</v>
          </cell>
          <cell r="D24">
            <v>9</v>
          </cell>
        </row>
        <row r="26">
          <cell r="C26">
            <v>1</v>
          </cell>
          <cell r="D26">
            <v>5</v>
          </cell>
        </row>
        <row r="27">
          <cell r="C27">
            <v>23</v>
          </cell>
          <cell r="D27">
            <v>25</v>
          </cell>
        </row>
        <row r="28">
          <cell r="D28">
            <v>7</v>
          </cell>
        </row>
        <row r="29">
          <cell r="C29">
            <v>17</v>
          </cell>
          <cell r="D29">
            <v>22</v>
          </cell>
        </row>
        <row r="30">
          <cell r="C30">
            <v>22</v>
          </cell>
          <cell r="D30">
            <v>36</v>
          </cell>
        </row>
        <row r="31">
          <cell r="C31">
            <v>10</v>
          </cell>
          <cell r="D31">
            <v>20</v>
          </cell>
        </row>
        <row r="32">
          <cell r="C32">
            <v>9</v>
          </cell>
          <cell r="D32">
            <v>20</v>
          </cell>
        </row>
        <row r="33">
          <cell r="C33">
            <v>6</v>
          </cell>
          <cell r="D33">
            <v>19</v>
          </cell>
        </row>
        <row r="34">
          <cell r="C34">
            <v>1</v>
          </cell>
          <cell r="D34">
            <v>4</v>
          </cell>
        </row>
        <row r="35">
          <cell r="C35">
            <v>4</v>
          </cell>
          <cell r="D35">
            <v>28</v>
          </cell>
        </row>
        <row r="36">
          <cell r="C36">
            <v>8</v>
          </cell>
          <cell r="D36">
            <v>3</v>
          </cell>
        </row>
        <row r="37">
          <cell r="C37">
            <v>29</v>
          </cell>
          <cell r="D37">
            <v>24</v>
          </cell>
        </row>
        <row r="38">
          <cell r="C38">
            <v>10</v>
          </cell>
          <cell r="D38">
            <v>4</v>
          </cell>
        </row>
        <row r="39">
          <cell r="C39">
            <v>7</v>
          </cell>
          <cell r="D39">
            <v>9</v>
          </cell>
        </row>
        <row r="40">
          <cell r="C40">
            <v>4</v>
          </cell>
          <cell r="D40">
            <v>15</v>
          </cell>
        </row>
        <row r="41">
          <cell r="C41">
            <v>4</v>
          </cell>
          <cell r="D41">
            <v>3</v>
          </cell>
        </row>
        <row r="42">
          <cell r="C42">
            <v>3</v>
          </cell>
          <cell r="D42">
            <v>15</v>
          </cell>
        </row>
        <row r="43">
          <cell r="C43">
            <v>1</v>
          </cell>
          <cell r="D43">
            <v>8</v>
          </cell>
        </row>
        <row r="45">
          <cell r="C45">
            <v>306</v>
          </cell>
          <cell r="D45">
            <v>490</v>
          </cell>
          <cell r="E45">
            <v>796</v>
          </cell>
        </row>
      </sheetData>
      <sheetData sheetId="13">
        <row r="8">
          <cell r="C8">
            <v>3</v>
          </cell>
          <cell r="D8">
            <v>1</v>
          </cell>
        </row>
        <row r="9">
          <cell r="C9">
            <v>3</v>
          </cell>
          <cell r="D9">
            <v>1</v>
          </cell>
        </row>
        <row r="10">
          <cell r="C10">
            <v>17</v>
          </cell>
          <cell r="D10">
            <v>7</v>
          </cell>
        </row>
        <row r="11">
          <cell r="C11">
            <v>0</v>
          </cell>
          <cell r="D11">
            <v>2</v>
          </cell>
        </row>
        <row r="12">
          <cell r="C12">
            <v>13</v>
          </cell>
          <cell r="D12">
            <v>17</v>
          </cell>
        </row>
        <row r="13">
          <cell r="C13">
            <v>3</v>
          </cell>
          <cell r="D13">
            <v>4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2</v>
          </cell>
        </row>
        <row r="16">
          <cell r="C16">
            <v>6</v>
          </cell>
          <cell r="D16">
            <v>7</v>
          </cell>
        </row>
        <row r="17">
          <cell r="C17">
            <v>10</v>
          </cell>
          <cell r="D17">
            <v>7</v>
          </cell>
        </row>
        <row r="18">
          <cell r="C18">
            <v>8</v>
          </cell>
          <cell r="D18">
            <v>5</v>
          </cell>
        </row>
        <row r="19">
          <cell r="C19">
            <v>5</v>
          </cell>
          <cell r="D19">
            <v>4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3</v>
          </cell>
        </row>
        <row r="22">
          <cell r="C22">
            <v>2</v>
          </cell>
          <cell r="D22">
            <v>2</v>
          </cell>
        </row>
        <row r="23">
          <cell r="C23">
            <v>17</v>
          </cell>
          <cell r="D23">
            <v>18</v>
          </cell>
        </row>
        <row r="24">
          <cell r="C24">
            <v>2</v>
          </cell>
          <cell r="D24">
            <v>2</v>
          </cell>
        </row>
        <row r="25">
          <cell r="C25">
            <v>0</v>
          </cell>
          <cell r="D25">
            <v>1</v>
          </cell>
        </row>
        <row r="26">
          <cell r="C26">
            <v>0</v>
          </cell>
          <cell r="D26">
            <v>5</v>
          </cell>
        </row>
        <row r="27">
          <cell r="C27">
            <v>21</v>
          </cell>
          <cell r="D27">
            <v>16</v>
          </cell>
        </row>
        <row r="28">
          <cell r="C28">
            <v>1</v>
          </cell>
          <cell r="D28">
            <v>2</v>
          </cell>
        </row>
        <row r="29">
          <cell r="C29">
            <v>1</v>
          </cell>
          <cell r="D29">
            <v>4</v>
          </cell>
        </row>
        <row r="30">
          <cell r="C30">
            <v>11</v>
          </cell>
          <cell r="D30">
            <v>8</v>
          </cell>
        </row>
        <row r="31">
          <cell r="C31">
            <v>8</v>
          </cell>
          <cell r="D31">
            <v>9</v>
          </cell>
        </row>
        <row r="32">
          <cell r="C32">
            <v>8</v>
          </cell>
          <cell r="D32">
            <v>18</v>
          </cell>
        </row>
        <row r="33">
          <cell r="C33">
            <v>6</v>
          </cell>
          <cell r="D33">
            <v>12</v>
          </cell>
        </row>
        <row r="34">
          <cell r="C34">
            <v>1</v>
          </cell>
          <cell r="D34">
            <v>2</v>
          </cell>
        </row>
        <row r="35">
          <cell r="C35">
            <v>17</v>
          </cell>
          <cell r="D35">
            <v>9</v>
          </cell>
        </row>
        <row r="36">
          <cell r="C36">
            <v>5</v>
          </cell>
          <cell r="D36">
            <v>8</v>
          </cell>
        </row>
        <row r="37">
          <cell r="C37">
            <v>12</v>
          </cell>
          <cell r="D37">
            <v>16</v>
          </cell>
        </row>
        <row r="38">
          <cell r="C38">
            <v>1</v>
          </cell>
          <cell r="D38">
            <v>3</v>
          </cell>
        </row>
        <row r="39">
          <cell r="C39">
            <v>8</v>
          </cell>
          <cell r="D39">
            <v>5</v>
          </cell>
        </row>
        <row r="40">
          <cell r="C40">
            <v>3</v>
          </cell>
          <cell r="D40">
            <v>3</v>
          </cell>
        </row>
        <row r="41">
          <cell r="C41">
            <v>4</v>
          </cell>
          <cell r="D41">
            <v>2</v>
          </cell>
        </row>
        <row r="42">
          <cell r="C42">
            <v>0</v>
          </cell>
          <cell r="D42">
            <v>0</v>
          </cell>
        </row>
        <row r="45">
          <cell r="C45">
            <v>197</v>
          </cell>
          <cell r="D45">
            <v>206</v>
          </cell>
          <cell r="E45">
            <v>403</v>
          </cell>
        </row>
      </sheetData>
      <sheetData sheetId="14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6</v>
          </cell>
        </row>
        <row r="11">
          <cell r="C11">
            <v>0</v>
          </cell>
          <cell r="D11">
            <v>0</v>
          </cell>
        </row>
        <row r="12">
          <cell r="C12">
            <v>2</v>
          </cell>
          <cell r="D12">
            <v>9</v>
          </cell>
        </row>
        <row r="13">
          <cell r="C13">
            <v>1</v>
          </cell>
          <cell r="D13">
            <v>0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4</v>
          </cell>
          <cell r="D17">
            <v>0</v>
          </cell>
        </row>
        <row r="18">
          <cell r="C18">
            <v>1</v>
          </cell>
          <cell r="D18">
            <v>1</v>
          </cell>
        </row>
        <row r="19">
          <cell r="C19">
            <v>0</v>
          </cell>
          <cell r="D19">
            <v>2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6</v>
          </cell>
          <cell r="D23">
            <v>6</v>
          </cell>
        </row>
        <row r="24">
          <cell r="C24">
            <v>1</v>
          </cell>
          <cell r="D24">
            <v>2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6</v>
          </cell>
        </row>
        <row r="28">
          <cell r="C28">
            <v>1</v>
          </cell>
          <cell r="D28">
            <v>0</v>
          </cell>
        </row>
        <row r="29">
          <cell r="C29">
            <v>1</v>
          </cell>
          <cell r="D29">
            <v>1</v>
          </cell>
        </row>
        <row r="30">
          <cell r="C30">
            <v>3</v>
          </cell>
          <cell r="D30">
            <v>9</v>
          </cell>
        </row>
        <row r="31">
          <cell r="C31">
            <v>2</v>
          </cell>
          <cell r="D31">
            <v>3</v>
          </cell>
        </row>
        <row r="32">
          <cell r="C32">
            <v>1</v>
          </cell>
          <cell r="D32">
            <v>3</v>
          </cell>
        </row>
        <row r="33">
          <cell r="C33">
            <v>2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5</v>
          </cell>
          <cell r="D35">
            <v>5</v>
          </cell>
        </row>
        <row r="36">
          <cell r="C36">
            <v>1</v>
          </cell>
          <cell r="D36">
            <v>2</v>
          </cell>
        </row>
        <row r="37">
          <cell r="C37">
            <v>1</v>
          </cell>
          <cell r="D37">
            <v>2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1</v>
          </cell>
        </row>
        <row r="40">
          <cell r="C40">
            <v>1</v>
          </cell>
          <cell r="D40">
            <v>1</v>
          </cell>
        </row>
        <row r="41">
          <cell r="C41">
            <v>1</v>
          </cell>
          <cell r="D41">
            <v>1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43</v>
          </cell>
          <cell r="D45">
            <v>70</v>
          </cell>
          <cell r="E45">
            <v>113</v>
          </cell>
        </row>
      </sheetData>
      <sheetData sheetId="15">
        <row r="8">
          <cell r="C8">
            <v>0</v>
          </cell>
          <cell r="D8">
            <v>1</v>
          </cell>
        </row>
        <row r="9">
          <cell r="C9">
            <v>4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2">
          <cell r="C12">
            <v>3</v>
          </cell>
          <cell r="D12">
            <v>11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5">
          <cell r="C15">
            <v>0</v>
          </cell>
          <cell r="D15">
            <v>3</v>
          </cell>
        </row>
        <row r="16">
          <cell r="C16">
            <v>5</v>
          </cell>
          <cell r="D16">
            <v>4</v>
          </cell>
        </row>
        <row r="17">
          <cell r="C17">
            <v>5</v>
          </cell>
          <cell r="D17">
            <v>2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2</v>
          </cell>
        </row>
        <row r="21">
          <cell r="C21">
            <v>1</v>
          </cell>
          <cell r="D21">
            <v>1</v>
          </cell>
        </row>
        <row r="23">
          <cell r="C23">
            <v>10</v>
          </cell>
          <cell r="D23">
            <v>19</v>
          </cell>
        </row>
        <row r="24">
          <cell r="C24">
            <v>1</v>
          </cell>
          <cell r="D24">
            <v>2</v>
          </cell>
        </row>
        <row r="27">
          <cell r="C27">
            <v>1</v>
          </cell>
          <cell r="D27">
            <v>8</v>
          </cell>
        </row>
        <row r="28">
          <cell r="C28">
            <v>1</v>
          </cell>
          <cell r="D28">
            <v>1</v>
          </cell>
        </row>
        <row r="29">
          <cell r="C29">
            <v>0</v>
          </cell>
          <cell r="D29">
            <v>4</v>
          </cell>
        </row>
        <row r="30">
          <cell r="C30">
            <v>4</v>
          </cell>
          <cell r="D30">
            <v>8</v>
          </cell>
        </row>
        <row r="31">
          <cell r="C31">
            <v>2</v>
          </cell>
          <cell r="D31">
            <v>3</v>
          </cell>
        </row>
        <row r="32">
          <cell r="C32">
            <v>3</v>
          </cell>
          <cell r="D32">
            <v>5</v>
          </cell>
        </row>
        <row r="33">
          <cell r="C33">
            <v>1</v>
          </cell>
          <cell r="D33">
            <v>3</v>
          </cell>
        </row>
        <row r="34">
          <cell r="C34">
            <v>1</v>
          </cell>
        </row>
        <row r="35">
          <cell r="C35">
            <v>6</v>
          </cell>
          <cell r="D35">
            <v>13</v>
          </cell>
        </row>
        <row r="36">
          <cell r="C36">
            <v>0</v>
          </cell>
          <cell r="D36">
            <v>6</v>
          </cell>
        </row>
        <row r="37">
          <cell r="C37">
            <v>11</v>
          </cell>
          <cell r="D37">
            <v>14</v>
          </cell>
        </row>
        <row r="38">
          <cell r="C38">
            <v>0</v>
          </cell>
          <cell r="D38">
            <v>2</v>
          </cell>
        </row>
        <row r="39">
          <cell r="C39">
            <v>2</v>
          </cell>
          <cell r="D39">
            <v>0</v>
          </cell>
        </row>
        <row r="40">
          <cell r="C40">
            <v>2</v>
          </cell>
          <cell r="D40">
            <v>4</v>
          </cell>
        </row>
        <row r="43">
          <cell r="D43">
            <v>1</v>
          </cell>
        </row>
        <row r="45">
          <cell r="C45">
            <v>69</v>
          </cell>
          <cell r="D45">
            <v>127</v>
          </cell>
          <cell r="E45">
            <v>196</v>
          </cell>
        </row>
      </sheetData>
      <sheetData sheetId="16">
        <row r="8">
          <cell r="C8">
            <v>1</v>
          </cell>
          <cell r="D8">
            <v>3</v>
          </cell>
        </row>
        <row r="9">
          <cell r="C9">
            <v>3</v>
          </cell>
          <cell r="D9">
            <v>5</v>
          </cell>
        </row>
        <row r="10">
          <cell r="C10">
            <v>22</v>
          </cell>
          <cell r="D10">
            <v>25</v>
          </cell>
        </row>
        <row r="12">
          <cell r="C12">
            <v>10</v>
          </cell>
          <cell r="D12">
            <v>43</v>
          </cell>
        </row>
        <row r="13">
          <cell r="C13">
            <v>2</v>
          </cell>
          <cell r="D13">
            <v>6</v>
          </cell>
        </row>
        <row r="14">
          <cell r="C14">
            <v>3</v>
          </cell>
          <cell r="D14">
            <v>1</v>
          </cell>
        </row>
        <row r="15">
          <cell r="C15">
            <v>1</v>
          </cell>
          <cell r="D15">
            <v>3</v>
          </cell>
        </row>
        <row r="16">
          <cell r="C16">
            <v>14</v>
          </cell>
          <cell r="D16">
            <v>18</v>
          </cell>
        </row>
        <row r="17">
          <cell r="C17">
            <v>15</v>
          </cell>
          <cell r="D17">
            <v>14</v>
          </cell>
        </row>
        <row r="18">
          <cell r="C18">
            <v>14</v>
          </cell>
          <cell r="D18">
            <v>12</v>
          </cell>
        </row>
        <row r="19">
          <cell r="C19">
            <v>12</v>
          </cell>
          <cell r="D19">
            <v>8</v>
          </cell>
        </row>
        <row r="20">
          <cell r="C20">
            <v>2</v>
          </cell>
        </row>
        <row r="21">
          <cell r="C21">
            <v>2</v>
          </cell>
        </row>
        <row r="22">
          <cell r="C22">
            <v>1</v>
          </cell>
          <cell r="D22">
            <v>5</v>
          </cell>
        </row>
        <row r="23">
          <cell r="C23">
            <v>34</v>
          </cell>
          <cell r="D23">
            <v>78</v>
          </cell>
        </row>
        <row r="24">
          <cell r="C24">
            <v>3</v>
          </cell>
          <cell r="D24">
            <v>4</v>
          </cell>
        </row>
        <row r="26">
          <cell r="C26">
            <v>2</v>
          </cell>
          <cell r="D26">
            <v>3</v>
          </cell>
        </row>
        <row r="27">
          <cell r="C27">
            <v>18</v>
          </cell>
          <cell r="D27">
            <v>24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11</v>
          </cell>
        </row>
        <row r="30">
          <cell r="C30">
            <v>24</v>
          </cell>
          <cell r="D30">
            <v>55</v>
          </cell>
        </row>
        <row r="31">
          <cell r="C31">
            <v>12</v>
          </cell>
          <cell r="D31">
            <v>36</v>
          </cell>
        </row>
        <row r="32">
          <cell r="C32">
            <v>6</v>
          </cell>
          <cell r="D32">
            <v>31</v>
          </cell>
        </row>
        <row r="33">
          <cell r="C33">
            <v>6</v>
          </cell>
          <cell r="D33">
            <v>20</v>
          </cell>
        </row>
        <row r="34">
          <cell r="C34">
            <v>2</v>
          </cell>
          <cell r="D34">
            <v>4</v>
          </cell>
        </row>
        <row r="35">
          <cell r="C35">
            <v>14</v>
          </cell>
          <cell r="D35">
            <v>32</v>
          </cell>
        </row>
        <row r="36">
          <cell r="C36">
            <v>5</v>
          </cell>
          <cell r="D36">
            <v>13</v>
          </cell>
        </row>
        <row r="37">
          <cell r="C37">
            <v>30</v>
          </cell>
          <cell r="D37">
            <v>31</v>
          </cell>
        </row>
        <row r="38">
          <cell r="C38">
            <v>2</v>
          </cell>
          <cell r="D38">
            <v>1</v>
          </cell>
        </row>
        <row r="39">
          <cell r="C39">
            <v>6</v>
          </cell>
          <cell r="D39">
            <v>2</v>
          </cell>
        </row>
        <row r="40">
          <cell r="C40">
            <v>4</v>
          </cell>
          <cell r="D40">
            <v>10</v>
          </cell>
        </row>
        <row r="42">
          <cell r="D42">
            <v>4</v>
          </cell>
        </row>
        <row r="43">
          <cell r="C43">
            <v>4</v>
          </cell>
          <cell r="D43">
            <v>3</v>
          </cell>
        </row>
        <row r="45">
          <cell r="C45">
            <v>279</v>
          </cell>
          <cell r="D45">
            <v>506</v>
          </cell>
          <cell r="E45">
            <v>785</v>
          </cell>
        </row>
      </sheetData>
      <sheetData sheetId="17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8</v>
          </cell>
        </row>
        <row r="10">
          <cell r="C10">
            <v>2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14</v>
          </cell>
        </row>
        <row r="13">
          <cell r="C13">
            <v>0</v>
          </cell>
          <cell r="D13">
            <v>5</v>
          </cell>
        </row>
        <row r="14">
          <cell r="C14">
            <v>2</v>
          </cell>
          <cell r="D14">
            <v>2</v>
          </cell>
        </row>
        <row r="15">
          <cell r="C15">
            <v>1</v>
          </cell>
          <cell r="D15">
            <v>3</v>
          </cell>
        </row>
        <row r="16">
          <cell r="C16">
            <v>1</v>
          </cell>
          <cell r="D16">
            <v>7</v>
          </cell>
        </row>
        <row r="17">
          <cell r="C17">
            <v>8</v>
          </cell>
          <cell r="D17">
            <v>3</v>
          </cell>
        </row>
        <row r="18">
          <cell r="C18">
            <v>1</v>
          </cell>
          <cell r="D18">
            <v>2</v>
          </cell>
        </row>
        <row r="19">
          <cell r="C19">
            <v>1</v>
          </cell>
          <cell r="D19">
            <v>5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2</v>
          </cell>
          <cell r="D22">
            <v>0</v>
          </cell>
        </row>
        <row r="23">
          <cell r="C23">
            <v>5</v>
          </cell>
          <cell r="D23">
            <v>18</v>
          </cell>
        </row>
        <row r="24">
          <cell r="C24">
            <v>2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2</v>
          </cell>
        </row>
        <row r="27">
          <cell r="C27">
            <v>3</v>
          </cell>
          <cell r="D27">
            <v>6</v>
          </cell>
        </row>
        <row r="28">
          <cell r="C28">
            <v>0</v>
          </cell>
          <cell r="D28">
            <v>3</v>
          </cell>
        </row>
        <row r="29">
          <cell r="C29">
            <v>2</v>
          </cell>
          <cell r="D29">
            <v>2</v>
          </cell>
        </row>
        <row r="30">
          <cell r="C30">
            <v>5</v>
          </cell>
          <cell r="D30">
            <v>13</v>
          </cell>
        </row>
        <row r="31">
          <cell r="C31">
            <v>1</v>
          </cell>
          <cell r="D31">
            <v>9</v>
          </cell>
        </row>
        <row r="32">
          <cell r="C32">
            <v>4</v>
          </cell>
          <cell r="D32">
            <v>5</v>
          </cell>
        </row>
        <row r="33">
          <cell r="C33">
            <v>2</v>
          </cell>
          <cell r="D33">
            <v>8</v>
          </cell>
        </row>
        <row r="34">
          <cell r="C34">
            <v>1</v>
          </cell>
          <cell r="D34">
            <v>5</v>
          </cell>
        </row>
        <row r="35">
          <cell r="C35">
            <v>5</v>
          </cell>
          <cell r="D35">
            <v>12</v>
          </cell>
        </row>
        <row r="36">
          <cell r="C36">
            <v>5</v>
          </cell>
          <cell r="D36">
            <v>9</v>
          </cell>
        </row>
        <row r="37">
          <cell r="C37">
            <v>8</v>
          </cell>
          <cell r="D37">
            <v>11</v>
          </cell>
        </row>
        <row r="38">
          <cell r="C38">
            <v>0</v>
          </cell>
          <cell r="D38">
            <v>2</v>
          </cell>
        </row>
        <row r="39">
          <cell r="C39">
            <v>4</v>
          </cell>
          <cell r="D39">
            <v>0</v>
          </cell>
        </row>
        <row r="40">
          <cell r="C40">
            <v>2</v>
          </cell>
          <cell r="D40">
            <v>3</v>
          </cell>
        </row>
        <row r="41">
          <cell r="C41">
            <v>0</v>
          </cell>
          <cell r="D41">
            <v>2</v>
          </cell>
        </row>
        <row r="42">
          <cell r="C42">
            <v>0</v>
          </cell>
          <cell r="D42">
            <v>2</v>
          </cell>
        </row>
        <row r="43">
          <cell r="C43">
            <v>1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78</v>
          </cell>
          <cell r="D45">
            <v>173</v>
          </cell>
          <cell r="E45">
            <v>251</v>
          </cell>
        </row>
      </sheetData>
      <sheetData sheetId="18">
        <row r="10">
          <cell r="D10">
            <v>3</v>
          </cell>
        </row>
        <row r="12">
          <cell r="C12">
            <v>3</v>
          </cell>
          <cell r="D12">
            <v>7</v>
          </cell>
        </row>
        <row r="16">
          <cell r="C16">
            <v>2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23">
          <cell r="C23">
            <v>2</v>
          </cell>
          <cell r="D23">
            <v>7</v>
          </cell>
        </row>
        <row r="27">
          <cell r="C27">
            <v>1</v>
          </cell>
          <cell r="D27">
            <v>3</v>
          </cell>
        </row>
        <row r="29">
          <cell r="C29">
            <v>0</v>
          </cell>
          <cell r="D29">
            <v>2</v>
          </cell>
        </row>
        <row r="30">
          <cell r="C30">
            <v>2</v>
          </cell>
          <cell r="D30">
            <v>5</v>
          </cell>
        </row>
        <row r="31">
          <cell r="C31">
            <v>3</v>
          </cell>
          <cell r="D31">
            <v>0</v>
          </cell>
        </row>
        <row r="32">
          <cell r="C32">
            <v>2</v>
          </cell>
          <cell r="D32">
            <v>1</v>
          </cell>
        </row>
        <row r="33">
          <cell r="C33">
            <v>1</v>
          </cell>
          <cell r="D33">
            <v>2</v>
          </cell>
        </row>
        <row r="35">
          <cell r="C35">
            <v>2</v>
          </cell>
          <cell r="D35">
            <v>4</v>
          </cell>
        </row>
        <row r="36">
          <cell r="D36">
            <v>1</v>
          </cell>
        </row>
        <row r="37">
          <cell r="C37">
            <v>5</v>
          </cell>
          <cell r="D37">
            <v>4</v>
          </cell>
        </row>
        <row r="40">
          <cell r="D40">
            <v>1</v>
          </cell>
        </row>
        <row r="45">
          <cell r="C45">
            <v>24</v>
          </cell>
          <cell r="D45">
            <v>43</v>
          </cell>
          <cell r="E45">
            <v>67</v>
          </cell>
        </row>
      </sheetData>
      <sheetData sheetId="19">
        <row r="8">
          <cell r="C8">
            <v>1</v>
          </cell>
        </row>
        <row r="9">
          <cell r="D9">
            <v>4</v>
          </cell>
        </row>
        <row r="10">
          <cell r="C10">
            <v>4</v>
          </cell>
          <cell r="D10">
            <v>3</v>
          </cell>
        </row>
        <row r="12">
          <cell r="C12">
            <v>12</v>
          </cell>
          <cell r="D12">
            <v>16</v>
          </cell>
        </row>
        <row r="14">
          <cell r="C14">
            <v>1</v>
          </cell>
        </row>
        <row r="15">
          <cell r="C15">
            <v>1</v>
          </cell>
        </row>
        <row r="16">
          <cell r="C16">
            <v>1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D18">
            <v>5</v>
          </cell>
        </row>
        <row r="19">
          <cell r="D19">
            <v>2</v>
          </cell>
        </row>
        <row r="20">
          <cell r="D20">
            <v>0</v>
          </cell>
        </row>
        <row r="21">
          <cell r="D21">
            <v>1</v>
          </cell>
        </row>
        <row r="22">
          <cell r="D22">
            <v>0</v>
          </cell>
        </row>
        <row r="23">
          <cell r="C23">
            <v>14</v>
          </cell>
          <cell r="D23">
            <v>9</v>
          </cell>
        </row>
        <row r="24">
          <cell r="C24">
            <v>4</v>
          </cell>
          <cell r="D24">
            <v>1</v>
          </cell>
        </row>
        <row r="27">
          <cell r="C27">
            <v>12</v>
          </cell>
          <cell r="D27">
            <v>6</v>
          </cell>
        </row>
        <row r="29">
          <cell r="D29">
            <v>3</v>
          </cell>
        </row>
        <row r="30">
          <cell r="C30">
            <v>10</v>
          </cell>
          <cell r="D30">
            <v>19</v>
          </cell>
        </row>
        <row r="31">
          <cell r="C31">
            <v>2</v>
          </cell>
          <cell r="D31">
            <v>7</v>
          </cell>
        </row>
        <row r="32">
          <cell r="C32">
            <v>3</v>
          </cell>
          <cell r="D32">
            <v>6</v>
          </cell>
        </row>
        <row r="33">
          <cell r="C33">
            <v>6</v>
          </cell>
          <cell r="D33">
            <v>5</v>
          </cell>
        </row>
        <row r="34">
          <cell r="D34">
            <v>1</v>
          </cell>
        </row>
        <row r="35">
          <cell r="C35">
            <v>5</v>
          </cell>
          <cell r="D35">
            <v>18</v>
          </cell>
        </row>
        <row r="36">
          <cell r="C36">
            <v>5</v>
          </cell>
          <cell r="D36">
            <v>8</v>
          </cell>
        </row>
        <row r="37">
          <cell r="C37">
            <v>8</v>
          </cell>
          <cell r="D37">
            <v>2</v>
          </cell>
        </row>
        <row r="38">
          <cell r="C38">
            <v>1</v>
          </cell>
          <cell r="D38">
            <v>1</v>
          </cell>
        </row>
        <row r="40">
          <cell r="C40">
            <v>2</v>
          </cell>
          <cell r="D40">
            <v>1</v>
          </cell>
        </row>
        <row r="43">
          <cell r="D43">
            <v>2</v>
          </cell>
        </row>
        <row r="44">
          <cell r="C44">
            <v>0</v>
          </cell>
          <cell r="D44">
            <v>0</v>
          </cell>
        </row>
        <row r="45">
          <cell r="C45">
            <v>95</v>
          </cell>
          <cell r="D45">
            <v>124</v>
          </cell>
          <cell r="E45">
            <v>219</v>
          </cell>
        </row>
      </sheetData>
      <sheetData sheetId="20">
        <row r="8">
          <cell r="C8">
            <v>0</v>
          </cell>
          <cell r="D8">
            <v>0</v>
          </cell>
        </row>
        <row r="9">
          <cell r="C9">
            <v>3</v>
          </cell>
          <cell r="D9">
            <v>1</v>
          </cell>
        </row>
        <row r="10">
          <cell r="C10">
            <v>5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4</v>
          </cell>
          <cell r="D12">
            <v>9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6</v>
          </cell>
          <cell r="D16">
            <v>3</v>
          </cell>
        </row>
        <row r="17">
          <cell r="C17">
            <v>2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1</v>
          </cell>
        </row>
        <row r="22">
          <cell r="C22">
            <v>0</v>
          </cell>
          <cell r="D22">
            <v>0</v>
          </cell>
        </row>
        <row r="23">
          <cell r="C23">
            <v>5</v>
          </cell>
          <cell r="D23">
            <v>12</v>
          </cell>
        </row>
        <row r="24">
          <cell r="C24">
            <v>0</v>
          </cell>
          <cell r="D24">
            <v>3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4</v>
          </cell>
          <cell r="D27">
            <v>3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5</v>
          </cell>
          <cell r="D30">
            <v>13</v>
          </cell>
        </row>
        <row r="31">
          <cell r="C31">
            <v>3</v>
          </cell>
          <cell r="D31">
            <v>7</v>
          </cell>
        </row>
        <row r="32">
          <cell r="C32">
            <v>3</v>
          </cell>
          <cell r="D32">
            <v>5</v>
          </cell>
        </row>
        <row r="33">
          <cell r="C33">
            <v>2</v>
          </cell>
          <cell r="D33">
            <v>3</v>
          </cell>
        </row>
        <row r="34">
          <cell r="C34">
            <v>0</v>
          </cell>
          <cell r="D34">
            <v>0</v>
          </cell>
        </row>
        <row r="35">
          <cell r="C35">
            <v>6</v>
          </cell>
          <cell r="D35">
            <v>9</v>
          </cell>
        </row>
        <row r="36">
          <cell r="C36">
            <v>2</v>
          </cell>
          <cell r="D36">
            <v>0</v>
          </cell>
        </row>
        <row r="37">
          <cell r="C37">
            <v>5</v>
          </cell>
          <cell r="D37">
            <v>3</v>
          </cell>
        </row>
        <row r="38">
          <cell r="C38">
            <v>0</v>
          </cell>
          <cell r="D38">
            <v>1</v>
          </cell>
        </row>
        <row r="39">
          <cell r="C39">
            <v>2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59</v>
          </cell>
          <cell r="D45">
            <v>78</v>
          </cell>
          <cell r="E45">
            <v>137</v>
          </cell>
        </row>
      </sheetData>
      <sheetData sheetId="21">
        <row r="8">
          <cell r="C8">
            <v>1</v>
          </cell>
          <cell r="D8">
            <v>2</v>
          </cell>
        </row>
        <row r="9">
          <cell r="C9">
            <v>4</v>
          </cell>
          <cell r="D9">
            <v>5</v>
          </cell>
        </row>
        <row r="10">
          <cell r="C10">
            <v>5</v>
          </cell>
          <cell r="D10">
            <v>8</v>
          </cell>
        </row>
        <row r="11">
          <cell r="C11">
            <v>0</v>
          </cell>
          <cell r="D11">
            <v>0</v>
          </cell>
        </row>
        <row r="12">
          <cell r="C12">
            <v>10</v>
          </cell>
          <cell r="D12">
            <v>22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4</v>
          </cell>
        </row>
        <row r="15">
          <cell r="C15">
            <v>2</v>
          </cell>
          <cell r="D15">
            <v>1</v>
          </cell>
        </row>
        <row r="16">
          <cell r="C16">
            <v>4</v>
          </cell>
          <cell r="D16">
            <v>6</v>
          </cell>
        </row>
        <row r="17">
          <cell r="C17">
            <v>3</v>
          </cell>
          <cell r="D17">
            <v>3</v>
          </cell>
        </row>
        <row r="18">
          <cell r="C18">
            <v>2</v>
          </cell>
          <cell r="D18">
            <v>1</v>
          </cell>
        </row>
        <row r="19">
          <cell r="C19">
            <v>2</v>
          </cell>
          <cell r="D19">
            <v>4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0</v>
          </cell>
        </row>
        <row r="22">
          <cell r="C22">
            <v>3</v>
          </cell>
          <cell r="D22">
            <v>1</v>
          </cell>
        </row>
        <row r="23">
          <cell r="C23">
            <v>11</v>
          </cell>
          <cell r="D23">
            <v>23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1</v>
          </cell>
        </row>
        <row r="27">
          <cell r="C27">
            <v>9</v>
          </cell>
          <cell r="D27">
            <v>9</v>
          </cell>
        </row>
        <row r="28">
          <cell r="C28">
            <v>2</v>
          </cell>
          <cell r="D28">
            <v>2</v>
          </cell>
        </row>
        <row r="29">
          <cell r="C29">
            <v>3</v>
          </cell>
          <cell r="D29">
            <v>2</v>
          </cell>
        </row>
        <row r="30">
          <cell r="C30">
            <v>9</v>
          </cell>
          <cell r="D30">
            <v>23</v>
          </cell>
        </row>
        <row r="31">
          <cell r="C31">
            <v>9</v>
          </cell>
          <cell r="D31">
            <v>9</v>
          </cell>
        </row>
        <row r="32">
          <cell r="C32">
            <v>4</v>
          </cell>
          <cell r="D32">
            <v>9</v>
          </cell>
        </row>
        <row r="33">
          <cell r="C33">
            <v>4</v>
          </cell>
          <cell r="D33">
            <v>12</v>
          </cell>
        </row>
        <row r="34">
          <cell r="C34">
            <v>0</v>
          </cell>
          <cell r="D34">
            <v>1</v>
          </cell>
        </row>
        <row r="35">
          <cell r="C35">
            <v>5</v>
          </cell>
          <cell r="D35">
            <v>15</v>
          </cell>
        </row>
        <row r="36">
          <cell r="C36">
            <v>4</v>
          </cell>
          <cell r="D36">
            <v>6</v>
          </cell>
        </row>
        <row r="37">
          <cell r="C37">
            <v>6</v>
          </cell>
          <cell r="D37">
            <v>12</v>
          </cell>
        </row>
        <row r="38">
          <cell r="C38">
            <v>1</v>
          </cell>
          <cell r="D38">
            <v>0</v>
          </cell>
        </row>
        <row r="39">
          <cell r="C39">
            <v>3</v>
          </cell>
          <cell r="D39">
            <v>2</v>
          </cell>
        </row>
        <row r="40">
          <cell r="C40">
            <v>0</v>
          </cell>
          <cell r="D40">
            <v>4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110</v>
          </cell>
          <cell r="D45">
            <v>188</v>
          </cell>
          <cell r="E45">
            <v>298</v>
          </cell>
        </row>
      </sheetData>
      <sheetData sheetId="22">
        <row r="10">
          <cell r="C10">
            <v>1</v>
          </cell>
          <cell r="D10">
            <v>3</v>
          </cell>
        </row>
        <row r="12">
          <cell r="C12">
            <v>3</v>
          </cell>
          <cell r="D12">
            <v>9</v>
          </cell>
        </row>
        <row r="13">
          <cell r="C13">
            <v>0</v>
          </cell>
          <cell r="D13">
            <v>2</v>
          </cell>
        </row>
        <row r="16">
          <cell r="C16">
            <v>1</v>
          </cell>
          <cell r="D16">
            <v>2</v>
          </cell>
        </row>
        <row r="17">
          <cell r="C17">
            <v>1</v>
          </cell>
          <cell r="D17">
            <v>1</v>
          </cell>
        </row>
        <row r="18">
          <cell r="C18">
            <v>1</v>
          </cell>
        </row>
        <row r="19">
          <cell r="D19">
            <v>1</v>
          </cell>
        </row>
        <row r="22">
          <cell r="C22">
            <v>1</v>
          </cell>
        </row>
        <row r="23">
          <cell r="C23">
            <v>4</v>
          </cell>
          <cell r="D23">
            <v>2</v>
          </cell>
        </row>
        <row r="27">
          <cell r="C27">
            <v>4</v>
          </cell>
        </row>
        <row r="29">
          <cell r="C29">
            <v>1</v>
          </cell>
          <cell r="D29">
            <v>2</v>
          </cell>
        </row>
        <row r="30">
          <cell r="C30">
            <v>5</v>
          </cell>
          <cell r="D30">
            <v>6</v>
          </cell>
        </row>
        <row r="31">
          <cell r="C31">
            <v>4</v>
          </cell>
          <cell r="D31">
            <v>2</v>
          </cell>
        </row>
        <row r="32">
          <cell r="C32">
            <v>2</v>
          </cell>
          <cell r="D32">
            <v>2</v>
          </cell>
        </row>
        <row r="33">
          <cell r="C33">
            <v>2</v>
          </cell>
          <cell r="D33">
            <v>4</v>
          </cell>
        </row>
        <row r="35">
          <cell r="C35">
            <v>4</v>
          </cell>
          <cell r="D35">
            <v>4</v>
          </cell>
        </row>
        <row r="36">
          <cell r="D36">
            <v>2</v>
          </cell>
        </row>
        <row r="37">
          <cell r="C37">
            <v>3</v>
          </cell>
          <cell r="D37">
            <v>3</v>
          </cell>
        </row>
        <row r="38">
          <cell r="C38">
            <v>1</v>
          </cell>
        </row>
        <row r="45">
          <cell r="C45">
            <v>38</v>
          </cell>
          <cell r="D45">
            <v>45</v>
          </cell>
          <cell r="E45">
            <v>83</v>
          </cell>
        </row>
      </sheetData>
      <sheetData sheetId="23">
        <row r="8">
          <cell r="C8">
            <v>6</v>
          </cell>
          <cell r="D8">
            <v>4</v>
          </cell>
        </row>
        <row r="9">
          <cell r="C9">
            <v>5</v>
          </cell>
          <cell r="D9">
            <v>5</v>
          </cell>
        </row>
        <row r="10">
          <cell r="C10">
            <v>22</v>
          </cell>
          <cell r="D10">
            <v>12</v>
          </cell>
        </row>
        <row r="11">
          <cell r="C11">
            <v>0</v>
          </cell>
          <cell r="D11">
            <v>5</v>
          </cell>
        </row>
        <row r="12">
          <cell r="C12">
            <v>38</v>
          </cell>
          <cell r="D12">
            <v>30</v>
          </cell>
        </row>
        <row r="13">
          <cell r="C13">
            <v>10</v>
          </cell>
          <cell r="D13">
            <v>6</v>
          </cell>
        </row>
        <row r="14">
          <cell r="C14">
            <v>6</v>
          </cell>
          <cell r="D14">
            <v>7</v>
          </cell>
        </row>
        <row r="15">
          <cell r="C15">
            <v>3</v>
          </cell>
          <cell r="D15">
            <v>3</v>
          </cell>
        </row>
        <row r="16">
          <cell r="C16">
            <v>16</v>
          </cell>
          <cell r="D16">
            <v>21</v>
          </cell>
        </row>
        <row r="17">
          <cell r="C17">
            <v>20</v>
          </cell>
          <cell r="D17">
            <v>8</v>
          </cell>
        </row>
        <row r="18">
          <cell r="C18">
            <v>14</v>
          </cell>
          <cell r="D18">
            <v>11</v>
          </cell>
        </row>
        <row r="19">
          <cell r="C19">
            <v>12</v>
          </cell>
          <cell r="D19">
            <v>19</v>
          </cell>
        </row>
        <row r="20">
          <cell r="C20">
            <v>6</v>
          </cell>
          <cell r="D20">
            <v>0</v>
          </cell>
        </row>
        <row r="21">
          <cell r="C21">
            <v>5</v>
          </cell>
          <cell r="D21">
            <v>0</v>
          </cell>
        </row>
        <row r="22">
          <cell r="C22">
            <v>3</v>
          </cell>
          <cell r="D22">
            <v>8</v>
          </cell>
        </row>
        <row r="23">
          <cell r="C23">
            <v>53</v>
          </cell>
          <cell r="D23">
            <v>23</v>
          </cell>
        </row>
        <row r="24">
          <cell r="C24">
            <v>7</v>
          </cell>
          <cell r="D24">
            <v>4</v>
          </cell>
        </row>
        <row r="25">
          <cell r="C25">
            <v>1</v>
          </cell>
          <cell r="D25">
            <v>0</v>
          </cell>
        </row>
        <row r="26">
          <cell r="C26">
            <v>10</v>
          </cell>
          <cell r="D26">
            <v>7</v>
          </cell>
        </row>
        <row r="27">
          <cell r="C27">
            <v>25</v>
          </cell>
          <cell r="D27">
            <v>16</v>
          </cell>
        </row>
        <row r="28">
          <cell r="C28">
            <v>2</v>
          </cell>
          <cell r="D28">
            <v>0</v>
          </cell>
        </row>
        <row r="29">
          <cell r="C29">
            <v>7</v>
          </cell>
          <cell r="D29">
            <v>7</v>
          </cell>
        </row>
        <row r="30">
          <cell r="C30">
            <v>61</v>
          </cell>
          <cell r="D30">
            <v>29</v>
          </cell>
        </row>
        <row r="31">
          <cell r="C31">
            <v>22</v>
          </cell>
          <cell r="D31">
            <v>23</v>
          </cell>
        </row>
        <row r="32">
          <cell r="C32">
            <v>16</v>
          </cell>
          <cell r="D32">
            <v>23</v>
          </cell>
        </row>
        <row r="33">
          <cell r="C33">
            <v>13</v>
          </cell>
          <cell r="D33">
            <v>15</v>
          </cell>
        </row>
        <row r="34">
          <cell r="C34">
            <v>3</v>
          </cell>
          <cell r="D34">
            <v>0</v>
          </cell>
        </row>
        <row r="35">
          <cell r="C35">
            <v>56</v>
          </cell>
          <cell r="D35">
            <v>21</v>
          </cell>
        </row>
        <row r="36">
          <cell r="C36">
            <v>27</v>
          </cell>
          <cell r="D36">
            <v>12</v>
          </cell>
        </row>
        <row r="37">
          <cell r="C37">
            <v>44</v>
          </cell>
          <cell r="D37">
            <v>41</v>
          </cell>
        </row>
        <row r="38">
          <cell r="C38">
            <v>4</v>
          </cell>
          <cell r="D38">
            <v>3</v>
          </cell>
        </row>
        <row r="39">
          <cell r="C39">
            <v>16</v>
          </cell>
          <cell r="D39">
            <v>9</v>
          </cell>
        </row>
        <row r="40">
          <cell r="C40">
            <v>9</v>
          </cell>
          <cell r="D40">
            <v>6</v>
          </cell>
        </row>
        <row r="41">
          <cell r="C41">
            <v>0</v>
          </cell>
          <cell r="D41">
            <v>0</v>
          </cell>
        </row>
        <row r="42">
          <cell r="C42">
            <v>0</v>
          </cell>
          <cell r="D42">
            <v>5</v>
          </cell>
        </row>
        <row r="43">
          <cell r="C43">
            <v>9</v>
          </cell>
          <cell r="D43">
            <v>5</v>
          </cell>
        </row>
        <row r="44">
          <cell r="C44">
            <v>0</v>
          </cell>
          <cell r="D44">
            <v>0</v>
          </cell>
        </row>
        <row r="45">
          <cell r="C45">
            <v>551</v>
          </cell>
          <cell r="D45">
            <v>388</v>
          </cell>
          <cell r="E45">
            <v>939</v>
          </cell>
        </row>
      </sheetData>
      <sheetData sheetId="24">
        <row r="8">
          <cell r="C8">
            <v>0</v>
          </cell>
          <cell r="D8">
            <v>1</v>
          </cell>
        </row>
        <row r="10">
          <cell r="C10">
            <v>4</v>
          </cell>
          <cell r="D10">
            <v>6</v>
          </cell>
        </row>
        <row r="12">
          <cell r="C12">
            <v>5</v>
          </cell>
          <cell r="D12">
            <v>8</v>
          </cell>
        </row>
        <row r="16">
          <cell r="C16">
            <v>5</v>
          </cell>
          <cell r="D16">
            <v>3</v>
          </cell>
        </row>
        <row r="17">
          <cell r="C17">
            <v>5</v>
          </cell>
          <cell r="D17">
            <v>0</v>
          </cell>
        </row>
        <row r="18">
          <cell r="C18">
            <v>0</v>
          </cell>
          <cell r="D18">
            <v>1</v>
          </cell>
        </row>
        <row r="19">
          <cell r="C19">
            <v>0</v>
          </cell>
          <cell r="D19">
            <v>3</v>
          </cell>
        </row>
        <row r="23">
          <cell r="C23">
            <v>13</v>
          </cell>
          <cell r="D23">
            <v>14</v>
          </cell>
        </row>
        <row r="27">
          <cell r="C27">
            <v>3</v>
          </cell>
          <cell r="D27">
            <v>5</v>
          </cell>
        </row>
        <row r="29">
          <cell r="C29">
            <v>3</v>
          </cell>
          <cell r="D29">
            <v>1</v>
          </cell>
        </row>
        <row r="30">
          <cell r="C30">
            <v>14</v>
          </cell>
          <cell r="D30">
            <v>9</v>
          </cell>
        </row>
        <row r="31">
          <cell r="C31">
            <v>6</v>
          </cell>
          <cell r="D31">
            <v>2</v>
          </cell>
        </row>
        <row r="32">
          <cell r="C32">
            <v>5</v>
          </cell>
          <cell r="D32">
            <v>9</v>
          </cell>
        </row>
        <row r="33">
          <cell r="C33">
            <v>2</v>
          </cell>
          <cell r="D33">
            <v>6</v>
          </cell>
        </row>
        <row r="35">
          <cell r="C35">
            <v>6</v>
          </cell>
          <cell r="D35">
            <v>0</v>
          </cell>
        </row>
        <row r="36">
          <cell r="C36">
            <v>0</v>
          </cell>
          <cell r="D36">
            <v>1</v>
          </cell>
        </row>
        <row r="37">
          <cell r="C37">
            <v>13</v>
          </cell>
          <cell r="D37">
            <v>3</v>
          </cell>
        </row>
        <row r="39">
          <cell r="C39">
            <v>1</v>
          </cell>
          <cell r="D39">
            <v>3</v>
          </cell>
        </row>
        <row r="40">
          <cell r="C40">
            <v>3</v>
          </cell>
          <cell r="D40">
            <v>2</v>
          </cell>
        </row>
        <row r="42">
          <cell r="C42">
            <v>3</v>
          </cell>
          <cell r="D42">
            <v>1</v>
          </cell>
        </row>
        <row r="45">
          <cell r="C45">
            <v>91</v>
          </cell>
          <cell r="D45">
            <v>78</v>
          </cell>
          <cell r="E45">
            <v>169</v>
          </cell>
        </row>
      </sheetData>
      <sheetData sheetId="25">
        <row r="8">
          <cell r="C8">
            <v>3</v>
          </cell>
          <cell r="D8">
            <v>1</v>
          </cell>
        </row>
        <row r="9">
          <cell r="C9">
            <v>3</v>
          </cell>
          <cell r="D9">
            <v>4</v>
          </cell>
        </row>
        <row r="10">
          <cell r="C10">
            <v>3</v>
          </cell>
          <cell r="D10">
            <v>9</v>
          </cell>
        </row>
        <row r="11">
          <cell r="C11">
            <v>0</v>
          </cell>
          <cell r="D11">
            <v>0</v>
          </cell>
        </row>
        <row r="12">
          <cell r="C12">
            <v>15</v>
          </cell>
          <cell r="D12">
            <v>17</v>
          </cell>
        </row>
        <row r="13">
          <cell r="C13">
            <v>0</v>
          </cell>
          <cell r="D13">
            <v>2</v>
          </cell>
        </row>
        <row r="14">
          <cell r="C14">
            <v>1</v>
          </cell>
          <cell r="D14">
            <v>1</v>
          </cell>
        </row>
        <row r="15">
          <cell r="C15">
            <v>1</v>
          </cell>
          <cell r="D15">
            <v>2</v>
          </cell>
        </row>
        <row r="16">
          <cell r="C16">
            <v>2</v>
          </cell>
          <cell r="D16">
            <v>11</v>
          </cell>
        </row>
        <row r="17">
          <cell r="C17">
            <v>10</v>
          </cell>
          <cell r="D17">
            <v>5</v>
          </cell>
        </row>
        <row r="18">
          <cell r="C18">
            <v>9</v>
          </cell>
          <cell r="D18">
            <v>2</v>
          </cell>
        </row>
        <row r="19">
          <cell r="C19">
            <v>3</v>
          </cell>
          <cell r="D19">
            <v>3</v>
          </cell>
        </row>
        <row r="21">
          <cell r="C21">
            <v>1</v>
          </cell>
          <cell r="D21">
            <v>1</v>
          </cell>
        </row>
        <row r="22">
          <cell r="C22">
            <v>2</v>
          </cell>
          <cell r="D22">
            <v>1</v>
          </cell>
        </row>
        <row r="23">
          <cell r="C23">
            <v>8</v>
          </cell>
          <cell r="D23">
            <v>22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3</v>
          </cell>
        </row>
        <row r="27">
          <cell r="C27">
            <v>5</v>
          </cell>
          <cell r="D27">
            <v>10</v>
          </cell>
        </row>
        <row r="28">
          <cell r="C28">
            <v>1</v>
          </cell>
          <cell r="D28">
            <v>0</v>
          </cell>
        </row>
        <row r="29">
          <cell r="C29">
            <v>0</v>
          </cell>
          <cell r="D29">
            <v>6</v>
          </cell>
        </row>
        <row r="30">
          <cell r="C30">
            <v>11</v>
          </cell>
          <cell r="D30">
            <v>13</v>
          </cell>
        </row>
        <row r="31">
          <cell r="C31">
            <v>7</v>
          </cell>
          <cell r="D31">
            <v>6</v>
          </cell>
        </row>
        <row r="32">
          <cell r="C32">
            <v>4</v>
          </cell>
          <cell r="D32">
            <v>8</v>
          </cell>
        </row>
        <row r="33">
          <cell r="C33">
            <v>3</v>
          </cell>
          <cell r="D33">
            <v>8</v>
          </cell>
        </row>
        <row r="34">
          <cell r="C34">
            <v>1</v>
          </cell>
          <cell r="D34">
            <v>0</v>
          </cell>
        </row>
        <row r="35">
          <cell r="C35">
            <v>8</v>
          </cell>
          <cell r="D35">
            <v>11</v>
          </cell>
        </row>
        <row r="36">
          <cell r="C36">
            <v>4</v>
          </cell>
          <cell r="D36">
            <v>12</v>
          </cell>
        </row>
        <row r="37">
          <cell r="C37">
            <v>12</v>
          </cell>
          <cell r="D37">
            <v>9</v>
          </cell>
        </row>
        <row r="38">
          <cell r="C38">
            <v>0</v>
          </cell>
          <cell r="D38">
            <v>2</v>
          </cell>
        </row>
        <row r="39">
          <cell r="C39">
            <v>0</v>
          </cell>
          <cell r="D39">
            <v>3</v>
          </cell>
        </row>
        <row r="40">
          <cell r="C40">
            <v>2</v>
          </cell>
          <cell r="D40">
            <v>4</v>
          </cell>
        </row>
        <row r="41">
          <cell r="C41">
            <v>1</v>
          </cell>
          <cell r="D41">
            <v>1</v>
          </cell>
        </row>
        <row r="45">
          <cell r="C45">
            <v>121</v>
          </cell>
          <cell r="D45">
            <v>178</v>
          </cell>
          <cell r="E45">
            <v>299</v>
          </cell>
        </row>
      </sheetData>
      <sheetData sheetId="26">
        <row r="8">
          <cell r="C8">
            <v>1</v>
          </cell>
          <cell r="D8">
            <v>0</v>
          </cell>
        </row>
        <row r="9">
          <cell r="C9">
            <v>1</v>
          </cell>
          <cell r="D9">
            <v>3</v>
          </cell>
        </row>
        <row r="10">
          <cell r="C10">
            <v>2</v>
          </cell>
          <cell r="D10">
            <v>4</v>
          </cell>
        </row>
        <row r="11">
          <cell r="C11">
            <v>0</v>
          </cell>
          <cell r="D11">
            <v>0</v>
          </cell>
        </row>
        <row r="12">
          <cell r="C12">
            <v>10</v>
          </cell>
          <cell r="D12">
            <v>12</v>
          </cell>
        </row>
        <row r="13">
          <cell r="C13">
            <v>0</v>
          </cell>
          <cell r="D13">
            <v>2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1</v>
          </cell>
          <cell r="D16">
            <v>5</v>
          </cell>
        </row>
        <row r="17">
          <cell r="C17">
            <v>3</v>
          </cell>
          <cell r="D17">
            <v>3</v>
          </cell>
        </row>
        <row r="18">
          <cell r="C18">
            <v>2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7</v>
          </cell>
          <cell r="D23">
            <v>9</v>
          </cell>
        </row>
        <row r="24">
          <cell r="C24">
            <v>0</v>
          </cell>
          <cell r="D24">
            <v>2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5</v>
          </cell>
          <cell r="D27">
            <v>3</v>
          </cell>
        </row>
        <row r="28">
          <cell r="C28">
            <v>0</v>
          </cell>
          <cell r="D28">
            <v>1</v>
          </cell>
        </row>
        <row r="29">
          <cell r="C29">
            <v>0</v>
          </cell>
          <cell r="D29">
            <v>2</v>
          </cell>
        </row>
        <row r="30">
          <cell r="C30">
            <v>6</v>
          </cell>
          <cell r="D30">
            <v>8</v>
          </cell>
        </row>
        <row r="31">
          <cell r="C31">
            <v>2</v>
          </cell>
          <cell r="D31">
            <v>5</v>
          </cell>
        </row>
        <row r="32">
          <cell r="C32">
            <v>1</v>
          </cell>
          <cell r="D32">
            <v>4</v>
          </cell>
        </row>
        <row r="33">
          <cell r="C33">
            <v>3</v>
          </cell>
          <cell r="D33">
            <v>2</v>
          </cell>
        </row>
        <row r="34">
          <cell r="C34">
            <v>0</v>
          </cell>
          <cell r="D34">
            <v>2</v>
          </cell>
        </row>
        <row r="35">
          <cell r="C35">
            <v>4</v>
          </cell>
          <cell r="D35">
            <v>4</v>
          </cell>
        </row>
        <row r="36">
          <cell r="C36">
            <v>1</v>
          </cell>
          <cell r="D36">
            <v>6</v>
          </cell>
        </row>
        <row r="37">
          <cell r="C37">
            <v>4</v>
          </cell>
          <cell r="D37">
            <v>6</v>
          </cell>
        </row>
        <row r="40">
          <cell r="C40">
            <v>3</v>
          </cell>
          <cell r="D40">
            <v>1</v>
          </cell>
        </row>
        <row r="45">
          <cell r="C45">
            <v>56</v>
          </cell>
          <cell r="D45">
            <v>84</v>
          </cell>
          <cell r="E45">
            <v>140</v>
          </cell>
        </row>
      </sheetData>
      <sheetData sheetId="27">
        <row r="8">
          <cell r="C8">
            <v>3</v>
          </cell>
          <cell r="D8">
            <v>2</v>
          </cell>
        </row>
        <row r="9">
          <cell r="C9">
            <v>1</v>
          </cell>
          <cell r="D9">
            <v>7</v>
          </cell>
        </row>
        <row r="10">
          <cell r="C10">
            <v>20</v>
          </cell>
          <cell r="D10">
            <v>27</v>
          </cell>
        </row>
        <row r="11">
          <cell r="C11">
            <v>0</v>
          </cell>
          <cell r="D11">
            <v>11</v>
          </cell>
        </row>
        <row r="12">
          <cell r="C12">
            <v>15</v>
          </cell>
          <cell r="D12">
            <v>39</v>
          </cell>
        </row>
        <row r="13">
          <cell r="C13">
            <v>2</v>
          </cell>
          <cell r="D13">
            <v>4</v>
          </cell>
        </row>
        <row r="14">
          <cell r="C14">
            <v>0</v>
          </cell>
          <cell r="D14">
            <v>6</v>
          </cell>
        </row>
        <row r="15">
          <cell r="C15">
            <v>0</v>
          </cell>
          <cell r="D15">
            <v>1</v>
          </cell>
        </row>
        <row r="16">
          <cell r="C16">
            <v>2</v>
          </cell>
          <cell r="D16">
            <v>12</v>
          </cell>
        </row>
        <row r="17">
          <cell r="C17">
            <v>6</v>
          </cell>
          <cell r="D17">
            <v>10</v>
          </cell>
        </row>
        <row r="18">
          <cell r="C18">
            <v>5</v>
          </cell>
          <cell r="D18">
            <v>9</v>
          </cell>
        </row>
        <row r="19">
          <cell r="C19">
            <v>11</v>
          </cell>
          <cell r="D19">
            <v>5</v>
          </cell>
        </row>
        <row r="22">
          <cell r="C22">
            <v>1</v>
          </cell>
          <cell r="D22">
            <v>4</v>
          </cell>
        </row>
        <row r="23">
          <cell r="C23">
            <v>24</v>
          </cell>
          <cell r="D23">
            <v>46</v>
          </cell>
        </row>
        <row r="24">
          <cell r="C24">
            <v>7</v>
          </cell>
          <cell r="D24">
            <v>1</v>
          </cell>
        </row>
        <row r="26">
          <cell r="C26">
            <v>2</v>
          </cell>
          <cell r="D26">
            <v>7</v>
          </cell>
        </row>
        <row r="27">
          <cell r="C27">
            <v>13</v>
          </cell>
          <cell r="D27">
            <v>15</v>
          </cell>
        </row>
        <row r="28">
          <cell r="C28">
            <v>1</v>
          </cell>
          <cell r="D28">
            <v>2</v>
          </cell>
        </row>
        <row r="29">
          <cell r="C29">
            <v>4</v>
          </cell>
          <cell r="D29">
            <v>2</v>
          </cell>
        </row>
        <row r="30">
          <cell r="C30">
            <v>20</v>
          </cell>
          <cell r="D30">
            <v>36</v>
          </cell>
        </row>
        <row r="31">
          <cell r="C31">
            <v>11</v>
          </cell>
          <cell r="D31">
            <v>11</v>
          </cell>
        </row>
        <row r="32">
          <cell r="C32">
            <v>7</v>
          </cell>
          <cell r="D32">
            <v>13</v>
          </cell>
        </row>
        <row r="33">
          <cell r="C33">
            <v>8</v>
          </cell>
          <cell r="D33">
            <v>20</v>
          </cell>
        </row>
        <row r="35">
          <cell r="C35">
            <v>11</v>
          </cell>
          <cell r="D35">
            <v>36</v>
          </cell>
        </row>
        <row r="36">
          <cell r="C36">
            <v>4</v>
          </cell>
          <cell r="D36">
            <v>13</v>
          </cell>
        </row>
        <row r="37">
          <cell r="C37">
            <v>27</v>
          </cell>
          <cell r="D37">
            <v>21</v>
          </cell>
        </row>
        <row r="38">
          <cell r="C38">
            <v>3</v>
          </cell>
          <cell r="D38">
            <v>2</v>
          </cell>
        </row>
        <row r="39">
          <cell r="C39">
            <v>6</v>
          </cell>
          <cell r="D39">
            <v>5</v>
          </cell>
        </row>
        <row r="40">
          <cell r="C40">
            <v>6</v>
          </cell>
          <cell r="D40">
            <v>18</v>
          </cell>
        </row>
        <row r="41">
          <cell r="C41">
            <v>3</v>
          </cell>
          <cell r="D41">
            <v>0</v>
          </cell>
        </row>
        <row r="42">
          <cell r="C42">
            <v>0</v>
          </cell>
          <cell r="D42">
            <v>1</v>
          </cell>
        </row>
        <row r="43">
          <cell r="C43">
            <v>3</v>
          </cell>
          <cell r="D43">
            <v>2</v>
          </cell>
        </row>
        <row r="45">
          <cell r="C45">
            <v>226</v>
          </cell>
          <cell r="D45">
            <v>388</v>
          </cell>
          <cell r="E45">
            <v>614</v>
          </cell>
        </row>
      </sheetData>
      <sheetData sheetId="28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5</v>
          </cell>
        </row>
        <row r="10">
          <cell r="C10">
            <v>9</v>
          </cell>
          <cell r="D10">
            <v>8</v>
          </cell>
        </row>
        <row r="12">
          <cell r="C12">
            <v>3</v>
          </cell>
          <cell r="D12">
            <v>15</v>
          </cell>
        </row>
        <row r="13">
          <cell r="C13">
            <v>1</v>
          </cell>
          <cell r="D13">
            <v>3</v>
          </cell>
        </row>
        <row r="14">
          <cell r="C14">
            <v>0</v>
          </cell>
          <cell r="D14">
            <v>1</v>
          </cell>
        </row>
        <row r="16">
          <cell r="C16">
            <v>3</v>
          </cell>
          <cell r="D16">
            <v>7</v>
          </cell>
        </row>
        <row r="17">
          <cell r="C17">
            <v>11</v>
          </cell>
          <cell r="D17">
            <v>2</v>
          </cell>
        </row>
        <row r="18">
          <cell r="C18">
            <v>2</v>
          </cell>
          <cell r="D18">
            <v>5</v>
          </cell>
        </row>
        <row r="19">
          <cell r="C19">
            <v>1</v>
          </cell>
          <cell r="D19">
            <v>3</v>
          </cell>
        </row>
        <row r="20">
          <cell r="C20">
            <v>1</v>
          </cell>
          <cell r="D20">
            <v>0</v>
          </cell>
        </row>
        <row r="22">
          <cell r="C22">
            <v>0</v>
          </cell>
          <cell r="D22">
            <v>1</v>
          </cell>
        </row>
        <row r="23">
          <cell r="C23">
            <v>9</v>
          </cell>
          <cell r="D23">
            <v>6</v>
          </cell>
        </row>
        <row r="24">
          <cell r="C24">
            <v>1</v>
          </cell>
          <cell r="D24">
            <v>1</v>
          </cell>
        </row>
        <row r="26">
          <cell r="C26">
            <v>0</v>
          </cell>
          <cell r="D26">
            <v>1</v>
          </cell>
        </row>
        <row r="27">
          <cell r="C27">
            <v>9</v>
          </cell>
          <cell r="D27">
            <v>8</v>
          </cell>
        </row>
        <row r="29">
          <cell r="C29">
            <v>2</v>
          </cell>
          <cell r="D29">
            <v>5</v>
          </cell>
        </row>
        <row r="30">
          <cell r="C30">
            <v>2</v>
          </cell>
          <cell r="D30">
            <v>18</v>
          </cell>
        </row>
        <row r="31">
          <cell r="C31">
            <v>5</v>
          </cell>
          <cell r="D31">
            <v>4</v>
          </cell>
        </row>
        <row r="32">
          <cell r="C32">
            <v>4</v>
          </cell>
          <cell r="D32">
            <v>6</v>
          </cell>
        </row>
        <row r="33">
          <cell r="C33">
            <v>1</v>
          </cell>
          <cell r="D33">
            <v>6</v>
          </cell>
        </row>
        <row r="35">
          <cell r="C35">
            <v>3</v>
          </cell>
          <cell r="D35">
            <v>12</v>
          </cell>
        </row>
        <row r="36">
          <cell r="C36">
            <v>3</v>
          </cell>
          <cell r="D36">
            <v>8</v>
          </cell>
        </row>
        <row r="37">
          <cell r="C37">
            <v>10</v>
          </cell>
          <cell r="D37">
            <v>9</v>
          </cell>
        </row>
        <row r="38">
          <cell r="C38">
            <v>0</v>
          </cell>
          <cell r="D38">
            <v>3</v>
          </cell>
        </row>
        <row r="39">
          <cell r="C39">
            <v>5</v>
          </cell>
          <cell r="D39">
            <v>3</v>
          </cell>
        </row>
        <row r="40">
          <cell r="C40">
            <v>2</v>
          </cell>
          <cell r="D40">
            <v>1</v>
          </cell>
        </row>
        <row r="41">
          <cell r="C41">
            <v>1</v>
          </cell>
          <cell r="D41">
            <v>0</v>
          </cell>
        </row>
        <row r="43">
          <cell r="C43">
            <v>1</v>
          </cell>
          <cell r="D43">
            <v>1</v>
          </cell>
        </row>
        <row r="45">
          <cell r="C45">
            <v>95</v>
          </cell>
          <cell r="D45">
            <v>142</v>
          </cell>
          <cell r="E45">
            <v>237</v>
          </cell>
        </row>
      </sheetData>
      <sheetData sheetId="29">
        <row r="8">
          <cell r="C8">
            <v>1</v>
          </cell>
          <cell r="D8">
            <v>0</v>
          </cell>
        </row>
        <row r="9">
          <cell r="C9">
            <v>3</v>
          </cell>
          <cell r="D9">
            <v>3</v>
          </cell>
        </row>
        <row r="10">
          <cell r="C10">
            <v>3</v>
          </cell>
          <cell r="D10">
            <v>5</v>
          </cell>
        </row>
        <row r="12">
          <cell r="C12">
            <v>6</v>
          </cell>
          <cell r="D12">
            <v>12</v>
          </cell>
        </row>
        <row r="13">
          <cell r="C13">
            <v>2</v>
          </cell>
          <cell r="D13">
            <v>1</v>
          </cell>
        </row>
        <row r="14">
          <cell r="C14">
            <v>2</v>
          </cell>
          <cell r="D14">
            <v>2</v>
          </cell>
        </row>
        <row r="15">
          <cell r="C15">
            <v>0</v>
          </cell>
          <cell r="D15">
            <v>1</v>
          </cell>
        </row>
        <row r="16">
          <cell r="C16">
            <v>3</v>
          </cell>
          <cell r="D16">
            <v>6</v>
          </cell>
        </row>
        <row r="17">
          <cell r="C17">
            <v>9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3</v>
          </cell>
          <cell r="D19">
            <v>1</v>
          </cell>
        </row>
        <row r="21">
          <cell r="C21">
            <v>0</v>
          </cell>
          <cell r="D21">
            <v>1</v>
          </cell>
        </row>
        <row r="22">
          <cell r="C22">
            <v>1</v>
          </cell>
          <cell r="D22">
            <v>0</v>
          </cell>
        </row>
        <row r="23">
          <cell r="C23">
            <v>5</v>
          </cell>
          <cell r="D23">
            <v>17</v>
          </cell>
        </row>
        <row r="24">
          <cell r="C24">
            <v>2</v>
          </cell>
          <cell r="D24">
            <v>2</v>
          </cell>
        </row>
        <row r="27">
          <cell r="C27">
            <v>6</v>
          </cell>
          <cell r="D27">
            <v>8</v>
          </cell>
        </row>
        <row r="29">
          <cell r="C29">
            <v>2</v>
          </cell>
          <cell r="D29">
            <v>4</v>
          </cell>
        </row>
        <row r="30">
          <cell r="C30">
            <v>10</v>
          </cell>
          <cell r="D30">
            <v>16</v>
          </cell>
        </row>
        <row r="31">
          <cell r="C31">
            <v>1</v>
          </cell>
          <cell r="D31">
            <v>8</v>
          </cell>
        </row>
        <row r="32">
          <cell r="C32">
            <v>5</v>
          </cell>
          <cell r="D32">
            <v>7</v>
          </cell>
        </row>
        <row r="33">
          <cell r="C33">
            <v>3</v>
          </cell>
          <cell r="D33">
            <v>6</v>
          </cell>
        </row>
        <row r="34">
          <cell r="C34">
            <v>0</v>
          </cell>
          <cell r="D34">
            <v>1</v>
          </cell>
        </row>
        <row r="35">
          <cell r="C35">
            <v>9</v>
          </cell>
          <cell r="D35">
            <v>9</v>
          </cell>
        </row>
        <row r="36">
          <cell r="C36">
            <v>11</v>
          </cell>
          <cell r="D36">
            <v>6</v>
          </cell>
        </row>
        <row r="37">
          <cell r="C37">
            <v>11</v>
          </cell>
          <cell r="D37">
            <v>7</v>
          </cell>
        </row>
        <row r="38">
          <cell r="C38">
            <v>0</v>
          </cell>
          <cell r="D38">
            <v>0</v>
          </cell>
        </row>
        <row r="40">
          <cell r="C40">
            <v>2</v>
          </cell>
          <cell r="D40">
            <v>1</v>
          </cell>
        </row>
        <row r="43">
          <cell r="C43">
            <v>1</v>
          </cell>
          <cell r="D43">
            <v>1</v>
          </cell>
        </row>
        <row r="45">
          <cell r="C45">
            <v>102</v>
          </cell>
          <cell r="D45">
            <v>128</v>
          </cell>
          <cell r="E45">
            <v>230</v>
          </cell>
        </row>
      </sheetData>
      <sheetData sheetId="30">
        <row r="8">
          <cell r="C8">
            <v>1</v>
          </cell>
          <cell r="D8">
            <v>1</v>
          </cell>
        </row>
        <row r="9">
          <cell r="C9">
            <v>3</v>
          </cell>
          <cell r="D9">
            <v>4</v>
          </cell>
        </row>
        <row r="10">
          <cell r="C10">
            <v>8</v>
          </cell>
          <cell r="D10">
            <v>8</v>
          </cell>
        </row>
        <row r="12">
          <cell r="C12">
            <v>11</v>
          </cell>
          <cell r="D12">
            <v>14</v>
          </cell>
        </row>
        <row r="13">
          <cell r="D13">
            <v>4</v>
          </cell>
        </row>
        <row r="14">
          <cell r="C14">
            <v>1</v>
          </cell>
          <cell r="D14">
            <v>5</v>
          </cell>
        </row>
        <row r="16">
          <cell r="C16">
            <v>10</v>
          </cell>
          <cell r="D16">
            <v>7</v>
          </cell>
        </row>
        <row r="17">
          <cell r="C17">
            <v>5</v>
          </cell>
          <cell r="D17">
            <v>8</v>
          </cell>
        </row>
        <row r="18">
          <cell r="C18">
            <v>3</v>
          </cell>
          <cell r="D18">
            <v>5</v>
          </cell>
        </row>
        <row r="19">
          <cell r="C19">
            <v>5</v>
          </cell>
          <cell r="D19">
            <v>3</v>
          </cell>
        </row>
        <row r="21">
          <cell r="C21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11</v>
          </cell>
          <cell r="D23">
            <v>31</v>
          </cell>
        </row>
        <row r="24">
          <cell r="C24">
            <v>2</v>
          </cell>
          <cell r="D24">
            <v>5</v>
          </cell>
        </row>
        <row r="25">
          <cell r="C25">
            <v>2</v>
          </cell>
          <cell r="D25">
            <v>3</v>
          </cell>
        </row>
        <row r="26">
          <cell r="C26">
            <v>2</v>
          </cell>
          <cell r="D26">
            <v>3</v>
          </cell>
        </row>
        <row r="27">
          <cell r="C27">
            <v>5</v>
          </cell>
          <cell r="D27">
            <v>9</v>
          </cell>
        </row>
        <row r="29">
          <cell r="C29">
            <v>1</v>
          </cell>
          <cell r="D29">
            <v>7</v>
          </cell>
        </row>
        <row r="30">
          <cell r="C30">
            <v>11</v>
          </cell>
          <cell r="D30">
            <v>21</v>
          </cell>
        </row>
        <row r="31">
          <cell r="C31">
            <v>6</v>
          </cell>
          <cell r="D31">
            <v>11</v>
          </cell>
        </row>
        <row r="32">
          <cell r="C32">
            <v>3</v>
          </cell>
          <cell r="D32">
            <v>11</v>
          </cell>
        </row>
        <row r="33">
          <cell r="C33">
            <v>6</v>
          </cell>
          <cell r="D33">
            <v>7</v>
          </cell>
        </row>
        <row r="35">
          <cell r="C35">
            <v>11</v>
          </cell>
          <cell r="D35">
            <v>17</v>
          </cell>
        </row>
        <row r="36">
          <cell r="C36">
            <v>5</v>
          </cell>
          <cell r="D36">
            <v>13</v>
          </cell>
        </row>
        <row r="37">
          <cell r="C37">
            <v>15</v>
          </cell>
          <cell r="D37">
            <v>26</v>
          </cell>
        </row>
        <row r="38">
          <cell r="C38">
            <v>3</v>
          </cell>
          <cell r="D38">
            <v>1</v>
          </cell>
        </row>
        <row r="39">
          <cell r="C39">
            <v>1</v>
          </cell>
          <cell r="D39">
            <v>1</v>
          </cell>
        </row>
        <row r="40">
          <cell r="C40">
            <v>2</v>
          </cell>
          <cell r="D40">
            <v>5</v>
          </cell>
        </row>
        <row r="41">
          <cell r="D41">
            <v>3</v>
          </cell>
        </row>
        <row r="42">
          <cell r="D42">
            <v>2</v>
          </cell>
        </row>
        <row r="43">
          <cell r="D43">
            <v>2</v>
          </cell>
        </row>
        <row r="45">
          <cell r="C45">
            <v>136</v>
          </cell>
          <cell r="D45">
            <v>239</v>
          </cell>
          <cell r="E45">
            <v>375</v>
          </cell>
        </row>
      </sheetData>
      <sheetData sheetId="31">
        <row r="8">
          <cell r="C8">
            <v>1</v>
          </cell>
          <cell r="D8">
            <v>1</v>
          </cell>
        </row>
        <row r="10">
          <cell r="C10">
            <v>5</v>
          </cell>
          <cell r="D10">
            <v>4</v>
          </cell>
        </row>
        <row r="12">
          <cell r="C12">
            <v>7</v>
          </cell>
          <cell r="D12">
            <v>6</v>
          </cell>
        </row>
        <row r="13">
          <cell r="C13">
            <v>1</v>
          </cell>
          <cell r="D13">
            <v>0</v>
          </cell>
        </row>
        <row r="14">
          <cell r="C14">
            <v>1</v>
          </cell>
          <cell r="D14">
            <v>2</v>
          </cell>
        </row>
        <row r="16">
          <cell r="C16">
            <v>3</v>
          </cell>
          <cell r="D16">
            <v>3</v>
          </cell>
        </row>
        <row r="17">
          <cell r="C17">
            <v>3</v>
          </cell>
          <cell r="D17">
            <v>1</v>
          </cell>
        </row>
        <row r="18">
          <cell r="C18">
            <v>1</v>
          </cell>
          <cell r="D18">
            <v>2</v>
          </cell>
        </row>
        <row r="19">
          <cell r="C19">
            <v>4</v>
          </cell>
          <cell r="D19">
            <v>2</v>
          </cell>
        </row>
        <row r="23">
          <cell r="C23">
            <v>8</v>
          </cell>
          <cell r="D23">
            <v>9</v>
          </cell>
        </row>
        <row r="24">
          <cell r="C24">
            <v>2</v>
          </cell>
          <cell r="D24">
            <v>0</v>
          </cell>
        </row>
        <row r="27">
          <cell r="C27">
            <v>7</v>
          </cell>
          <cell r="D27">
            <v>6</v>
          </cell>
        </row>
        <row r="28">
          <cell r="C28">
            <v>1</v>
          </cell>
          <cell r="D28">
            <v>1</v>
          </cell>
        </row>
        <row r="29">
          <cell r="C29">
            <v>1</v>
          </cell>
          <cell r="D29">
            <v>3</v>
          </cell>
        </row>
        <row r="30">
          <cell r="C30">
            <v>9</v>
          </cell>
          <cell r="D30">
            <v>13</v>
          </cell>
        </row>
        <row r="31">
          <cell r="C31">
            <v>7</v>
          </cell>
          <cell r="D31">
            <v>1</v>
          </cell>
        </row>
        <row r="32">
          <cell r="C32">
            <v>4</v>
          </cell>
          <cell r="D32">
            <v>4</v>
          </cell>
        </row>
        <row r="33">
          <cell r="C33">
            <v>3</v>
          </cell>
          <cell r="D33">
            <v>4</v>
          </cell>
        </row>
        <row r="34">
          <cell r="C34">
            <v>0</v>
          </cell>
          <cell r="D34">
            <v>1</v>
          </cell>
        </row>
        <row r="35">
          <cell r="C35">
            <v>9</v>
          </cell>
          <cell r="D35">
            <v>6</v>
          </cell>
        </row>
        <row r="36">
          <cell r="C36">
            <v>4</v>
          </cell>
          <cell r="D36">
            <v>5</v>
          </cell>
        </row>
        <row r="37">
          <cell r="C37">
            <v>9</v>
          </cell>
          <cell r="D37">
            <v>4</v>
          </cell>
        </row>
        <row r="38">
          <cell r="C38">
            <v>2</v>
          </cell>
          <cell r="D38">
            <v>3</v>
          </cell>
        </row>
        <row r="39">
          <cell r="C39">
            <v>2</v>
          </cell>
          <cell r="D39">
            <v>0</v>
          </cell>
        </row>
        <row r="40">
          <cell r="C40">
            <v>0</v>
          </cell>
          <cell r="D40">
            <v>4</v>
          </cell>
        </row>
        <row r="41">
          <cell r="C41">
            <v>1</v>
          </cell>
          <cell r="D41">
            <v>0</v>
          </cell>
        </row>
        <row r="43">
          <cell r="C43">
            <v>1</v>
          </cell>
          <cell r="D43">
            <v>0</v>
          </cell>
        </row>
        <row r="45">
          <cell r="C45">
            <v>96</v>
          </cell>
          <cell r="D45">
            <v>85</v>
          </cell>
          <cell r="E45">
            <v>181</v>
          </cell>
        </row>
      </sheetData>
      <sheetData sheetId="32">
        <row r="8">
          <cell r="C8">
            <v>1</v>
          </cell>
          <cell r="D8">
            <v>0</v>
          </cell>
        </row>
        <row r="9">
          <cell r="C9">
            <v>0</v>
          </cell>
          <cell r="D9">
            <v>6</v>
          </cell>
        </row>
        <row r="10">
          <cell r="C10">
            <v>2</v>
          </cell>
          <cell r="D10">
            <v>2</v>
          </cell>
        </row>
        <row r="12">
          <cell r="C12">
            <v>4</v>
          </cell>
          <cell r="D12">
            <v>7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1</v>
          </cell>
        </row>
        <row r="16">
          <cell r="C16">
            <v>2</v>
          </cell>
          <cell r="D16">
            <v>3</v>
          </cell>
        </row>
        <row r="17">
          <cell r="C17">
            <v>0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4</v>
          </cell>
          <cell r="D19">
            <v>1</v>
          </cell>
        </row>
        <row r="20">
          <cell r="C20">
            <v>1</v>
          </cell>
          <cell r="D20">
            <v>0</v>
          </cell>
        </row>
        <row r="22">
          <cell r="C22">
            <v>1</v>
          </cell>
          <cell r="D22">
            <v>0</v>
          </cell>
        </row>
        <row r="23">
          <cell r="C23">
            <v>6</v>
          </cell>
          <cell r="D23">
            <v>13</v>
          </cell>
        </row>
        <row r="24">
          <cell r="C24">
            <v>0</v>
          </cell>
          <cell r="D24">
            <v>1</v>
          </cell>
        </row>
        <row r="26">
          <cell r="C26">
            <v>0</v>
          </cell>
          <cell r="D26">
            <v>1</v>
          </cell>
        </row>
        <row r="27">
          <cell r="C27">
            <v>7</v>
          </cell>
          <cell r="D27">
            <v>3</v>
          </cell>
        </row>
        <row r="28">
          <cell r="C28">
            <v>2</v>
          </cell>
          <cell r="D28">
            <v>0</v>
          </cell>
        </row>
        <row r="29">
          <cell r="C29">
            <v>0</v>
          </cell>
          <cell r="D29">
            <v>2</v>
          </cell>
        </row>
        <row r="30">
          <cell r="C30">
            <v>3</v>
          </cell>
          <cell r="D30">
            <v>6</v>
          </cell>
        </row>
        <row r="31">
          <cell r="C31">
            <v>2</v>
          </cell>
          <cell r="D31">
            <v>2</v>
          </cell>
        </row>
        <row r="32">
          <cell r="C32">
            <v>2</v>
          </cell>
          <cell r="D32">
            <v>3</v>
          </cell>
        </row>
        <row r="33">
          <cell r="C33">
            <v>6</v>
          </cell>
          <cell r="D33">
            <v>2</v>
          </cell>
        </row>
        <row r="35">
          <cell r="C35">
            <v>5</v>
          </cell>
          <cell r="D35">
            <v>5</v>
          </cell>
        </row>
        <row r="36">
          <cell r="C36">
            <v>3</v>
          </cell>
          <cell r="D36">
            <v>5</v>
          </cell>
        </row>
        <row r="37">
          <cell r="C37">
            <v>6</v>
          </cell>
          <cell r="D37">
            <v>4</v>
          </cell>
        </row>
        <row r="38">
          <cell r="C38">
            <v>2</v>
          </cell>
          <cell r="D38">
            <v>1</v>
          </cell>
        </row>
        <row r="39">
          <cell r="C39">
            <v>3</v>
          </cell>
          <cell r="D39">
            <v>1</v>
          </cell>
        </row>
        <row r="40">
          <cell r="C40">
            <v>0</v>
          </cell>
          <cell r="D40">
            <v>2</v>
          </cell>
        </row>
        <row r="41">
          <cell r="C41">
            <v>0</v>
          </cell>
          <cell r="D41">
            <v>1</v>
          </cell>
        </row>
        <row r="45">
          <cell r="C45">
            <v>63</v>
          </cell>
          <cell r="D45">
            <v>76</v>
          </cell>
          <cell r="E45">
            <v>139</v>
          </cell>
        </row>
      </sheetData>
      <sheetData sheetId="33">
        <row r="8">
          <cell r="C8">
            <v>1</v>
          </cell>
          <cell r="D8">
            <v>2</v>
          </cell>
        </row>
        <row r="9">
          <cell r="C9">
            <v>3</v>
          </cell>
          <cell r="D9">
            <v>4</v>
          </cell>
        </row>
        <row r="10">
          <cell r="C10">
            <v>10</v>
          </cell>
          <cell r="D10">
            <v>11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18</v>
          </cell>
        </row>
        <row r="13">
          <cell r="C13">
            <v>5</v>
          </cell>
          <cell r="D13">
            <v>3</v>
          </cell>
        </row>
        <row r="14">
          <cell r="C14">
            <v>3</v>
          </cell>
          <cell r="D14">
            <v>1</v>
          </cell>
        </row>
        <row r="15">
          <cell r="C15">
            <v>0</v>
          </cell>
          <cell r="D15">
            <v>0</v>
          </cell>
        </row>
        <row r="16">
          <cell r="C16">
            <v>3</v>
          </cell>
          <cell r="D16">
            <v>6</v>
          </cell>
        </row>
        <row r="17">
          <cell r="C17">
            <v>1</v>
          </cell>
          <cell r="D17">
            <v>8</v>
          </cell>
        </row>
        <row r="18">
          <cell r="C18">
            <v>2</v>
          </cell>
          <cell r="D18">
            <v>5</v>
          </cell>
        </row>
        <row r="19">
          <cell r="C19">
            <v>2</v>
          </cell>
          <cell r="D19">
            <v>4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2</v>
          </cell>
          <cell r="D22">
            <v>2</v>
          </cell>
        </row>
        <row r="23">
          <cell r="C23">
            <v>11</v>
          </cell>
          <cell r="D23">
            <v>13</v>
          </cell>
        </row>
        <row r="24">
          <cell r="C24">
            <v>3</v>
          </cell>
          <cell r="D24">
            <v>5</v>
          </cell>
        </row>
        <row r="25">
          <cell r="C25">
            <v>0</v>
          </cell>
          <cell r="D25">
            <v>0</v>
          </cell>
        </row>
        <row r="26">
          <cell r="C26">
            <v>2</v>
          </cell>
          <cell r="D26">
            <v>4</v>
          </cell>
        </row>
        <row r="27">
          <cell r="C27">
            <v>9</v>
          </cell>
          <cell r="D27">
            <v>7</v>
          </cell>
        </row>
        <row r="28">
          <cell r="C28">
            <v>3</v>
          </cell>
          <cell r="D28">
            <v>4</v>
          </cell>
        </row>
        <row r="29">
          <cell r="C29">
            <v>1</v>
          </cell>
          <cell r="D29">
            <v>7</v>
          </cell>
        </row>
        <row r="30">
          <cell r="C30">
            <v>6</v>
          </cell>
          <cell r="D30">
            <v>16</v>
          </cell>
        </row>
        <row r="31">
          <cell r="C31">
            <v>6</v>
          </cell>
          <cell r="D31">
            <v>8</v>
          </cell>
        </row>
        <row r="32">
          <cell r="C32">
            <v>4</v>
          </cell>
          <cell r="D32">
            <v>8</v>
          </cell>
        </row>
        <row r="33">
          <cell r="C33">
            <v>1</v>
          </cell>
          <cell r="D33">
            <v>9</v>
          </cell>
        </row>
        <row r="34">
          <cell r="C34">
            <v>1</v>
          </cell>
          <cell r="D34">
            <v>2</v>
          </cell>
        </row>
        <row r="35">
          <cell r="C35">
            <v>8</v>
          </cell>
          <cell r="D35">
            <v>20</v>
          </cell>
        </row>
        <row r="36">
          <cell r="C36">
            <v>1</v>
          </cell>
          <cell r="D36">
            <v>14</v>
          </cell>
        </row>
        <row r="37">
          <cell r="C37">
            <v>15</v>
          </cell>
          <cell r="D37">
            <v>14</v>
          </cell>
        </row>
        <row r="38">
          <cell r="C38">
            <v>4</v>
          </cell>
          <cell r="D38">
            <v>1</v>
          </cell>
        </row>
        <row r="39">
          <cell r="C39">
            <v>1</v>
          </cell>
          <cell r="D39">
            <v>1</v>
          </cell>
        </row>
        <row r="40">
          <cell r="C40">
            <v>1</v>
          </cell>
          <cell r="D40">
            <v>4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1</v>
          </cell>
        </row>
        <row r="44">
          <cell r="C44">
            <v>0</v>
          </cell>
          <cell r="D44">
            <v>0</v>
          </cell>
        </row>
        <row r="45">
          <cell r="C45">
            <v>115</v>
          </cell>
          <cell r="D45">
            <v>202</v>
          </cell>
          <cell r="E45">
            <v>317</v>
          </cell>
        </row>
      </sheetData>
      <sheetData sheetId="34">
        <row r="8">
          <cell r="D8">
            <v>1</v>
          </cell>
        </row>
        <row r="9">
          <cell r="C9">
            <v>2</v>
          </cell>
          <cell r="D9">
            <v>11</v>
          </cell>
        </row>
        <row r="10">
          <cell r="C10">
            <v>1</v>
          </cell>
          <cell r="D10">
            <v>9</v>
          </cell>
        </row>
        <row r="12">
          <cell r="C12">
            <v>7</v>
          </cell>
          <cell r="D12">
            <v>18</v>
          </cell>
        </row>
        <row r="13">
          <cell r="D13">
            <v>3</v>
          </cell>
        </row>
        <row r="14">
          <cell r="C14">
            <v>1</v>
          </cell>
          <cell r="D14">
            <v>1</v>
          </cell>
        </row>
        <row r="16">
          <cell r="C16">
            <v>5</v>
          </cell>
          <cell r="D16">
            <v>9</v>
          </cell>
        </row>
        <row r="17">
          <cell r="C17">
            <v>5</v>
          </cell>
          <cell r="D17">
            <v>5</v>
          </cell>
        </row>
        <row r="18">
          <cell r="C18">
            <v>1</v>
          </cell>
          <cell r="D18">
            <v>5</v>
          </cell>
        </row>
        <row r="19">
          <cell r="C19">
            <v>4</v>
          </cell>
          <cell r="D19">
            <v>4</v>
          </cell>
        </row>
        <row r="21">
          <cell r="C21">
            <v>1</v>
          </cell>
          <cell r="D21">
            <v>1</v>
          </cell>
        </row>
        <row r="22">
          <cell r="C22">
            <v>1</v>
          </cell>
          <cell r="D22">
            <v>1</v>
          </cell>
        </row>
        <row r="23">
          <cell r="C23">
            <v>7</v>
          </cell>
          <cell r="D23">
            <v>14</v>
          </cell>
        </row>
        <row r="24">
          <cell r="C24">
            <v>2</v>
          </cell>
          <cell r="D24">
            <v>4</v>
          </cell>
        </row>
        <row r="26">
          <cell r="C26">
            <v>2</v>
          </cell>
          <cell r="D26">
            <v>2</v>
          </cell>
        </row>
        <row r="27">
          <cell r="C27">
            <v>7</v>
          </cell>
          <cell r="D27">
            <v>11</v>
          </cell>
        </row>
        <row r="28">
          <cell r="D28">
            <v>3</v>
          </cell>
        </row>
        <row r="29">
          <cell r="C29">
            <v>1</v>
          </cell>
          <cell r="D29">
            <v>4</v>
          </cell>
        </row>
        <row r="30">
          <cell r="C30">
            <v>8</v>
          </cell>
          <cell r="D30">
            <v>16</v>
          </cell>
        </row>
        <row r="31">
          <cell r="C31">
            <v>8</v>
          </cell>
          <cell r="D31">
            <v>11</v>
          </cell>
        </row>
        <row r="32">
          <cell r="C32">
            <v>5</v>
          </cell>
          <cell r="D32">
            <v>11</v>
          </cell>
        </row>
        <row r="33">
          <cell r="C33">
            <v>4</v>
          </cell>
          <cell r="D33">
            <v>8</v>
          </cell>
        </row>
        <row r="35">
          <cell r="C35">
            <v>8</v>
          </cell>
          <cell r="D35">
            <v>23</v>
          </cell>
        </row>
        <row r="36">
          <cell r="C36">
            <v>4</v>
          </cell>
          <cell r="D36">
            <v>10</v>
          </cell>
        </row>
        <row r="37">
          <cell r="C37">
            <v>10</v>
          </cell>
          <cell r="D37">
            <v>11</v>
          </cell>
        </row>
        <row r="38">
          <cell r="C38">
            <v>1</v>
          </cell>
          <cell r="D38">
            <v>2</v>
          </cell>
        </row>
        <row r="39">
          <cell r="C39">
            <v>3</v>
          </cell>
          <cell r="D39">
            <v>5</v>
          </cell>
        </row>
        <row r="40">
          <cell r="C40">
            <v>1</v>
          </cell>
          <cell r="D40">
            <v>4</v>
          </cell>
        </row>
        <row r="45">
          <cell r="C45">
            <v>99</v>
          </cell>
          <cell r="D45">
            <v>207</v>
          </cell>
          <cell r="E45">
            <v>306</v>
          </cell>
        </row>
      </sheetData>
      <sheetData sheetId="35"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1</v>
          </cell>
        </row>
        <row r="10">
          <cell r="C10">
            <v>3</v>
          </cell>
          <cell r="D10">
            <v>3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9</v>
          </cell>
        </row>
        <row r="13">
          <cell r="C13">
            <v>0</v>
          </cell>
          <cell r="D13">
            <v>1</v>
          </cell>
        </row>
        <row r="14">
          <cell r="C14">
            <v>1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3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1</v>
          </cell>
          <cell r="D18">
            <v>1</v>
          </cell>
        </row>
        <row r="19">
          <cell r="C19">
            <v>2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</v>
          </cell>
          <cell r="D23">
            <v>18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2</v>
          </cell>
          <cell r="D27">
            <v>6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3</v>
          </cell>
        </row>
        <row r="30">
          <cell r="C30">
            <v>2</v>
          </cell>
          <cell r="D30">
            <v>10</v>
          </cell>
        </row>
        <row r="31">
          <cell r="C31">
            <v>8</v>
          </cell>
          <cell r="D31">
            <v>6</v>
          </cell>
        </row>
        <row r="32">
          <cell r="C32">
            <v>7</v>
          </cell>
          <cell r="D32">
            <v>3</v>
          </cell>
        </row>
        <row r="33">
          <cell r="C33">
            <v>4</v>
          </cell>
          <cell r="D33">
            <v>2</v>
          </cell>
        </row>
        <row r="34">
          <cell r="C34">
            <v>0</v>
          </cell>
          <cell r="D34">
            <v>0</v>
          </cell>
        </row>
        <row r="35">
          <cell r="C35">
            <v>7</v>
          </cell>
          <cell r="D35">
            <v>7</v>
          </cell>
        </row>
        <row r="36">
          <cell r="C36">
            <v>0</v>
          </cell>
          <cell r="D36">
            <v>1</v>
          </cell>
        </row>
        <row r="37">
          <cell r="C37">
            <v>8</v>
          </cell>
          <cell r="D37">
            <v>8</v>
          </cell>
        </row>
        <row r="38">
          <cell r="C38">
            <v>1</v>
          </cell>
          <cell r="D38">
            <v>0</v>
          </cell>
        </row>
        <row r="39">
          <cell r="C39">
            <v>1</v>
          </cell>
          <cell r="D39">
            <v>1</v>
          </cell>
        </row>
        <row r="40">
          <cell r="C40">
            <v>0</v>
          </cell>
          <cell r="D40">
            <v>1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63</v>
          </cell>
          <cell r="D45">
            <v>86</v>
          </cell>
          <cell r="E45">
            <v>149</v>
          </cell>
        </row>
      </sheetData>
      <sheetData sheetId="36">
        <row r="8">
          <cell r="C8">
            <v>9</v>
          </cell>
          <cell r="D8">
            <v>3</v>
          </cell>
        </row>
        <row r="9">
          <cell r="C9">
            <v>7</v>
          </cell>
          <cell r="D9">
            <v>10</v>
          </cell>
        </row>
        <row r="10">
          <cell r="C10">
            <v>37</v>
          </cell>
          <cell r="D10">
            <v>34</v>
          </cell>
        </row>
        <row r="11">
          <cell r="C11">
            <v>3</v>
          </cell>
          <cell r="D11">
            <v>7</v>
          </cell>
        </row>
        <row r="12">
          <cell r="C12">
            <v>21</v>
          </cell>
          <cell r="D12">
            <v>39</v>
          </cell>
        </row>
        <row r="13">
          <cell r="C13">
            <v>3</v>
          </cell>
          <cell r="D13">
            <v>11</v>
          </cell>
        </row>
        <row r="14">
          <cell r="C14">
            <v>5</v>
          </cell>
          <cell r="D14">
            <v>5</v>
          </cell>
        </row>
        <row r="15">
          <cell r="C15">
            <v>1</v>
          </cell>
          <cell r="D15">
            <v>4</v>
          </cell>
        </row>
        <row r="16">
          <cell r="C16">
            <v>16</v>
          </cell>
          <cell r="D16">
            <v>27</v>
          </cell>
        </row>
        <row r="17">
          <cell r="C17">
            <v>24</v>
          </cell>
          <cell r="D17">
            <v>15</v>
          </cell>
        </row>
        <row r="18">
          <cell r="C18">
            <v>4</v>
          </cell>
          <cell r="D18">
            <v>16</v>
          </cell>
        </row>
        <row r="19">
          <cell r="C19">
            <v>15</v>
          </cell>
          <cell r="D19">
            <v>13</v>
          </cell>
        </row>
        <row r="20">
          <cell r="C20">
            <v>0</v>
          </cell>
          <cell r="D20">
            <v>1</v>
          </cell>
        </row>
        <row r="21">
          <cell r="C21">
            <v>1</v>
          </cell>
          <cell r="D21">
            <v>1</v>
          </cell>
        </row>
        <row r="22">
          <cell r="C22">
            <v>4</v>
          </cell>
          <cell r="D22">
            <v>7</v>
          </cell>
        </row>
        <row r="23">
          <cell r="C23">
            <v>29</v>
          </cell>
          <cell r="D23">
            <v>62</v>
          </cell>
        </row>
        <row r="24">
          <cell r="C24">
            <v>4</v>
          </cell>
          <cell r="D24">
            <v>9</v>
          </cell>
        </row>
        <row r="25">
          <cell r="C25">
            <v>3</v>
          </cell>
          <cell r="D25">
            <v>5</v>
          </cell>
        </row>
        <row r="26">
          <cell r="C26">
            <v>4</v>
          </cell>
          <cell r="D26">
            <v>7</v>
          </cell>
        </row>
        <row r="27">
          <cell r="C27">
            <v>15</v>
          </cell>
          <cell r="D27">
            <v>28</v>
          </cell>
        </row>
        <row r="28">
          <cell r="C28">
            <v>4</v>
          </cell>
          <cell r="D28">
            <v>5</v>
          </cell>
        </row>
        <row r="29">
          <cell r="C29">
            <v>8</v>
          </cell>
          <cell r="D29">
            <v>13</v>
          </cell>
        </row>
        <row r="30">
          <cell r="C30">
            <v>35</v>
          </cell>
          <cell r="D30">
            <v>61</v>
          </cell>
        </row>
        <row r="31">
          <cell r="C31">
            <v>19</v>
          </cell>
          <cell r="D31">
            <v>23</v>
          </cell>
        </row>
        <row r="32">
          <cell r="C32">
            <v>14</v>
          </cell>
          <cell r="D32">
            <v>36</v>
          </cell>
        </row>
        <row r="33">
          <cell r="C33">
            <v>16</v>
          </cell>
          <cell r="D33">
            <v>21</v>
          </cell>
        </row>
        <row r="34">
          <cell r="C34">
            <v>2</v>
          </cell>
          <cell r="D34">
            <v>11</v>
          </cell>
        </row>
        <row r="35">
          <cell r="C35">
            <v>32</v>
          </cell>
          <cell r="D35">
            <v>34</v>
          </cell>
        </row>
        <row r="36">
          <cell r="C36">
            <v>13</v>
          </cell>
          <cell r="D36">
            <v>25</v>
          </cell>
        </row>
        <row r="37">
          <cell r="C37">
            <v>25</v>
          </cell>
          <cell r="D37">
            <v>51</v>
          </cell>
        </row>
        <row r="38">
          <cell r="C38">
            <v>6</v>
          </cell>
          <cell r="D38">
            <v>6</v>
          </cell>
        </row>
        <row r="39">
          <cell r="C39">
            <v>7</v>
          </cell>
          <cell r="D39">
            <v>3</v>
          </cell>
        </row>
        <row r="40">
          <cell r="C40">
            <v>5</v>
          </cell>
          <cell r="D40">
            <v>11</v>
          </cell>
        </row>
        <row r="41">
          <cell r="C41">
            <v>4</v>
          </cell>
          <cell r="D41">
            <v>2</v>
          </cell>
        </row>
        <row r="42">
          <cell r="C42">
            <v>1</v>
          </cell>
          <cell r="D42">
            <v>2</v>
          </cell>
        </row>
        <row r="43">
          <cell r="C43">
            <v>4</v>
          </cell>
          <cell r="D43">
            <v>6</v>
          </cell>
        </row>
        <row r="45">
          <cell r="C45">
            <v>400</v>
          </cell>
          <cell r="D45">
            <v>614</v>
          </cell>
          <cell r="E45">
            <v>1014</v>
          </cell>
        </row>
      </sheetData>
      <sheetData sheetId="37">
        <row r="9">
          <cell r="C9">
            <v>0</v>
          </cell>
          <cell r="D9">
            <v>2</v>
          </cell>
        </row>
        <row r="10">
          <cell r="C10">
            <v>4</v>
          </cell>
          <cell r="D10">
            <v>0</v>
          </cell>
        </row>
        <row r="11">
          <cell r="C11">
            <v>0</v>
          </cell>
          <cell r="D11">
            <v>0</v>
          </cell>
        </row>
        <row r="12">
          <cell r="C12">
            <v>3</v>
          </cell>
          <cell r="D12">
            <v>7</v>
          </cell>
        </row>
        <row r="13">
          <cell r="C13">
            <v>1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3</v>
          </cell>
        </row>
        <row r="18">
          <cell r="C18">
            <v>1</v>
          </cell>
          <cell r="D18">
            <v>1</v>
          </cell>
        </row>
        <row r="23">
          <cell r="C23">
            <v>5</v>
          </cell>
          <cell r="D23">
            <v>5</v>
          </cell>
        </row>
        <row r="24">
          <cell r="C24">
            <v>1</v>
          </cell>
          <cell r="D24">
            <v>0</v>
          </cell>
        </row>
        <row r="27">
          <cell r="C27">
            <v>3</v>
          </cell>
          <cell r="D27">
            <v>1</v>
          </cell>
        </row>
        <row r="28">
          <cell r="C28">
            <v>2</v>
          </cell>
          <cell r="D28">
            <v>0</v>
          </cell>
        </row>
        <row r="29">
          <cell r="C29">
            <v>1</v>
          </cell>
          <cell r="D29">
            <v>0</v>
          </cell>
        </row>
        <row r="30">
          <cell r="C30">
            <v>4</v>
          </cell>
          <cell r="D30">
            <v>3</v>
          </cell>
        </row>
        <row r="31">
          <cell r="C31">
            <v>2</v>
          </cell>
          <cell r="D31">
            <v>3</v>
          </cell>
        </row>
        <row r="32">
          <cell r="C32">
            <v>2</v>
          </cell>
          <cell r="D32">
            <v>3</v>
          </cell>
        </row>
        <row r="33">
          <cell r="C33">
            <v>0</v>
          </cell>
          <cell r="D33">
            <v>3</v>
          </cell>
        </row>
        <row r="35">
          <cell r="C35">
            <v>1</v>
          </cell>
          <cell r="D35">
            <v>5</v>
          </cell>
        </row>
        <row r="36">
          <cell r="C36">
            <v>0</v>
          </cell>
          <cell r="D36">
            <v>1</v>
          </cell>
        </row>
        <row r="37">
          <cell r="C37">
            <v>1</v>
          </cell>
          <cell r="D37">
            <v>4</v>
          </cell>
        </row>
        <row r="38">
          <cell r="C38">
            <v>0</v>
          </cell>
          <cell r="D38">
            <v>1</v>
          </cell>
        </row>
        <row r="39">
          <cell r="C39">
            <v>1</v>
          </cell>
          <cell r="D39">
            <v>0</v>
          </cell>
        </row>
        <row r="40">
          <cell r="C40">
            <v>1</v>
          </cell>
          <cell r="D40">
            <v>1</v>
          </cell>
        </row>
        <row r="45">
          <cell r="C45">
            <v>36</v>
          </cell>
          <cell r="D45">
            <v>42</v>
          </cell>
          <cell r="E45">
            <v>78</v>
          </cell>
        </row>
      </sheetData>
      <sheetData sheetId="38">
        <row r="8">
          <cell r="C8">
            <v>1</v>
          </cell>
        </row>
        <row r="9">
          <cell r="C9">
            <v>3</v>
          </cell>
          <cell r="D9">
            <v>7</v>
          </cell>
        </row>
        <row r="10">
          <cell r="C10">
            <v>3</v>
          </cell>
          <cell r="D10">
            <v>2</v>
          </cell>
        </row>
        <row r="12">
          <cell r="C12">
            <v>7</v>
          </cell>
          <cell r="D12">
            <v>11</v>
          </cell>
        </row>
        <row r="13">
          <cell r="C13">
            <v>1</v>
          </cell>
        </row>
        <row r="16">
          <cell r="C16">
            <v>2</v>
          </cell>
          <cell r="D16">
            <v>4</v>
          </cell>
        </row>
        <row r="17">
          <cell r="C17">
            <v>5</v>
          </cell>
          <cell r="D17">
            <v>2</v>
          </cell>
        </row>
        <row r="18">
          <cell r="D18">
            <v>2</v>
          </cell>
        </row>
        <row r="19">
          <cell r="C19">
            <v>1</v>
          </cell>
          <cell r="D19">
            <v>1</v>
          </cell>
        </row>
        <row r="23">
          <cell r="C23">
            <v>5</v>
          </cell>
          <cell r="D23">
            <v>15</v>
          </cell>
        </row>
        <row r="24">
          <cell r="C24">
            <v>2</v>
          </cell>
        </row>
        <row r="27">
          <cell r="C27">
            <v>2</v>
          </cell>
          <cell r="D27">
            <v>8</v>
          </cell>
        </row>
        <row r="29">
          <cell r="D29">
            <v>3</v>
          </cell>
        </row>
        <row r="30">
          <cell r="C30">
            <v>8</v>
          </cell>
          <cell r="D30">
            <v>15</v>
          </cell>
        </row>
        <row r="31">
          <cell r="C31">
            <v>5</v>
          </cell>
          <cell r="D31">
            <v>5</v>
          </cell>
        </row>
        <row r="32">
          <cell r="C32">
            <v>2</v>
          </cell>
          <cell r="D32">
            <v>6</v>
          </cell>
        </row>
        <row r="33">
          <cell r="C33">
            <v>4</v>
          </cell>
          <cell r="D33">
            <v>3</v>
          </cell>
        </row>
        <row r="35">
          <cell r="C35">
            <v>6</v>
          </cell>
          <cell r="D35">
            <v>11</v>
          </cell>
        </row>
        <row r="36">
          <cell r="C36">
            <v>10</v>
          </cell>
          <cell r="D36">
            <v>5</v>
          </cell>
        </row>
        <row r="37">
          <cell r="C37">
            <v>4</v>
          </cell>
          <cell r="D37">
            <v>7</v>
          </cell>
        </row>
        <row r="38">
          <cell r="C38">
            <v>2</v>
          </cell>
          <cell r="D38">
            <v>1</v>
          </cell>
        </row>
        <row r="39">
          <cell r="C39">
            <v>2</v>
          </cell>
          <cell r="D39">
            <v>2</v>
          </cell>
        </row>
        <row r="40">
          <cell r="C40">
            <v>1</v>
          </cell>
        </row>
        <row r="45">
          <cell r="C45">
            <v>76</v>
          </cell>
          <cell r="D45">
            <v>110</v>
          </cell>
          <cell r="E45">
            <v>186</v>
          </cell>
        </row>
      </sheetData>
      <sheetData sheetId="39">
        <row r="8">
          <cell r="C8">
            <v>2</v>
          </cell>
          <cell r="D8">
            <v>0</v>
          </cell>
        </row>
        <row r="9">
          <cell r="C9">
            <v>4</v>
          </cell>
          <cell r="D9">
            <v>0</v>
          </cell>
        </row>
        <row r="10">
          <cell r="C10">
            <v>5</v>
          </cell>
          <cell r="D10">
            <v>5</v>
          </cell>
        </row>
        <row r="11">
          <cell r="C11">
            <v>0</v>
          </cell>
          <cell r="D11">
            <v>0</v>
          </cell>
        </row>
        <row r="12">
          <cell r="C12">
            <v>5</v>
          </cell>
          <cell r="D12">
            <v>3</v>
          </cell>
        </row>
        <row r="13">
          <cell r="C13">
            <v>0</v>
          </cell>
          <cell r="D13">
            <v>1</v>
          </cell>
        </row>
        <row r="14">
          <cell r="C14">
            <v>0</v>
          </cell>
          <cell r="D14">
            <v>0</v>
          </cell>
        </row>
        <row r="15">
          <cell r="C15">
            <v>0</v>
          </cell>
          <cell r="D15">
            <v>0</v>
          </cell>
        </row>
        <row r="16">
          <cell r="C16">
            <v>0</v>
          </cell>
          <cell r="D16">
            <v>2</v>
          </cell>
        </row>
        <row r="17">
          <cell r="C17">
            <v>2</v>
          </cell>
          <cell r="D17">
            <v>2</v>
          </cell>
        </row>
        <row r="18">
          <cell r="C18">
            <v>2</v>
          </cell>
          <cell r="D18">
            <v>2</v>
          </cell>
        </row>
        <row r="19">
          <cell r="C19">
            <v>1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0</v>
          </cell>
        </row>
        <row r="23">
          <cell r="C23">
            <v>9</v>
          </cell>
          <cell r="D23">
            <v>8</v>
          </cell>
        </row>
        <row r="24">
          <cell r="C24">
            <v>1</v>
          </cell>
          <cell r="D24">
            <v>1</v>
          </cell>
        </row>
        <row r="25">
          <cell r="C25">
            <v>0</v>
          </cell>
          <cell r="D25">
            <v>0</v>
          </cell>
        </row>
        <row r="26">
          <cell r="C26">
            <v>1</v>
          </cell>
          <cell r="D26">
            <v>0</v>
          </cell>
        </row>
        <row r="27">
          <cell r="C27">
            <v>7</v>
          </cell>
          <cell r="D27">
            <v>6</v>
          </cell>
        </row>
        <row r="28">
          <cell r="C28">
            <v>0</v>
          </cell>
          <cell r="D28">
            <v>0</v>
          </cell>
        </row>
        <row r="29">
          <cell r="C29">
            <v>1</v>
          </cell>
          <cell r="D29">
            <v>2</v>
          </cell>
        </row>
        <row r="30">
          <cell r="C30">
            <v>4</v>
          </cell>
          <cell r="D30">
            <v>8</v>
          </cell>
        </row>
        <row r="31">
          <cell r="C31">
            <v>2</v>
          </cell>
          <cell r="D31">
            <v>5</v>
          </cell>
        </row>
        <row r="32">
          <cell r="C32">
            <v>3</v>
          </cell>
          <cell r="D32">
            <v>5</v>
          </cell>
        </row>
        <row r="33">
          <cell r="C33">
            <v>3</v>
          </cell>
          <cell r="D33">
            <v>5</v>
          </cell>
        </row>
        <row r="34">
          <cell r="C34">
            <v>1</v>
          </cell>
          <cell r="D34">
            <v>0</v>
          </cell>
        </row>
        <row r="35">
          <cell r="C35">
            <v>4</v>
          </cell>
          <cell r="D35">
            <v>1</v>
          </cell>
        </row>
        <row r="36">
          <cell r="C36">
            <v>1</v>
          </cell>
          <cell r="D36">
            <v>10</v>
          </cell>
        </row>
        <row r="37">
          <cell r="C37">
            <v>6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1</v>
          </cell>
        </row>
        <row r="40">
          <cell r="C40">
            <v>2</v>
          </cell>
          <cell r="D40">
            <v>2</v>
          </cell>
        </row>
        <row r="41">
          <cell r="C41">
            <v>1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5">
          <cell r="C45">
            <v>69</v>
          </cell>
          <cell r="D45">
            <v>71</v>
          </cell>
          <cell r="E45">
            <v>140</v>
          </cell>
        </row>
      </sheetData>
      <sheetData sheetId="40">
        <row r="8">
          <cell r="C8">
            <v>1</v>
          </cell>
        </row>
        <row r="9">
          <cell r="C9">
            <v>1</v>
          </cell>
          <cell r="D9">
            <v>4</v>
          </cell>
        </row>
        <row r="10">
          <cell r="C10">
            <v>2</v>
          </cell>
          <cell r="D10">
            <v>4</v>
          </cell>
        </row>
        <row r="12">
          <cell r="C12">
            <v>4</v>
          </cell>
          <cell r="D12">
            <v>4</v>
          </cell>
        </row>
        <row r="13">
          <cell r="C13">
            <v>1</v>
          </cell>
          <cell r="D13">
            <v>2</v>
          </cell>
        </row>
        <row r="14">
          <cell r="D14">
            <v>2</v>
          </cell>
        </row>
        <row r="16">
          <cell r="C16">
            <v>3</v>
          </cell>
          <cell r="D16">
            <v>3</v>
          </cell>
        </row>
        <row r="17">
          <cell r="C17">
            <v>4</v>
          </cell>
          <cell r="D17">
            <v>1</v>
          </cell>
        </row>
        <row r="18">
          <cell r="C18">
            <v>2</v>
          </cell>
        </row>
        <row r="19">
          <cell r="C19">
            <v>3</v>
          </cell>
          <cell r="D19">
            <v>1</v>
          </cell>
        </row>
        <row r="21">
          <cell r="D21">
            <v>1</v>
          </cell>
        </row>
        <row r="22">
          <cell r="D22">
            <v>2</v>
          </cell>
        </row>
        <row r="23">
          <cell r="C23">
            <v>5</v>
          </cell>
          <cell r="D23">
            <v>7</v>
          </cell>
        </row>
        <row r="24">
          <cell r="C24">
            <v>2</v>
          </cell>
          <cell r="D24">
            <v>1</v>
          </cell>
        </row>
        <row r="27">
          <cell r="C27">
            <v>1</v>
          </cell>
          <cell r="D27">
            <v>4</v>
          </cell>
        </row>
        <row r="28">
          <cell r="D28">
            <v>1</v>
          </cell>
        </row>
        <row r="29">
          <cell r="C29">
            <v>1</v>
          </cell>
          <cell r="D29">
            <v>1</v>
          </cell>
        </row>
        <row r="30">
          <cell r="C30">
            <v>6</v>
          </cell>
          <cell r="D30">
            <v>2</v>
          </cell>
        </row>
        <row r="31">
          <cell r="C31">
            <v>2</v>
          </cell>
          <cell r="D31">
            <v>1</v>
          </cell>
        </row>
        <row r="32">
          <cell r="C32">
            <v>6</v>
          </cell>
          <cell r="D32">
            <v>2</v>
          </cell>
        </row>
        <row r="33">
          <cell r="C33">
            <v>3</v>
          </cell>
          <cell r="D33">
            <v>3</v>
          </cell>
        </row>
        <row r="35">
          <cell r="C35">
            <v>6</v>
          </cell>
          <cell r="D35">
            <v>3</v>
          </cell>
        </row>
        <row r="36">
          <cell r="D36">
            <v>2</v>
          </cell>
        </row>
        <row r="37">
          <cell r="C37">
            <v>4</v>
          </cell>
          <cell r="D37">
            <v>6</v>
          </cell>
        </row>
        <row r="38">
          <cell r="C38">
            <v>1</v>
          </cell>
          <cell r="D38">
            <v>1</v>
          </cell>
        </row>
        <row r="39">
          <cell r="C39">
            <v>1</v>
          </cell>
        </row>
        <row r="40">
          <cell r="C40">
            <v>1</v>
          </cell>
        </row>
        <row r="45">
          <cell r="C45">
            <v>60</v>
          </cell>
          <cell r="D45">
            <v>58</v>
          </cell>
          <cell r="E45">
            <v>118</v>
          </cell>
        </row>
      </sheetData>
      <sheetData sheetId="41">
        <row r="8">
          <cell r="C8">
            <v>22</v>
          </cell>
          <cell r="D8">
            <v>14</v>
          </cell>
        </row>
        <row r="9">
          <cell r="C9">
            <v>1</v>
          </cell>
          <cell r="D9">
            <v>4</v>
          </cell>
        </row>
        <row r="10">
          <cell r="C10">
            <v>73</v>
          </cell>
          <cell r="D10">
            <v>49</v>
          </cell>
        </row>
        <row r="11">
          <cell r="C11">
            <v>2</v>
          </cell>
          <cell r="D11">
            <v>3</v>
          </cell>
        </row>
        <row r="12">
          <cell r="C12">
            <v>53</v>
          </cell>
          <cell r="D12">
            <v>81</v>
          </cell>
        </row>
        <row r="13">
          <cell r="C13">
            <v>3</v>
          </cell>
          <cell r="D13">
            <v>27</v>
          </cell>
        </row>
        <row r="14">
          <cell r="C14">
            <v>5</v>
          </cell>
          <cell r="D14">
            <v>24</v>
          </cell>
        </row>
        <row r="15">
          <cell r="C15">
            <v>3</v>
          </cell>
          <cell r="D15">
            <v>10</v>
          </cell>
        </row>
        <row r="16">
          <cell r="C16">
            <v>58</v>
          </cell>
          <cell r="D16">
            <v>49</v>
          </cell>
        </row>
        <row r="17">
          <cell r="C17">
            <v>71</v>
          </cell>
          <cell r="D17">
            <v>72</v>
          </cell>
        </row>
        <row r="18">
          <cell r="C18">
            <v>57</v>
          </cell>
          <cell r="D18">
            <v>42</v>
          </cell>
        </row>
        <row r="19">
          <cell r="C19">
            <v>25</v>
          </cell>
          <cell r="D19">
            <v>15</v>
          </cell>
        </row>
        <row r="21">
          <cell r="C21">
            <v>9</v>
          </cell>
          <cell r="D21">
            <v>9</v>
          </cell>
        </row>
        <row r="22">
          <cell r="C22">
            <v>6</v>
          </cell>
          <cell r="D22">
            <v>9</v>
          </cell>
        </row>
        <row r="23">
          <cell r="C23">
            <v>77</v>
          </cell>
          <cell r="D23">
            <v>140</v>
          </cell>
        </row>
        <row r="24">
          <cell r="C24">
            <v>18</v>
          </cell>
          <cell r="D24">
            <v>24</v>
          </cell>
        </row>
        <row r="26">
          <cell r="C26">
            <v>4</v>
          </cell>
          <cell r="D26">
            <v>6</v>
          </cell>
        </row>
        <row r="27">
          <cell r="C27">
            <v>54</v>
          </cell>
          <cell r="D27">
            <v>51</v>
          </cell>
        </row>
        <row r="28">
          <cell r="C28">
            <v>4</v>
          </cell>
          <cell r="D28">
            <v>12</v>
          </cell>
        </row>
        <row r="29">
          <cell r="C29">
            <v>26</v>
          </cell>
          <cell r="D29">
            <v>39</v>
          </cell>
        </row>
        <row r="30">
          <cell r="C30">
            <v>108</v>
          </cell>
          <cell r="D30">
            <v>164</v>
          </cell>
        </row>
        <row r="31">
          <cell r="C31">
            <v>55</v>
          </cell>
          <cell r="D31">
            <v>86</v>
          </cell>
        </row>
        <row r="32">
          <cell r="C32">
            <v>73</v>
          </cell>
          <cell r="D32">
            <v>96</v>
          </cell>
        </row>
        <row r="33">
          <cell r="C33">
            <v>34</v>
          </cell>
          <cell r="D33">
            <v>53</v>
          </cell>
        </row>
        <row r="34">
          <cell r="C34">
            <v>3</v>
          </cell>
          <cell r="D34">
            <v>16</v>
          </cell>
        </row>
        <row r="35">
          <cell r="C35">
            <v>38</v>
          </cell>
          <cell r="D35">
            <v>46</v>
          </cell>
        </row>
        <row r="36">
          <cell r="C36">
            <v>22</v>
          </cell>
          <cell r="D36">
            <v>37</v>
          </cell>
        </row>
        <row r="37">
          <cell r="C37">
            <v>103</v>
          </cell>
          <cell r="D37">
            <v>83</v>
          </cell>
        </row>
        <row r="38">
          <cell r="C38">
            <v>12</v>
          </cell>
          <cell r="D38">
            <v>16</v>
          </cell>
        </row>
        <row r="39">
          <cell r="C39">
            <v>30</v>
          </cell>
          <cell r="D39">
            <v>32</v>
          </cell>
        </row>
        <row r="40">
          <cell r="C40">
            <v>25</v>
          </cell>
          <cell r="D40">
            <v>27</v>
          </cell>
        </row>
        <row r="41">
          <cell r="C41">
            <v>2</v>
          </cell>
          <cell r="D41">
            <v>0</v>
          </cell>
        </row>
        <row r="42">
          <cell r="C42">
            <v>2</v>
          </cell>
          <cell r="D42">
            <v>3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1078</v>
          </cell>
          <cell r="D45">
            <v>1339</v>
          </cell>
          <cell r="E45">
            <v>2417</v>
          </cell>
        </row>
      </sheetData>
      <sheetData sheetId="42">
        <row r="8">
          <cell r="C8">
            <v>3</v>
          </cell>
          <cell r="D8">
            <v>4</v>
          </cell>
        </row>
        <row r="9">
          <cell r="C9">
            <v>1</v>
          </cell>
          <cell r="D9">
            <v>11</v>
          </cell>
        </row>
        <row r="10">
          <cell r="C10">
            <v>22</v>
          </cell>
          <cell r="D10">
            <v>39</v>
          </cell>
        </row>
        <row r="11">
          <cell r="C11">
            <v>2</v>
          </cell>
          <cell r="D11">
            <v>8</v>
          </cell>
        </row>
        <row r="12">
          <cell r="C12">
            <v>17</v>
          </cell>
          <cell r="D12">
            <v>67</v>
          </cell>
        </row>
        <row r="14">
          <cell r="C14">
            <v>5</v>
          </cell>
          <cell r="D14">
            <v>9</v>
          </cell>
        </row>
        <row r="15">
          <cell r="C15">
            <v>2</v>
          </cell>
          <cell r="D15">
            <v>1</v>
          </cell>
        </row>
        <row r="16">
          <cell r="C16">
            <v>13</v>
          </cell>
          <cell r="D16">
            <v>37</v>
          </cell>
        </row>
        <row r="17">
          <cell r="C17">
            <v>19</v>
          </cell>
          <cell r="D17">
            <v>8</v>
          </cell>
        </row>
        <row r="18">
          <cell r="C18">
            <v>11</v>
          </cell>
          <cell r="D18">
            <v>8</v>
          </cell>
        </row>
        <row r="19">
          <cell r="C19">
            <v>18</v>
          </cell>
          <cell r="D19">
            <v>10</v>
          </cell>
        </row>
        <row r="21">
          <cell r="C21">
            <v>1</v>
          </cell>
          <cell r="D21">
            <v>2</v>
          </cell>
        </row>
        <row r="22">
          <cell r="C22">
            <v>1</v>
          </cell>
          <cell r="D22">
            <v>2</v>
          </cell>
        </row>
        <row r="23">
          <cell r="C23">
            <v>52</v>
          </cell>
          <cell r="D23">
            <v>111</v>
          </cell>
        </row>
        <row r="24">
          <cell r="C24">
            <v>3</v>
          </cell>
          <cell r="D24">
            <v>5</v>
          </cell>
        </row>
        <row r="26">
          <cell r="C26">
            <v>2</v>
          </cell>
          <cell r="D26">
            <v>6</v>
          </cell>
        </row>
        <row r="27">
          <cell r="C27">
            <v>21</v>
          </cell>
          <cell r="D27">
            <v>28</v>
          </cell>
        </row>
        <row r="28">
          <cell r="C28">
            <v>1</v>
          </cell>
          <cell r="D28">
            <v>1</v>
          </cell>
        </row>
        <row r="29">
          <cell r="C29">
            <v>4</v>
          </cell>
          <cell r="D29">
            <v>7</v>
          </cell>
        </row>
        <row r="30">
          <cell r="C30">
            <v>9</v>
          </cell>
          <cell r="D30">
            <v>30</v>
          </cell>
        </row>
        <row r="31">
          <cell r="C31">
            <v>22</v>
          </cell>
          <cell r="D31">
            <v>55</v>
          </cell>
        </row>
        <row r="32">
          <cell r="C32">
            <v>12</v>
          </cell>
          <cell r="D32">
            <v>39</v>
          </cell>
        </row>
        <row r="33">
          <cell r="C33">
            <v>15</v>
          </cell>
          <cell r="D33">
            <v>21</v>
          </cell>
        </row>
        <row r="35">
          <cell r="C35">
            <v>9</v>
          </cell>
          <cell r="D35">
            <v>22</v>
          </cell>
        </row>
        <row r="36">
          <cell r="C36">
            <v>11</v>
          </cell>
          <cell r="D36">
            <v>20</v>
          </cell>
        </row>
        <row r="37">
          <cell r="C37">
            <v>32</v>
          </cell>
          <cell r="D37">
            <v>40</v>
          </cell>
        </row>
        <row r="38">
          <cell r="C38">
            <v>3</v>
          </cell>
          <cell r="D38">
            <v>3</v>
          </cell>
        </row>
        <row r="39">
          <cell r="C39">
            <v>12</v>
          </cell>
          <cell r="D39">
            <v>7</v>
          </cell>
        </row>
        <row r="40">
          <cell r="C40">
            <v>6</v>
          </cell>
          <cell r="D40">
            <v>20</v>
          </cell>
        </row>
        <row r="41">
          <cell r="C41">
            <v>2</v>
          </cell>
          <cell r="D41">
            <v>4</v>
          </cell>
        </row>
        <row r="43">
          <cell r="C43">
            <v>4</v>
          </cell>
          <cell r="D43">
            <v>0</v>
          </cell>
        </row>
        <row r="45">
          <cell r="C45">
            <v>335</v>
          </cell>
          <cell r="D45">
            <v>625</v>
          </cell>
          <cell r="E45">
            <v>960</v>
          </cell>
        </row>
      </sheetData>
      <sheetData sheetId="43"/>
      <sheetData sheetId="4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TOTAL AN 2015"/>
    </sheetNames>
    <sheetDataSet>
      <sheetData sheetId="0">
        <row r="13">
          <cell r="B13">
            <v>3966</v>
          </cell>
          <cell r="C13">
            <v>9347</v>
          </cell>
          <cell r="E13">
            <v>8940.3305999999993</v>
          </cell>
        </row>
        <row r="14">
          <cell r="B14">
            <v>412</v>
          </cell>
          <cell r="C14">
            <v>479</v>
          </cell>
          <cell r="E14">
            <v>428.24106</v>
          </cell>
        </row>
        <row r="15">
          <cell r="B15">
            <v>14985</v>
          </cell>
          <cell r="C15">
            <v>35567</v>
          </cell>
          <cell r="E15">
            <v>9455.792089999999</v>
          </cell>
        </row>
        <row r="16">
          <cell r="B16">
            <v>8283</v>
          </cell>
          <cell r="C16">
            <v>17282</v>
          </cell>
          <cell r="E16">
            <v>9594.3780599999991</v>
          </cell>
        </row>
        <row r="17">
          <cell r="B17">
            <v>515</v>
          </cell>
          <cell r="C17">
            <v>980</v>
          </cell>
          <cell r="E17">
            <v>3362.5325899999989</v>
          </cell>
        </row>
        <row r="18">
          <cell r="B18">
            <v>24</v>
          </cell>
          <cell r="C18">
            <v>37</v>
          </cell>
          <cell r="E18">
            <v>115.45633999999998</v>
          </cell>
        </row>
        <row r="19">
          <cell r="B19">
            <v>1968</v>
          </cell>
          <cell r="C19">
            <v>3462</v>
          </cell>
          <cell r="E19">
            <v>2595.2272100000005</v>
          </cell>
        </row>
        <row r="20">
          <cell r="B20">
            <v>1915</v>
          </cell>
          <cell r="C20">
            <v>2556</v>
          </cell>
          <cell r="E20">
            <v>1349.1983300000002</v>
          </cell>
        </row>
        <row r="21">
          <cell r="B21">
            <v>202</v>
          </cell>
          <cell r="C21">
            <v>251</v>
          </cell>
          <cell r="E21">
            <v>91.312400000000011</v>
          </cell>
        </row>
        <row r="22">
          <cell r="B22">
            <v>2806</v>
          </cell>
          <cell r="C22">
            <v>4461</v>
          </cell>
          <cell r="E22">
            <v>1576.6814199999999</v>
          </cell>
        </row>
        <row r="23">
          <cell r="B23">
            <v>2408</v>
          </cell>
          <cell r="C23">
            <v>3229</v>
          </cell>
          <cell r="E23">
            <v>892.29123000000004</v>
          </cell>
        </row>
        <row r="24">
          <cell r="B24">
            <v>1190</v>
          </cell>
          <cell r="C24">
            <v>1180</v>
          </cell>
          <cell r="E24">
            <v>335.79984000000002</v>
          </cell>
        </row>
        <row r="25">
          <cell r="B25">
            <v>19000</v>
          </cell>
          <cell r="C25">
            <v>28439.13</v>
          </cell>
          <cell r="E25">
            <v>7422.4259599999996</v>
          </cell>
        </row>
        <row r="26">
          <cell r="B26">
            <v>0</v>
          </cell>
          <cell r="C26">
            <v>0</v>
          </cell>
          <cell r="E26">
            <v>0</v>
          </cell>
        </row>
        <row r="27">
          <cell r="B27">
            <v>0</v>
          </cell>
          <cell r="C27">
            <v>0</v>
          </cell>
          <cell r="E27">
            <v>0</v>
          </cell>
        </row>
      </sheetData>
      <sheetData sheetId="1">
        <row r="13">
          <cell r="B13">
            <v>2827</v>
          </cell>
          <cell r="C13">
            <v>4003</v>
          </cell>
          <cell r="E13">
            <v>3840.4836000000005</v>
          </cell>
        </row>
        <row r="14">
          <cell r="B14">
            <v>534</v>
          </cell>
          <cell r="C14">
            <v>624</v>
          </cell>
          <cell r="E14">
            <v>554.54509999999993</v>
          </cell>
        </row>
        <row r="15">
          <cell r="B15">
            <v>15511</v>
          </cell>
          <cell r="C15">
            <v>38819</v>
          </cell>
          <cell r="E15">
            <v>10384.669660000003</v>
          </cell>
        </row>
        <row r="16">
          <cell r="B16">
            <v>8182</v>
          </cell>
          <cell r="C16">
            <v>18957</v>
          </cell>
          <cell r="E16">
            <v>10742.0846</v>
          </cell>
        </row>
        <row r="17">
          <cell r="B17">
            <v>620</v>
          </cell>
          <cell r="C17">
            <v>670</v>
          </cell>
          <cell r="E17">
            <v>2262.5794699999997</v>
          </cell>
        </row>
        <row r="18">
          <cell r="B18">
            <v>29</v>
          </cell>
          <cell r="C18">
            <v>35</v>
          </cell>
          <cell r="E18">
            <v>113.82250000000001</v>
          </cell>
        </row>
        <row r="19">
          <cell r="B19">
            <v>2296</v>
          </cell>
          <cell r="C19">
            <v>2372</v>
          </cell>
          <cell r="E19">
            <v>1925.44958</v>
          </cell>
        </row>
        <row r="20">
          <cell r="B20">
            <v>1819</v>
          </cell>
          <cell r="C20">
            <v>1794</v>
          </cell>
          <cell r="E20">
            <v>1067.5525299999999</v>
          </cell>
        </row>
        <row r="21">
          <cell r="B21">
            <v>248</v>
          </cell>
          <cell r="C21">
            <v>198</v>
          </cell>
          <cell r="E21">
            <v>86.760530000000003</v>
          </cell>
        </row>
        <row r="22">
          <cell r="B22">
            <v>3663</v>
          </cell>
          <cell r="C22">
            <v>3529</v>
          </cell>
          <cell r="E22">
            <v>1360.14625</v>
          </cell>
        </row>
        <row r="23">
          <cell r="B23">
            <v>3461</v>
          </cell>
          <cell r="C23">
            <v>2550</v>
          </cell>
          <cell r="E23">
            <v>682.04891999999995</v>
          </cell>
        </row>
        <row r="24">
          <cell r="B24">
            <v>806</v>
          </cell>
          <cell r="C24">
            <v>876</v>
          </cell>
          <cell r="E24">
            <v>248.69509999999994</v>
          </cell>
        </row>
        <row r="25">
          <cell r="B25">
            <v>18577</v>
          </cell>
          <cell r="C25">
            <v>31299</v>
          </cell>
          <cell r="E25">
            <v>7826.7016700000004</v>
          </cell>
        </row>
        <row r="26">
          <cell r="B26">
            <v>0</v>
          </cell>
          <cell r="C26">
            <v>0</v>
          </cell>
          <cell r="E26">
            <v>0</v>
          </cell>
        </row>
        <row r="27">
          <cell r="B27">
            <v>0</v>
          </cell>
          <cell r="C27">
            <v>0</v>
          </cell>
          <cell r="E27">
            <v>0</v>
          </cell>
        </row>
      </sheetData>
      <sheetData sheetId="2">
        <row r="13">
          <cell r="B13">
            <v>4913</v>
          </cell>
          <cell r="C13">
            <v>3583</v>
          </cell>
          <cell r="E13">
            <v>3438.8381999999992</v>
          </cell>
        </row>
        <row r="14">
          <cell r="B14">
            <v>537</v>
          </cell>
          <cell r="C14">
            <v>808</v>
          </cell>
          <cell r="E14">
            <v>734.84660000000008</v>
          </cell>
        </row>
        <row r="15">
          <cell r="B15">
            <v>16164</v>
          </cell>
          <cell r="C15">
            <v>43899</v>
          </cell>
          <cell r="E15">
            <v>11751.329539999999</v>
          </cell>
        </row>
        <row r="16">
          <cell r="B16">
            <v>8306</v>
          </cell>
          <cell r="C16">
            <v>21407</v>
          </cell>
          <cell r="E16">
            <v>11139.995239999995</v>
          </cell>
        </row>
        <row r="17">
          <cell r="B17">
            <v>919</v>
          </cell>
          <cell r="C17">
            <v>676</v>
          </cell>
          <cell r="E17">
            <v>2344.1221300000002</v>
          </cell>
        </row>
        <row r="18">
          <cell r="B18">
            <v>40</v>
          </cell>
          <cell r="C18">
            <v>32</v>
          </cell>
          <cell r="E18">
            <v>113.30974000000001</v>
          </cell>
        </row>
        <row r="19">
          <cell r="B19">
            <v>3334</v>
          </cell>
          <cell r="C19">
            <v>2708</v>
          </cell>
          <cell r="E19">
            <v>2200.06205</v>
          </cell>
        </row>
        <row r="20">
          <cell r="B20">
            <v>2382</v>
          </cell>
          <cell r="C20">
            <v>1870.44</v>
          </cell>
          <cell r="E20">
            <v>1146.0186800000001</v>
          </cell>
        </row>
        <row r="21">
          <cell r="B21">
            <v>294</v>
          </cell>
          <cell r="C21">
            <v>209</v>
          </cell>
          <cell r="E21">
            <v>77.80774000000001</v>
          </cell>
        </row>
        <row r="22">
          <cell r="B22">
            <v>4136</v>
          </cell>
          <cell r="C22">
            <v>4196</v>
          </cell>
          <cell r="E22">
            <v>2021.9645399999995</v>
          </cell>
        </row>
        <row r="23">
          <cell r="B23">
            <v>3752</v>
          </cell>
          <cell r="C23">
            <v>3436</v>
          </cell>
          <cell r="E23">
            <v>914.5471</v>
          </cell>
        </row>
        <row r="24">
          <cell r="B24">
            <v>892</v>
          </cell>
          <cell r="C24">
            <v>813</v>
          </cell>
          <cell r="E24">
            <v>227.13238000000001</v>
          </cell>
        </row>
        <row r="25">
          <cell r="B25">
            <v>17000</v>
          </cell>
          <cell r="C25">
            <v>35343</v>
          </cell>
          <cell r="E25">
            <v>9362.3056700000016</v>
          </cell>
        </row>
        <row r="26">
          <cell r="B26">
            <v>9</v>
          </cell>
          <cell r="C26">
            <v>0</v>
          </cell>
          <cell r="E26">
            <v>0</v>
          </cell>
        </row>
        <row r="27">
          <cell r="B27">
            <v>824</v>
          </cell>
          <cell r="C27">
            <v>244</v>
          </cell>
          <cell r="E27">
            <v>96.500619999999984</v>
          </cell>
        </row>
      </sheetData>
      <sheetData sheetId="3">
        <row r="13">
          <cell r="B13">
            <v>14454</v>
          </cell>
          <cell r="C13">
            <v>7783</v>
          </cell>
          <cell r="E13">
            <v>7438.4543999999996</v>
          </cell>
        </row>
        <row r="14">
          <cell r="B14">
            <v>477</v>
          </cell>
          <cell r="C14">
            <v>692</v>
          </cell>
          <cell r="E14">
            <v>630.35015999999996</v>
          </cell>
        </row>
        <row r="15">
          <cell r="B15">
            <v>16555</v>
          </cell>
          <cell r="C15">
            <v>46870</v>
          </cell>
          <cell r="E15">
            <v>12720.643479999997</v>
          </cell>
        </row>
        <row r="16">
          <cell r="B16">
            <v>8796</v>
          </cell>
          <cell r="C16">
            <v>20623</v>
          </cell>
          <cell r="E16">
            <v>11093.436480000002</v>
          </cell>
        </row>
        <row r="17">
          <cell r="B17">
            <v>1801</v>
          </cell>
          <cell r="C17">
            <v>1199</v>
          </cell>
          <cell r="E17">
            <v>4102.8781799999997</v>
          </cell>
        </row>
        <row r="18">
          <cell r="B18">
            <v>92</v>
          </cell>
          <cell r="C18">
            <v>55</v>
          </cell>
          <cell r="E18">
            <v>185.86322000000001</v>
          </cell>
        </row>
        <row r="19">
          <cell r="B19">
            <v>6233</v>
          </cell>
          <cell r="C19">
            <v>5437</v>
          </cell>
          <cell r="E19">
            <v>4255.2401299999992</v>
          </cell>
        </row>
        <row r="20">
          <cell r="B20">
            <v>4573</v>
          </cell>
          <cell r="C20">
            <v>3875</v>
          </cell>
          <cell r="E20">
            <v>2022.6432300000001</v>
          </cell>
        </row>
        <row r="21">
          <cell r="B21">
            <v>561</v>
          </cell>
          <cell r="C21">
            <v>480</v>
          </cell>
          <cell r="E21">
            <v>197.00592</v>
          </cell>
        </row>
        <row r="22">
          <cell r="B22">
            <v>6650</v>
          </cell>
          <cell r="C22">
            <v>6308</v>
          </cell>
          <cell r="E22">
            <v>2300.6959200000001</v>
          </cell>
        </row>
        <row r="23">
          <cell r="B23">
            <v>5703</v>
          </cell>
          <cell r="C23">
            <v>4771</v>
          </cell>
          <cell r="E23">
            <v>1272.8303999999998</v>
          </cell>
        </row>
        <row r="24">
          <cell r="B24">
            <v>1500</v>
          </cell>
          <cell r="C24">
            <v>1086</v>
          </cell>
          <cell r="E24">
            <v>307.48456000000004</v>
          </cell>
        </row>
        <row r="25">
          <cell r="B25">
            <v>16617</v>
          </cell>
          <cell r="C25">
            <v>25349</v>
          </cell>
          <cell r="E25">
            <v>6138.1658799999987</v>
          </cell>
        </row>
        <row r="26">
          <cell r="B26">
            <v>2</v>
          </cell>
          <cell r="C26">
            <v>6</v>
          </cell>
          <cell r="E26">
            <v>2.08</v>
          </cell>
        </row>
        <row r="27">
          <cell r="B27">
            <v>2408</v>
          </cell>
          <cell r="C27">
            <v>1792</v>
          </cell>
          <cell r="E27">
            <v>733.55875999999989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AR"/>
      <sheetName val="AG"/>
      <sheetName val="BC"/>
      <sheetName val="BH"/>
      <sheetName val="BN"/>
      <sheetName val="BT"/>
      <sheetName val="BV"/>
      <sheetName val="BR"/>
      <sheetName val="BZ"/>
      <sheetName val="CS"/>
      <sheetName val="CL"/>
      <sheetName val="CJ"/>
      <sheetName val="CT"/>
      <sheetName val="CV"/>
      <sheetName val="DB"/>
      <sheetName val="DJ"/>
      <sheetName val="GL"/>
      <sheetName val="GR"/>
      <sheetName val="GJ"/>
      <sheetName val="HR"/>
      <sheetName val="HD"/>
      <sheetName val="IL"/>
      <sheetName val="IS"/>
      <sheetName val="IF"/>
      <sheetName val="MM"/>
      <sheetName val="MH"/>
      <sheetName val="MS"/>
      <sheetName val="NT"/>
      <sheetName val="OT"/>
      <sheetName val="PH"/>
      <sheetName val="SM"/>
      <sheetName val="SJ"/>
      <sheetName val="SB"/>
      <sheetName val="SV"/>
      <sheetName val="TR"/>
      <sheetName val="TM"/>
      <sheetName val="TL"/>
      <sheetName val="VS"/>
      <sheetName val="VL"/>
      <sheetName val="VN"/>
      <sheetName val="BUC"/>
      <sheetName val="OPSNAJ"/>
      <sheetName val="TOTAL "/>
      <sheetName val="O.R.L "/>
      <sheetName val="FONAT "/>
      <sheetName val="STOMII "/>
      <sheetName val="INC. URIN."/>
      <sheetName val="MEMBR. INF. "/>
      <sheetName val="MEMBR.SUP. "/>
      <sheetName val="MIJL. MERS "/>
      <sheetName val="ORT. COL. VERT."/>
      <sheetName val="ORT.MEMBR. SUP."/>
      <sheetName val="ORT. MEMBR. INF."/>
      <sheetName val="INC. ORTOP. "/>
      <sheetName val="DEF. VIZ."/>
      <sheetName val="AP. OXIGEN "/>
      <sheetName val="AEROSOLI"/>
      <sheetName val="PROTEZA SAN"/>
      <sheetName val="tot.bis "/>
      <sheetName val="TOTJUD "/>
      <sheetName val="LISTA AŞTEPT DISP. JUD "/>
      <sheetName val="LISTA AŞTEPT ASIG. JU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53">
          <cell r="C53">
            <v>4103</v>
          </cell>
          <cell r="E53">
            <v>9542</v>
          </cell>
          <cell r="F53">
            <v>9166.9036000000015</v>
          </cell>
        </row>
      </sheetData>
      <sheetData sheetId="45">
        <row r="53">
          <cell r="C53">
            <v>452</v>
          </cell>
          <cell r="E53">
            <v>611</v>
          </cell>
          <cell r="F53">
            <v>610.54711000000009</v>
          </cell>
        </row>
      </sheetData>
      <sheetData sheetId="46">
        <row r="53">
          <cell r="C53">
            <v>17964</v>
          </cell>
          <cell r="E53">
            <v>42455</v>
          </cell>
          <cell r="F53">
            <v>11285.001770000001</v>
          </cell>
        </row>
      </sheetData>
      <sheetData sheetId="47">
        <row r="53">
          <cell r="C53">
            <v>9101</v>
          </cell>
          <cell r="E53">
            <v>19074</v>
          </cell>
          <cell r="F53">
            <v>10071.133730000001</v>
          </cell>
        </row>
      </sheetData>
      <sheetData sheetId="48">
        <row r="53">
          <cell r="C53">
            <v>747</v>
          </cell>
          <cell r="E53">
            <v>1052</v>
          </cell>
          <cell r="F53">
            <v>3589.2822700000002</v>
          </cell>
        </row>
      </sheetData>
      <sheetData sheetId="49">
        <row r="53">
          <cell r="C53">
            <v>52</v>
          </cell>
          <cell r="E53">
            <v>58</v>
          </cell>
          <cell r="F53">
            <v>197.90317999999994</v>
          </cell>
        </row>
      </sheetData>
      <sheetData sheetId="50">
        <row r="53">
          <cell r="C53">
            <v>2599</v>
          </cell>
          <cell r="E53">
            <v>4355</v>
          </cell>
          <cell r="F53">
            <v>3417.7768900000001</v>
          </cell>
        </row>
      </sheetData>
      <sheetData sheetId="51">
        <row r="53">
          <cell r="C53">
            <v>2351</v>
          </cell>
          <cell r="E53">
            <v>2841</v>
          </cell>
          <cell r="F53">
            <v>1446.33205</v>
          </cell>
        </row>
      </sheetData>
      <sheetData sheetId="52">
        <row r="53">
          <cell r="C53">
            <v>309</v>
          </cell>
          <cell r="E53">
            <v>341</v>
          </cell>
          <cell r="F53">
            <v>129.48542999999998</v>
          </cell>
        </row>
      </sheetData>
      <sheetData sheetId="53">
        <row r="53">
          <cell r="C53">
            <v>3572</v>
          </cell>
          <cell r="E53">
            <v>5309</v>
          </cell>
          <cell r="F53">
            <v>1905.27073</v>
          </cell>
        </row>
      </sheetData>
      <sheetData sheetId="54">
        <row r="53">
          <cell r="C53">
            <v>2774</v>
          </cell>
          <cell r="E53">
            <v>3817</v>
          </cell>
          <cell r="F53">
            <v>1045.95236</v>
          </cell>
        </row>
      </sheetData>
      <sheetData sheetId="55">
        <row r="53">
          <cell r="C53">
            <v>918</v>
          </cell>
          <cell r="E53">
            <v>778</v>
          </cell>
          <cell r="F53">
            <v>220.58093999999994</v>
          </cell>
        </row>
      </sheetData>
      <sheetData sheetId="56">
        <row r="53">
          <cell r="C53">
            <v>17839</v>
          </cell>
          <cell r="E53">
            <v>28044</v>
          </cell>
          <cell r="F53">
            <v>6595.9262599999993</v>
          </cell>
        </row>
      </sheetData>
      <sheetData sheetId="57">
        <row r="52">
          <cell r="C52">
            <v>1</v>
          </cell>
          <cell r="E52">
            <v>0</v>
          </cell>
          <cell r="F52">
            <v>0</v>
          </cell>
        </row>
      </sheetData>
      <sheetData sheetId="58">
        <row r="52">
          <cell r="C52">
            <v>1133</v>
          </cell>
          <cell r="E52">
            <v>1759</v>
          </cell>
          <cell r="F52">
            <v>720.46380999999997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5 jud"/>
      <sheetName val="5.5 spit"/>
      <sheetName val="sp. DRG"/>
      <sheetName val="sp. recuperare si  cronici"/>
      <sheetName val="sp. acuti altele decat DRG"/>
      <sheetName val="centralizat"/>
      <sheetName val="spit DRG"/>
      <sheetName val="spit nonDRG"/>
      <sheetName val="spit recuperare si  cronici"/>
      <sheetName val="Spit2"/>
    </sheetNames>
    <sheetDataSet>
      <sheetData sheetId="0"/>
      <sheetData sheetId="1"/>
      <sheetData sheetId="2">
        <row r="7">
          <cell r="E7">
            <v>5494</v>
          </cell>
          <cell r="F7">
            <v>9395.4500000000007</v>
          </cell>
          <cell r="G7">
            <v>5494</v>
          </cell>
          <cell r="H7">
            <v>9395.4500000000007</v>
          </cell>
          <cell r="I7">
            <v>354</v>
          </cell>
          <cell r="J7">
            <v>1013.4</v>
          </cell>
          <cell r="K7">
            <v>285</v>
          </cell>
          <cell r="L7">
            <v>2308</v>
          </cell>
          <cell r="M7">
            <v>948.21</v>
          </cell>
          <cell r="N7">
            <v>462</v>
          </cell>
          <cell r="O7">
            <v>104.87</v>
          </cell>
          <cell r="P7">
            <v>392</v>
          </cell>
          <cell r="Q7">
            <v>88.98</v>
          </cell>
          <cell r="R7">
            <v>4182</v>
          </cell>
          <cell r="S7">
            <v>1050</v>
          </cell>
          <cell r="T7">
            <v>3838</v>
          </cell>
          <cell r="U7">
            <v>1027.52</v>
          </cell>
        </row>
        <row r="8">
          <cell r="E8">
            <v>1793</v>
          </cell>
          <cell r="F8">
            <v>2869.24</v>
          </cell>
          <cell r="G8">
            <v>1793</v>
          </cell>
          <cell r="H8">
            <v>2869.24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1152</v>
          </cell>
          <cell r="S8">
            <v>288</v>
          </cell>
          <cell r="T8">
            <v>1152</v>
          </cell>
          <cell r="U8">
            <v>288</v>
          </cell>
        </row>
        <row r="9">
          <cell r="E9">
            <v>572</v>
          </cell>
          <cell r="F9">
            <v>724.79</v>
          </cell>
          <cell r="G9">
            <v>572</v>
          </cell>
          <cell r="H9">
            <v>724.79</v>
          </cell>
          <cell r="I9">
            <v>33</v>
          </cell>
          <cell r="J9">
            <v>61.38</v>
          </cell>
          <cell r="K9">
            <v>33</v>
          </cell>
          <cell r="L9">
            <v>0</v>
          </cell>
          <cell r="M9">
            <v>60.15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949</v>
          </cell>
          <cell r="S9">
            <v>294.66000000000003</v>
          </cell>
          <cell r="T9">
            <v>967</v>
          </cell>
          <cell r="U9">
            <v>294.66000000000003</v>
          </cell>
        </row>
        <row r="10">
          <cell r="E10">
            <v>1533</v>
          </cell>
          <cell r="F10">
            <v>2295.7800000000002</v>
          </cell>
          <cell r="G10">
            <v>1533</v>
          </cell>
          <cell r="H10">
            <v>2295.7800000000002</v>
          </cell>
          <cell r="I10">
            <v>18</v>
          </cell>
          <cell r="J10">
            <v>34.130000000000003</v>
          </cell>
          <cell r="K10">
            <v>17</v>
          </cell>
          <cell r="L10">
            <v>0</v>
          </cell>
          <cell r="M10">
            <v>28.28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957</v>
          </cell>
          <cell r="S10">
            <v>300.08</v>
          </cell>
          <cell r="T10">
            <v>927</v>
          </cell>
          <cell r="U10">
            <v>300.08</v>
          </cell>
        </row>
        <row r="11">
          <cell r="E11">
            <v>900</v>
          </cell>
          <cell r="F11">
            <v>1263.8599999999999</v>
          </cell>
          <cell r="G11">
            <v>894</v>
          </cell>
          <cell r="H11">
            <v>1255.43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945</v>
          </cell>
          <cell r="S11">
            <v>299.47000000000003</v>
          </cell>
          <cell r="T11">
            <v>873</v>
          </cell>
          <cell r="U11">
            <v>299.47000000000003</v>
          </cell>
        </row>
        <row r="12">
          <cell r="E12">
            <v>1419</v>
          </cell>
          <cell r="F12">
            <v>1981.91</v>
          </cell>
          <cell r="G12">
            <v>1419</v>
          </cell>
          <cell r="H12">
            <v>1981.91</v>
          </cell>
          <cell r="I12">
            <v>93</v>
          </cell>
          <cell r="J12">
            <v>121.64</v>
          </cell>
          <cell r="K12">
            <v>93</v>
          </cell>
          <cell r="L12">
            <v>0</v>
          </cell>
          <cell r="M12">
            <v>121.64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975</v>
          </cell>
          <cell r="S12">
            <v>300.17</v>
          </cell>
          <cell r="T12">
            <v>901</v>
          </cell>
          <cell r="U12">
            <v>300.17</v>
          </cell>
        </row>
        <row r="13">
          <cell r="E13">
            <v>923</v>
          </cell>
          <cell r="F13">
            <v>1161.01</v>
          </cell>
          <cell r="G13">
            <v>923</v>
          </cell>
          <cell r="H13">
            <v>1161.01</v>
          </cell>
          <cell r="I13">
            <v>36</v>
          </cell>
          <cell r="J13">
            <v>58.75</v>
          </cell>
          <cell r="K13">
            <v>36</v>
          </cell>
          <cell r="L13">
            <v>0</v>
          </cell>
          <cell r="M13">
            <v>55.9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138</v>
          </cell>
          <cell r="S13">
            <v>36.06</v>
          </cell>
          <cell r="T13">
            <v>107</v>
          </cell>
          <cell r="U13">
            <v>36.06</v>
          </cell>
        </row>
        <row r="14">
          <cell r="E14">
            <v>250</v>
          </cell>
          <cell r="F14">
            <v>323.47000000000003</v>
          </cell>
          <cell r="G14">
            <v>250</v>
          </cell>
          <cell r="H14">
            <v>323.47000000000003</v>
          </cell>
          <cell r="I14">
            <v>81</v>
          </cell>
          <cell r="J14">
            <v>599.99</v>
          </cell>
          <cell r="K14">
            <v>0</v>
          </cell>
          <cell r="L14">
            <v>2548</v>
          </cell>
          <cell r="M14">
            <v>510.11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E15">
            <v>120</v>
          </cell>
          <cell r="F15">
            <v>179.11</v>
          </cell>
          <cell r="G15">
            <v>120</v>
          </cell>
          <cell r="H15">
            <v>179.11</v>
          </cell>
          <cell r="I15">
            <v>165</v>
          </cell>
          <cell r="J15">
            <v>527.89</v>
          </cell>
          <cell r="K15">
            <v>177</v>
          </cell>
          <cell r="L15">
            <v>979</v>
          </cell>
          <cell r="M15">
            <v>527.89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48</v>
          </cell>
          <cell r="S15">
            <v>15.09</v>
          </cell>
          <cell r="T15">
            <v>51</v>
          </cell>
          <cell r="U15">
            <v>15.09</v>
          </cell>
        </row>
        <row r="16">
          <cell r="V16">
            <v>25300.2</v>
          </cell>
          <cell r="W16">
            <v>25088.400000000005</v>
          </cell>
        </row>
        <row r="17">
          <cell r="E17">
            <v>9064</v>
          </cell>
          <cell r="F17">
            <v>17932.218000000001</v>
          </cell>
          <cell r="G17">
            <v>9064</v>
          </cell>
          <cell r="H17">
            <v>17932.218000000001</v>
          </cell>
          <cell r="I17">
            <v>1806</v>
          </cell>
          <cell r="J17">
            <v>2623.4920000000002</v>
          </cell>
          <cell r="K17">
            <v>373</v>
          </cell>
          <cell r="L17">
            <v>10491</v>
          </cell>
          <cell r="M17">
            <v>2587.5987799999998</v>
          </cell>
          <cell r="N17">
            <v>1806</v>
          </cell>
          <cell r="O17">
            <v>357.58800000000002</v>
          </cell>
          <cell r="P17">
            <v>1794</v>
          </cell>
          <cell r="Q17">
            <v>355.21199999999999</v>
          </cell>
          <cell r="R17">
            <v>3656</v>
          </cell>
          <cell r="S17">
            <v>1087.4290000000001</v>
          </cell>
          <cell r="T17">
            <v>3656</v>
          </cell>
          <cell r="U17">
            <v>1087.4290000000001</v>
          </cell>
        </row>
        <row r="18">
          <cell r="E18">
            <v>651</v>
          </cell>
          <cell r="F18">
            <v>886.971</v>
          </cell>
          <cell r="G18">
            <v>651</v>
          </cell>
          <cell r="H18">
            <v>886.971</v>
          </cell>
          <cell r="I18">
            <v>114</v>
          </cell>
          <cell r="J18">
            <v>195.624</v>
          </cell>
          <cell r="K18">
            <v>114</v>
          </cell>
          <cell r="L18">
            <v>0</v>
          </cell>
          <cell r="M18">
            <v>195.624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411</v>
          </cell>
          <cell r="S18">
            <v>108</v>
          </cell>
          <cell r="T18">
            <v>411</v>
          </cell>
          <cell r="U18">
            <v>108</v>
          </cell>
        </row>
        <row r="19">
          <cell r="E19">
            <v>366</v>
          </cell>
          <cell r="F19">
            <v>368.15300000000002</v>
          </cell>
          <cell r="G19">
            <v>366</v>
          </cell>
          <cell r="H19">
            <v>368.15300000000002</v>
          </cell>
          <cell r="I19">
            <v>219</v>
          </cell>
          <cell r="J19">
            <v>605.39700000000005</v>
          </cell>
          <cell r="K19">
            <v>150</v>
          </cell>
          <cell r="L19">
            <v>1670</v>
          </cell>
          <cell r="M19">
            <v>594.21699999999998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E20">
            <v>237</v>
          </cell>
          <cell r="F20">
            <v>240.32400000000001</v>
          </cell>
          <cell r="G20">
            <v>237</v>
          </cell>
          <cell r="H20">
            <v>240.32400000000001</v>
          </cell>
          <cell r="I20">
            <v>129</v>
          </cell>
          <cell r="J20">
            <v>530.59199999999998</v>
          </cell>
          <cell r="K20">
            <v>45</v>
          </cell>
          <cell r="L20">
            <v>3093</v>
          </cell>
          <cell r="M20">
            <v>530.59199999999998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432</v>
          </cell>
          <cell r="S20">
            <v>24</v>
          </cell>
          <cell r="T20">
            <v>432</v>
          </cell>
          <cell r="U20">
            <v>24</v>
          </cell>
        </row>
        <row r="21">
          <cell r="E21">
            <v>309</v>
          </cell>
          <cell r="F21">
            <v>397.423</v>
          </cell>
          <cell r="G21">
            <v>300</v>
          </cell>
          <cell r="H21">
            <v>385.20499999999998</v>
          </cell>
          <cell r="I21">
            <v>501</v>
          </cell>
          <cell r="J21">
            <v>1254.5999999999999</v>
          </cell>
          <cell r="K21">
            <v>425</v>
          </cell>
          <cell r="L21">
            <v>1450</v>
          </cell>
          <cell r="M21">
            <v>1195.2249200000001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59</v>
          </cell>
          <cell r="S21">
            <v>21</v>
          </cell>
          <cell r="T21">
            <v>18</v>
          </cell>
          <cell r="U21">
            <v>5.8650000000000002</v>
          </cell>
        </row>
        <row r="22">
          <cell r="E22">
            <v>24</v>
          </cell>
          <cell r="F22">
            <v>35.021000000000001</v>
          </cell>
          <cell r="G22">
            <v>24</v>
          </cell>
          <cell r="H22">
            <v>35.021000000000001</v>
          </cell>
          <cell r="I22">
            <v>141</v>
          </cell>
          <cell r="J22">
            <v>533.73</v>
          </cell>
          <cell r="K22">
            <v>134</v>
          </cell>
          <cell r="L22">
            <v>1684</v>
          </cell>
          <cell r="M22">
            <v>533.73</v>
          </cell>
          <cell r="N22">
            <v>270</v>
          </cell>
          <cell r="O22">
            <v>858.06</v>
          </cell>
          <cell r="P22">
            <v>270</v>
          </cell>
          <cell r="Q22">
            <v>858.06</v>
          </cell>
          <cell r="R22">
            <v>342</v>
          </cell>
          <cell r="S22">
            <v>190</v>
          </cell>
          <cell r="T22">
            <v>342</v>
          </cell>
          <cell r="U22">
            <v>190</v>
          </cell>
        </row>
        <row r="23">
          <cell r="E23">
            <v>356</v>
          </cell>
          <cell r="F23">
            <v>538.59</v>
          </cell>
          <cell r="G23">
            <v>356</v>
          </cell>
          <cell r="H23">
            <v>358.59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319</v>
          </cell>
          <cell r="S23">
            <v>186.43899999999999</v>
          </cell>
          <cell r="T23">
            <v>307</v>
          </cell>
          <cell r="U23">
            <v>180.89</v>
          </cell>
        </row>
        <row r="24">
          <cell r="V24">
            <v>28974.651000000002</v>
          </cell>
          <cell r="W24">
            <v>28652.924700000003</v>
          </cell>
        </row>
        <row r="25">
          <cell r="E25">
            <v>7125</v>
          </cell>
          <cell r="F25">
            <v>14558.94</v>
          </cell>
          <cell r="G25">
            <v>7125</v>
          </cell>
          <cell r="H25">
            <v>14558.94</v>
          </cell>
          <cell r="I25">
            <v>105</v>
          </cell>
          <cell r="J25">
            <v>713.64</v>
          </cell>
          <cell r="K25">
            <v>0</v>
          </cell>
          <cell r="L25">
            <v>2185</v>
          </cell>
          <cell r="M25">
            <v>648.38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12276</v>
          </cell>
          <cell r="S25">
            <v>1905.57</v>
          </cell>
          <cell r="T25">
            <v>4952</v>
          </cell>
          <cell r="U25">
            <v>1062.26</v>
          </cell>
        </row>
        <row r="26">
          <cell r="E26">
            <v>2721</v>
          </cell>
          <cell r="F26">
            <v>4989.66</v>
          </cell>
          <cell r="G26">
            <v>2721</v>
          </cell>
          <cell r="H26">
            <v>4989.66</v>
          </cell>
          <cell r="I26">
            <v>87</v>
          </cell>
          <cell r="J26">
            <v>252.21</v>
          </cell>
          <cell r="K26">
            <v>84</v>
          </cell>
          <cell r="L26">
            <v>0</v>
          </cell>
          <cell r="M26">
            <v>243.3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2898</v>
          </cell>
          <cell r="S26">
            <v>896.81</v>
          </cell>
          <cell r="T26">
            <v>1037</v>
          </cell>
          <cell r="U26">
            <v>237.08</v>
          </cell>
        </row>
        <row r="27">
          <cell r="E27">
            <v>330</v>
          </cell>
          <cell r="F27">
            <v>443.47</v>
          </cell>
          <cell r="G27">
            <v>330</v>
          </cell>
          <cell r="H27">
            <v>443.47</v>
          </cell>
          <cell r="I27">
            <v>42</v>
          </cell>
          <cell r="J27">
            <v>311.11</v>
          </cell>
          <cell r="K27">
            <v>32</v>
          </cell>
          <cell r="L27">
            <v>1176</v>
          </cell>
          <cell r="M27">
            <v>235.44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705</v>
          </cell>
          <cell r="S27">
            <v>211.5</v>
          </cell>
          <cell r="T27">
            <v>705</v>
          </cell>
          <cell r="U27">
            <v>211.5</v>
          </cell>
        </row>
        <row r="28">
          <cell r="E28">
            <v>2694</v>
          </cell>
          <cell r="F28">
            <v>3921.45</v>
          </cell>
          <cell r="G28">
            <v>2694</v>
          </cell>
          <cell r="H28">
            <v>3921.45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4320</v>
          </cell>
          <cell r="S28">
            <v>1138.0899999999999</v>
          </cell>
          <cell r="T28">
            <v>4320</v>
          </cell>
          <cell r="U28">
            <v>1138.0899999999999</v>
          </cell>
        </row>
        <row r="29">
          <cell r="E29">
            <v>930</v>
          </cell>
          <cell r="F29">
            <v>1727.2</v>
          </cell>
          <cell r="G29">
            <v>930</v>
          </cell>
          <cell r="H29">
            <v>1727.2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990</v>
          </cell>
          <cell r="S29">
            <v>247.5</v>
          </cell>
          <cell r="T29">
            <v>990</v>
          </cell>
          <cell r="U29">
            <v>247.5</v>
          </cell>
        </row>
        <row r="30">
          <cell r="E30">
            <v>1538</v>
          </cell>
          <cell r="F30">
            <v>2147.48</v>
          </cell>
          <cell r="G30">
            <v>1538</v>
          </cell>
          <cell r="H30">
            <v>2147.48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2649</v>
          </cell>
          <cell r="S30">
            <v>706.85</v>
          </cell>
          <cell r="T30">
            <v>2352</v>
          </cell>
          <cell r="U30">
            <v>685.75</v>
          </cell>
        </row>
        <row r="31">
          <cell r="E31">
            <v>732</v>
          </cell>
          <cell r="F31">
            <v>826.71</v>
          </cell>
          <cell r="G31">
            <v>732</v>
          </cell>
          <cell r="H31">
            <v>826.71</v>
          </cell>
          <cell r="I31">
            <v>132</v>
          </cell>
          <cell r="J31">
            <v>251.38</v>
          </cell>
          <cell r="K31">
            <v>132</v>
          </cell>
          <cell r="L31">
            <v>0</v>
          </cell>
          <cell r="M31">
            <v>241.85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1071</v>
          </cell>
          <cell r="S31">
            <v>267.75</v>
          </cell>
          <cell r="T31">
            <v>1071</v>
          </cell>
          <cell r="U31">
            <v>267.75</v>
          </cell>
        </row>
        <row r="32">
          <cell r="E32">
            <v>330</v>
          </cell>
          <cell r="F32">
            <v>611.19000000000005</v>
          </cell>
          <cell r="G32">
            <v>330</v>
          </cell>
          <cell r="H32">
            <v>611.19000000000005</v>
          </cell>
          <cell r="I32">
            <v>201</v>
          </cell>
          <cell r="J32">
            <v>1211.6300000000001</v>
          </cell>
          <cell r="K32">
            <v>201</v>
          </cell>
          <cell r="L32">
            <v>8844</v>
          </cell>
          <cell r="M32">
            <v>1211.6300000000001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E33">
            <v>216</v>
          </cell>
          <cell r="F33">
            <v>269.35000000000002</v>
          </cell>
          <cell r="G33">
            <v>216</v>
          </cell>
          <cell r="H33">
            <v>269.35000000000002</v>
          </cell>
          <cell r="I33">
            <v>252</v>
          </cell>
          <cell r="J33">
            <v>1871.65</v>
          </cell>
          <cell r="K33">
            <v>252</v>
          </cell>
          <cell r="L33">
            <v>9219</v>
          </cell>
          <cell r="M33">
            <v>1871.65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E34">
            <v>168</v>
          </cell>
          <cell r="F34">
            <v>223.1</v>
          </cell>
          <cell r="G34">
            <v>168</v>
          </cell>
          <cell r="H34">
            <v>223.1</v>
          </cell>
          <cell r="I34">
            <v>120</v>
          </cell>
          <cell r="J34">
            <v>888.89</v>
          </cell>
          <cell r="K34">
            <v>120</v>
          </cell>
          <cell r="L34">
            <v>4440</v>
          </cell>
          <cell r="M34">
            <v>888.89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E36">
            <v>54</v>
          </cell>
          <cell r="F36">
            <v>68.8</v>
          </cell>
          <cell r="G36">
            <v>28</v>
          </cell>
          <cell r="H36">
            <v>35.68</v>
          </cell>
          <cell r="I36">
            <v>54</v>
          </cell>
          <cell r="J36">
            <v>84.75</v>
          </cell>
          <cell r="K36">
            <v>54</v>
          </cell>
          <cell r="L36">
            <v>0</v>
          </cell>
          <cell r="M36">
            <v>84.75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498</v>
          </cell>
          <cell r="S36">
            <v>164.42</v>
          </cell>
          <cell r="T36">
            <v>456</v>
          </cell>
          <cell r="U36">
            <v>159.66</v>
          </cell>
        </row>
        <row r="37">
          <cell r="V37">
            <v>40911.100000000006</v>
          </cell>
          <cell r="W37">
            <v>39189.709999999992</v>
          </cell>
        </row>
        <row r="38">
          <cell r="E38">
            <v>12182</v>
          </cell>
          <cell r="F38">
            <v>22282.34</v>
          </cell>
          <cell r="G38">
            <v>12182</v>
          </cell>
          <cell r="H38">
            <v>22282.34</v>
          </cell>
          <cell r="I38">
            <v>195</v>
          </cell>
          <cell r="J38">
            <v>659.38</v>
          </cell>
          <cell r="K38">
            <v>205</v>
          </cell>
          <cell r="L38">
            <v>0</v>
          </cell>
          <cell r="M38">
            <v>610.77</v>
          </cell>
          <cell r="N38">
            <v>739</v>
          </cell>
          <cell r="O38">
            <v>174.12</v>
          </cell>
          <cell r="P38">
            <v>739</v>
          </cell>
          <cell r="Q38">
            <v>174.12</v>
          </cell>
          <cell r="R38">
            <v>5123</v>
          </cell>
          <cell r="S38">
            <v>1357.77</v>
          </cell>
          <cell r="T38">
            <v>5415</v>
          </cell>
          <cell r="U38">
            <v>1357.77</v>
          </cell>
        </row>
        <row r="39">
          <cell r="E39">
            <v>4487</v>
          </cell>
          <cell r="F39">
            <v>6859.56</v>
          </cell>
          <cell r="G39">
            <v>4487</v>
          </cell>
          <cell r="H39">
            <v>6859.56</v>
          </cell>
          <cell r="I39">
            <v>42</v>
          </cell>
          <cell r="J39">
            <v>71.88</v>
          </cell>
          <cell r="K39">
            <v>42</v>
          </cell>
          <cell r="L39">
            <v>0</v>
          </cell>
          <cell r="M39">
            <v>71.88</v>
          </cell>
          <cell r="N39">
            <v>1023</v>
          </cell>
          <cell r="O39">
            <v>221.77</v>
          </cell>
          <cell r="P39">
            <v>1023</v>
          </cell>
          <cell r="Q39">
            <v>221.77</v>
          </cell>
          <cell r="R39">
            <v>3870</v>
          </cell>
          <cell r="S39">
            <v>1098.1199999999999</v>
          </cell>
          <cell r="T39">
            <v>3882</v>
          </cell>
          <cell r="U39">
            <v>1098.1199999999999</v>
          </cell>
        </row>
        <row r="40">
          <cell r="E40">
            <v>712</v>
          </cell>
          <cell r="F40">
            <v>873.1</v>
          </cell>
          <cell r="G40">
            <v>712</v>
          </cell>
          <cell r="H40">
            <v>873.1</v>
          </cell>
          <cell r="I40">
            <v>207</v>
          </cell>
          <cell r="J40">
            <v>442.67</v>
          </cell>
          <cell r="K40">
            <v>207</v>
          </cell>
          <cell r="L40">
            <v>0</v>
          </cell>
          <cell r="M40">
            <v>442.67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2129</v>
          </cell>
          <cell r="S40">
            <v>557.1</v>
          </cell>
          <cell r="T40">
            <v>2137</v>
          </cell>
          <cell r="U40">
            <v>557.1</v>
          </cell>
        </row>
        <row r="41">
          <cell r="E41">
            <v>650</v>
          </cell>
          <cell r="F41">
            <v>948.58</v>
          </cell>
          <cell r="G41">
            <v>650</v>
          </cell>
          <cell r="H41">
            <v>948.58</v>
          </cell>
          <cell r="I41">
            <v>66</v>
          </cell>
          <cell r="J41">
            <v>94.72</v>
          </cell>
          <cell r="K41">
            <v>54</v>
          </cell>
          <cell r="L41">
            <v>0</v>
          </cell>
          <cell r="M41">
            <v>77.39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2304</v>
          </cell>
          <cell r="S41">
            <v>532.45000000000005</v>
          </cell>
          <cell r="T41">
            <v>2370</v>
          </cell>
          <cell r="U41">
            <v>532.45000000000005</v>
          </cell>
        </row>
        <row r="42">
          <cell r="E42">
            <v>3049</v>
          </cell>
          <cell r="F42">
            <v>4623.25</v>
          </cell>
          <cell r="G42">
            <v>3049</v>
          </cell>
          <cell r="H42">
            <v>4619.5200000000004</v>
          </cell>
          <cell r="I42">
            <v>261</v>
          </cell>
          <cell r="J42">
            <v>646.66</v>
          </cell>
          <cell r="K42">
            <v>276</v>
          </cell>
          <cell r="L42">
            <v>0</v>
          </cell>
          <cell r="M42">
            <v>646.66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5633</v>
          </cell>
          <cell r="S42">
            <v>1660.36</v>
          </cell>
          <cell r="T42">
            <v>5576</v>
          </cell>
          <cell r="U42">
            <v>1660.36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</row>
        <row r="44">
          <cell r="E44">
            <v>537</v>
          </cell>
          <cell r="F44">
            <v>798.64</v>
          </cell>
          <cell r="G44">
            <v>537</v>
          </cell>
          <cell r="H44">
            <v>798.64</v>
          </cell>
          <cell r="I44">
            <v>142</v>
          </cell>
          <cell r="J44">
            <v>851.96</v>
          </cell>
          <cell r="K44">
            <v>203</v>
          </cell>
          <cell r="L44">
            <v>0</v>
          </cell>
          <cell r="M44">
            <v>848.37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459</v>
          </cell>
          <cell r="S44">
            <v>131.29</v>
          </cell>
          <cell r="T44">
            <v>459</v>
          </cell>
          <cell r="U44">
            <v>131.29</v>
          </cell>
        </row>
        <row r="45">
          <cell r="E45">
            <v>963</v>
          </cell>
          <cell r="F45">
            <v>1218.9000000000001</v>
          </cell>
          <cell r="G45">
            <v>963</v>
          </cell>
          <cell r="H45">
            <v>1218.9000000000001</v>
          </cell>
          <cell r="I45">
            <v>30</v>
          </cell>
          <cell r="J45">
            <v>35.603999999999999</v>
          </cell>
          <cell r="K45">
            <v>10</v>
          </cell>
          <cell r="L45">
            <v>0</v>
          </cell>
          <cell r="M45">
            <v>11.87</v>
          </cell>
          <cell r="N45">
            <v>417</v>
          </cell>
          <cell r="O45">
            <v>78.599999999999994</v>
          </cell>
          <cell r="P45">
            <v>404</v>
          </cell>
          <cell r="Q45">
            <v>76.150000000000006</v>
          </cell>
          <cell r="R45">
            <v>827</v>
          </cell>
          <cell r="S45">
            <v>207.77</v>
          </cell>
          <cell r="T45">
            <v>953</v>
          </cell>
          <cell r="U45">
            <v>200.95</v>
          </cell>
        </row>
        <row r="46">
          <cell r="E46">
            <v>65</v>
          </cell>
          <cell r="F46">
            <v>67.92</v>
          </cell>
          <cell r="G46">
            <v>65</v>
          </cell>
          <cell r="H46">
            <v>67.92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54</v>
          </cell>
          <cell r="S46">
            <v>21.78</v>
          </cell>
          <cell r="T46">
            <v>41</v>
          </cell>
          <cell r="U46">
            <v>17.829999999999998</v>
          </cell>
        </row>
        <row r="47">
          <cell r="E47">
            <v>21</v>
          </cell>
          <cell r="F47">
            <v>24.02</v>
          </cell>
          <cell r="G47">
            <v>21</v>
          </cell>
          <cell r="H47">
            <v>24.02</v>
          </cell>
          <cell r="R47">
            <v>288</v>
          </cell>
          <cell r="S47">
            <v>75.77</v>
          </cell>
          <cell r="T47">
            <v>178</v>
          </cell>
          <cell r="U47">
            <v>75.77</v>
          </cell>
        </row>
        <row r="48">
          <cell r="V48">
            <v>46616.084000000003</v>
          </cell>
          <cell r="W48">
            <v>46505.87000000001</v>
          </cell>
        </row>
        <row r="49">
          <cell r="E49">
            <v>8295</v>
          </cell>
          <cell r="F49">
            <v>15992.76</v>
          </cell>
          <cell r="G49">
            <v>8295</v>
          </cell>
          <cell r="H49">
            <v>15992.76</v>
          </cell>
          <cell r="I49">
            <v>56</v>
          </cell>
          <cell r="J49">
            <v>1307.2</v>
          </cell>
          <cell r="K49">
            <v>0</v>
          </cell>
          <cell r="L49">
            <v>1624</v>
          </cell>
          <cell r="M49">
            <v>1307.2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1797</v>
          </cell>
          <cell r="S49">
            <v>615</v>
          </cell>
          <cell r="T49">
            <v>1797</v>
          </cell>
          <cell r="U49">
            <v>615</v>
          </cell>
        </row>
        <row r="50">
          <cell r="E50">
            <v>7349</v>
          </cell>
          <cell r="F50">
            <v>12131.4</v>
          </cell>
          <cell r="G50">
            <v>7349</v>
          </cell>
          <cell r="H50">
            <v>12131.4</v>
          </cell>
          <cell r="I50">
            <v>829</v>
          </cell>
          <cell r="J50">
            <v>2900.95</v>
          </cell>
          <cell r="K50">
            <v>819</v>
          </cell>
          <cell r="L50">
            <v>13970</v>
          </cell>
          <cell r="M50">
            <v>2781.27</v>
          </cell>
          <cell r="N50">
            <v>804</v>
          </cell>
          <cell r="O50">
            <v>188.94</v>
          </cell>
          <cell r="P50">
            <v>731</v>
          </cell>
          <cell r="Q50">
            <v>171.78</v>
          </cell>
          <cell r="R50">
            <v>11754</v>
          </cell>
          <cell r="S50">
            <v>2457</v>
          </cell>
          <cell r="T50">
            <v>11754</v>
          </cell>
          <cell r="U50">
            <v>2457</v>
          </cell>
        </row>
        <row r="51">
          <cell r="E51">
            <v>664</v>
          </cell>
          <cell r="F51">
            <v>941.06</v>
          </cell>
          <cell r="G51">
            <v>664</v>
          </cell>
          <cell r="H51">
            <v>941.06</v>
          </cell>
          <cell r="I51">
            <v>169</v>
          </cell>
          <cell r="J51">
            <v>577.38</v>
          </cell>
          <cell r="K51">
            <v>0</v>
          </cell>
          <cell r="L51">
            <v>2903</v>
          </cell>
          <cell r="M51">
            <v>577.38</v>
          </cell>
          <cell r="N51">
            <v>480</v>
          </cell>
          <cell r="O51">
            <v>90.24</v>
          </cell>
          <cell r="P51">
            <v>467</v>
          </cell>
          <cell r="Q51">
            <v>87.79</v>
          </cell>
          <cell r="R51">
            <v>618</v>
          </cell>
          <cell r="S51">
            <v>95.65</v>
          </cell>
          <cell r="T51">
            <v>618</v>
          </cell>
          <cell r="U51">
            <v>95.65</v>
          </cell>
        </row>
        <row r="52">
          <cell r="E52">
            <v>1595</v>
          </cell>
          <cell r="F52">
            <v>2146.0700000000002</v>
          </cell>
          <cell r="G52">
            <v>1595</v>
          </cell>
          <cell r="H52">
            <v>2146.0700000000002</v>
          </cell>
          <cell r="I52">
            <v>490</v>
          </cell>
          <cell r="J52">
            <v>96</v>
          </cell>
          <cell r="K52">
            <v>444</v>
          </cell>
          <cell r="L52">
            <v>0</v>
          </cell>
          <cell r="M52">
            <v>88.8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2721</v>
          </cell>
          <cell r="S52">
            <v>714</v>
          </cell>
          <cell r="T52">
            <v>2721</v>
          </cell>
          <cell r="U52">
            <v>714</v>
          </cell>
        </row>
        <row r="53">
          <cell r="E53">
            <v>1725</v>
          </cell>
          <cell r="F53">
            <v>2410.73</v>
          </cell>
          <cell r="G53">
            <v>1725</v>
          </cell>
          <cell r="H53">
            <v>2410.73</v>
          </cell>
          <cell r="I53">
            <v>152</v>
          </cell>
          <cell r="J53">
            <v>438.88</v>
          </cell>
          <cell r="K53">
            <v>146</v>
          </cell>
          <cell r="L53">
            <v>613</v>
          </cell>
          <cell r="M53">
            <v>418.03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324</v>
          </cell>
          <cell r="S53">
            <v>76.5</v>
          </cell>
          <cell r="T53">
            <v>320</v>
          </cell>
          <cell r="U53">
            <v>74.150000000000006</v>
          </cell>
        </row>
        <row r="54">
          <cell r="E54">
            <v>210</v>
          </cell>
          <cell r="F54">
            <v>328.63</v>
          </cell>
          <cell r="G54">
            <v>210</v>
          </cell>
          <cell r="H54">
            <v>328.63</v>
          </cell>
          <cell r="I54">
            <v>558</v>
          </cell>
          <cell r="J54">
            <v>1718.64</v>
          </cell>
          <cell r="K54">
            <v>0</v>
          </cell>
          <cell r="L54">
            <v>15624</v>
          </cell>
          <cell r="M54">
            <v>1718.64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E55">
            <v>823</v>
          </cell>
          <cell r="F55">
            <v>1141.8699999999999</v>
          </cell>
          <cell r="G55">
            <v>823</v>
          </cell>
          <cell r="H55">
            <v>1141.8699999999999</v>
          </cell>
          <cell r="I55">
            <v>54</v>
          </cell>
          <cell r="J55">
            <v>129.6</v>
          </cell>
          <cell r="K55">
            <v>54</v>
          </cell>
          <cell r="L55">
            <v>0</v>
          </cell>
          <cell r="M55">
            <v>129.6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1197</v>
          </cell>
          <cell r="S55">
            <v>186</v>
          </cell>
          <cell r="T55">
            <v>1197</v>
          </cell>
          <cell r="U55">
            <v>186</v>
          </cell>
        </row>
        <row r="56">
          <cell r="E56">
            <v>642</v>
          </cell>
          <cell r="F56">
            <v>95.57</v>
          </cell>
          <cell r="G56">
            <v>642</v>
          </cell>
          <cell r="H56">
            <v>95.57</v>
          </cell>
          <cell r="I56">
            <v>41</v>
          </cell>
          <cell r="J56">
            <v>98.4</v>
          </cell>
          <cell r="K56">
            <v>41</v>
          </cell>
          <cell r="L56">
            <v>0</v>
          </cell>
          <cell r="M56">
            <v>98.4</v>
          </cell>
          <cell r="N56">
            <v>480</v>
          </cell>
          <cell r="O56">
            <v>90.24</v>
          </cell>
          <cell r="P56">
            <v>480</v>
          </cell>
          <cell r="Q56">
            <v>90.24</v>
          </cell>
          <cell r="R56">
            <v>642</v>
          </cell>
          <cell r="S56">
            <v>95.57</v>
          </cell>
          <cell r="T56">
            <v>642</v>
          </cell>
          <cell r="U56">
            <v>95.57</v>
          </cell>
        </row>
        <row r="57">
          <cell r="E57">
            <v>111</v>
          </cell>
          <cell r="F57">
            <v>151.19999999999999</v>
          </cell>
          <cell r="G57">
            <v>99</v>
          </cell>
          <cell r="H57">
            <v>134.85</v>
          </cell>
          <cell r="I57">
            <v>630</v>
          </cell>
          <cell r="J57">
            <v>2041.2</v>
          </cell>
          <cell r="K57">
            <v>0</v>
          </cell>
          <cell r="L57">
            <v>18900</v>
          </cell>
          <cell r="M57">
            <v>2041.2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</row>
        <row r="58">
          <cell r="E58">
            <v>1002</v>
          </cell>
          <cell r="F58">
            <v>1886.91</v>
          </cell>
          <cell r="G58">
            <v>1002</v>
          </cell>
          <cell r="H58">
            <v>1886.91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1128</v>
          </cell>
          <cell r="S58">
            <v>390</v>
          </cell>
          <cell r="T58">
            <v>1128</v>
          </cell>
          <cell r="U58">
            <v>390</v>
          </cell>
        </row>
        <row r="59">
          <cell r="E59">
            <v>825</v>
          </cell>
          <cell r="F59">
            <v>1187.1099999999999</v>
          </cell>
          <cell r="G59">
            <v>825</v>
          </cell>
          <cell r="H59">
            <v>1187.1099999999999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918</v>
          </cell>
          <cell r="S59">
            <v>180</v>
          </cell>
          <cell r="T59">
            <v>918</v>
          </cell>
          <cell r="U59">
            <v>180</v>
          </cell>
        </row>
        <row r="60">
          <cell r="E60">
            <v>102</v>
          </cell>
          <cell r="F60">
            <v>83.13</v>
          </cell>
          <cell r="G60">
            <v>102</v>
          </cell>
          <cell r="H60">
            <v>83.13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V61">
            <v>52983.829999999994</v>
          </cell>
          <cell r="W61">
            <v>52797.79</v>
          </cell>
        </row>
        <row r="62">
          <cell r="E62">
            <v>6317</v>
          </cell>
          <cell r="F62">
            <v>9740.4599999999991</v>
          </cell>
          <cell r="G62">
            <v>6317</v>
          </cell>
          <cell r="H62">
            <v>9740.4599999999991</v>
          </cell>
          <cell r="I62">
            <v>530</v>
          </cell>
          <cell r="J62">
            <v>1298.7</v>
          </cell>
          <cell r="K62">
            <v>417</v>
          </cell>
          <cell r="L62">
            <v>3768</v>
          </cell>
          <cell r="M62">
            <v>1298.7</v>
          </cell>
          <cell r="N62">
            <v>450</v>
          </cell>
          <cell r="O62">
            <v>43.52</v>
          </cell>
          <cell r="P62">
            <v>450</v>
          </cell>
          <cell r="Q62">
            <v>43.52</v>
          </cell>
          <cell r="R62">
            <v>1371</v>
          </cell>
          <cell r="S62">
            <v>252.13</v>
          </cell>
          <cell r="T62">
            <v>1371</v>
          </cell>
          <cell r="U62">
            <v>252.13</v>
          </cell>
        </row>
        <row r="63">
          <cell r="E63">
            <v>1110</v>
          </cell>
          <cell r="F63">
            <v>1212.22</v>
          </cell>
          <cell r="G63">
            <v>1110</v>
          </cell>
          <cell r="H63">
            <v>1212.22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1278</v>
          </cell>
          <cell r="S63">
            <v>244.39</v>
          </cell>
          <cell r="T63">
            <v>1278</v>
          </cell>
          <cell r="U63">
            <v>244.39</v>
          </cell>
        </row>
        <row r="64">
          <cell r="E64">
            <v>517</v>
          </cell>
          <cell r="F64">
            <v>579.30999999999995</v>
          </cell>
          <cell r="G64">
            <v>517</v>
          </cell>
          <cell r="H64">
            <v>579.30999999999995</v>
          </cell>
          <cell r="I64">
            <v>29</v>
          </cell>
          <cell r="J64">
            <v>1113.19</v>
          </cell>
          <cell r="K64">
            <v>29</v>
          </cell>
          <cell r="L64">
            <v>10980</v>
          </cell>
          <cell r="M64">
            <v>1113.19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459</v>
          </cell>
          <cell r="S64">
            <v>99.13</v>
          </cell>
          <cell r="T64">
            <v>459</v>
          </cell>
          <cell r="U64">
            <v>99.13</v>
          </cell>
        </row>
        <row r="65">
          <cell r="E65">
            <v>429</v>
          </cell>
          <cell r="F65">
            <v>566.63</v>
          </cell>
          <cell r="G65">
            <v>429</v>
          </cell>
          <cell r="H65">
            <v>566.63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615</v>
          </cell>
          <cell r="S65">
            <v>183.28</v>
          </cell>
          <cell r="T65">
            <v>615</v>
          </cell>
          <cell r="U65">
            <v>183.28</v>
          </cell>
        </row>
        <row r="66">
          <cell r="V66">
            <v>15332.96</v>
          </cell>
          <cell r="W66">
            <v>15332.96</v>
          </cell>
        </row>
        <row r="67">
          <cell r="E67">
            <v>11049</v>
          </cell>
          <cell r="F67">
            <v>16584.97</v>
          </cell>
          <cell r="G67">
            <v>11049</v>
          </cell>
          <cell r="H67">
            <v>16584.97</v>
          </cell>
          <cell r="I67">
            <v>408</v>
          </cell>
          <cell r="J67">
            <v>1718.76</v>
          </cell>
          <cell r="K67">
            <v>408</v>
          </cell>
          <cell r="L67">
            <v>9312</v>
          </cell>
          <cell r="M67">
            <v>1695.76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8886</v>
          </cell>
          <cell r="S67">
            <v>2121.2399999999998</v>
          </cell>
          <cell r="T67">
            <v>10737</v>
          </cell>
          <cell r="U67">
            <v>2121.2399999999998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E70">
            <v>2388</v>
          </cell>
          <cell r="F70">
            <v>3174.17</v>
          </cell>
          <cell r="G70">
            <v>2388</v>
          </cell>
          <cell r="H70">
            <v>3174.17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1212</v>
          </cell>
          <cell r="S70">
            <v>350.41</v>
          </cell>
          <cell r="T70">
            <v>1757</v>
          </cell>
          <cell r="U70">
            <v>350.41</v>
          </cell>
        </row>
        <row r="71">
          <cell r="E71">
            <v>72</v>
          </cell>
          <cell r="F71">
            <v>98.7</v>
          </cell>
          <cell r="G71">
            <v>72</v>
          </cell>
          <cell r="H71">
            <v>98.7</v>
          </cell>
          <cell r="I71">
            <v>1014</v>
          </cell>
          <cell r="J71">
            <v>2007.72</v>
          </cell>
          <cell r="K71">
            <v>968</v>
          </cell>
          <cell r="L71">
            <v>0</v>
          </cell>
          <cell r="M71">
            <v>1881.44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178</v>
          </cell>
          <cell r="S71">
            <v>44.98</v>
          </cell>
          <cell r="T71">
            <v>158</v>
          </cell>
          <cell r="U71">
            <v>44.98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E73">
            <v>270</v>
          </cell>
          <cell r="F73">
            <v>366.82</v>
          </cell>
          <cell r="G73">
            <v>270</v>
          </cell>
          <cell r="H73">
            <v>366.82</v>
          </cell>
          <cell r="I73">
            <v>153</v>
          </cell>
          <cell r="J73">
            <v>1132.2</v>
          </cell>
          <cell r="K73">
            <v>153</v>
          </cell>
          <cell r="L73">
            <v>5661</v>
          </cell>
          <cell r="M73">
            <v>1132.2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V74">
            <v>27599.970000000005</v>
          </cell>
          <cell r="W74">
            <v>27450.690000000002</v>
          </cell>
        </row>
        <row r="75">
          <cell r="E75">
            <v>7933</v>
          </cell>
          <cell r="F75">
            <v>17458.95</v>
          </cell>
          <cell r="G75">
            <v>7933</v>
          </cell>
          <cell r="H75">
            <v>17458.95</v>
          </cell>
          <cell r="I75">
            <v>278</v>
          </cell>
          <cell r="J75">
            <v>660</v>
          </cell>
          <cell r="K75">
            <v>278</v>
          </cell>
          <cell r="L75">
            <v>0</v>
          </cell>
          <cell r="M75">
            <v>660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453</v>
          </cell>
          <cell r="S75">
            <v>208.2</v>
          </cell>
          <cell r="T75">
            <v>1099</v>
          </cell>
          <cell r="U75">
            <v>265.91000000000003</v>
          </cell>
        </row>
        <row r="76">
          <cell r="E76">
            <v>2093</v>
          </cell>
          <cell r="F76">
            <v>2561.09</v>
          </cell>
          <cell r="G76">
            <v>2093</v>
          </cell>
          <cell r="H76">
            <v>2561.09</v>
          </cell>
          <cell r="I76">
            <v>153</v>
          </cell>
          <cell r="J76">
            <v>1835.24</v>
          </cell>
          <cell r="K76">
            <v>135</v>
          </cell>
          <cell r="L76">
            <v>2460</v>
          </cell>
          <cell r="M76">
            <v>1690.02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1769</v>
          </cell>
          <cell r="S76">
            <v>420.54</v>
          </cell>
          <cell r="T76">
            <v>1882</v>
          </cell>
          <cell r="U76">
            <v>420.11</v>
          </cell>
        </row>
        <row r="77">
          <cell r="E77">
            <v>2516</v>
          </cell>
          <cell r="F77">
            <v>4590.79</v>
          </cell>
          <cell r="G77">
            <v>2516</v>
          </cell>
          <cell r="H77">
            <v>4590.79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573</v>
          </cell>
          <cell r="S77">
            <v>197.15</v>
          </cell>
          <cell r="T77">
            <v>604</v>
          </cell>
          <cell r="U77">
            <v>196.32</v>
          </cell>
        </row>
        <row r="78">
          <cell r="E78">
            <v>817</v>
          </cell>
          <cell r="F78">
            <v>1678.45</v>
          </cell>
          <cell r="G78">
            <v>817</v>
          </cell>
          <cell r="H78">
            <v>1678.45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1166</v>
          </cell>
          <cell r="S78">
            <v>219.65</v>
          </cell>
          <cell r="T78">
            <v>1620</v>
          </cell>
          <cell r="U78">
            <v>295.58</v>
          </cell>
        </row>
        <row r="79">
          <cell r="E79">
            <v>471</v>
          </cell>
          <cell r="F79">
            <v>707.96</v>
          </cell>
          <cell r="G79">
            <v>471</v>
          </cell>
          <cell r="H79">
            <v>707.96</v>
          </cell>
          <cell r="I79">
            <v>155</v>
          </cell>
          <cell r="J79">
            <v>1171</v>
          </cell>
          <cell r="K79">
            <v>148</v>
          </cell>
          <cell r="L79">
            <v>5661</v>
          </cell>
          <cell r="M79">
            <v>1171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E80">
            <v>1916</v>
          </cell>
          <cell r="F80">
            <v>2640.38</v>
          </cell>
          <cell r="G80">
            <v>1916</v>
          </cell>
          <cell r="H80">
            <v>2640.38</v>
          </cell>
          <cell r="I80">
            <v>121</v>
          </cell>
          <cell r="J80">
            <v>290.39999999999998</v>
          </cell>
          <cell r="K80">
            <v>121</v>
          </cell>
          <cell r="L80">
            <v>0</v>
          </cell>
          <cell r="M80">
            <v>290.39999999999998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1031</v>
          </cell>
          <cell r="S80">
            <v>262.70999999999998</v>
          </cell>
          <cell r="T80">
            <v>1256</v>
          </cell>
          <cell r="U80">
            <v>308.77999999999997</v>
          </cell>
        </row>
        <row r="81">
          <cell r="E81">
            <v>230</v>
          </cell>
          <cell r="F81">
            <v>306.35000000000002</v>
          </cell>
          <cell r="G81">
            <v>230</v>
          </cell>
          <cell r="H81">
            <v>306.35000000000002</v>
          </cell>
          <cell r="I81">
            <v>80</v>
          </cell>
          <cell r="J81">
            <v>187.2</v>
          </cell>
          <cell r="K81">
            <v>80</v>
          </cell>
          <cell r="L81">
            <v>0</v>
          </cell>
          <cell r="M81">
            <v>187.2</v>
          </cell>
          <cell r="N81">
            <v>972</v>
          </cell>
          <cell r="O81">
            <v>228.42</v>
          </cell>
          <cell r="P81">
            <v>972</v>
          </cell>
          <cell r="Q81">
            <v>228.42</v>
          </cell>
          <cell r="R81">
            <v>325</v>
          </cell>
          <cell r="S81">
            <v>67.959999999999994</v>
          </cell>
          <cell r="T81">
            <v>477</v>
          </cell>
          <cell r="U81">
            <v>106.47</v>
          </cell>
        </row>
        <row r="82">
          <cell r="E82">
            <v>698</v>
          </cell>
          <cell r="F82">
            <v>816.54</v>
          </cell>
          <cell r="G82">
            <v>698</v>
          </cell>
          <cell r="H82">
            <v>816.54</v>
          </cell>
          <cell r="I82">
            <v>60</v>
          </cell>
          <cell r="J82">
            <v>109.44</v>
          </cell>
          <cell r="K82">
            <v>60</v>
          </cell>
          <cell r="L82">
            <v>0</v>
          </cell>
          <cell r="M82">
            <v>109.44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740</v>
          </cell>
          <cell r="S82">
            <v>37</v>
          </cell>
          <cell r="T82">
            <v>559</v>
          </cell>
          <cell r="U82">
            <v>27.95</v>
          </cell>
        </row>
        <row r="83">
          <cell r="E83">
            <v>519</v>
          </cell>
          <cell r="F83">
            <v>562.59</v>
          </cell>
          <cell r="G83">
            <v>519</v>
          </cell>
          <cell r="H83">
            <v>562.59</v>
          </cell>
          <cell r="I83">
            <v>36</v>
          </cell>
          <cell r="J83">
            <v>75.599999999999994</v>
          </cell>
          <cell r="K83">
            <v>36</v>
          </cell>
          <cell r="L83">
            <v>0</v>
          </cell>
          <cell r="M83">
            <v>75.599999999999994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41</v>
          </cell>
          <cell r="S83">
            <v>10.039999999999999</v>
          </cell>
          <cell r="T83">
            <v>62</v>
          </cell>
          <cell r="U83">
            <v>15.85</v>
          </cell>
        </row>
        <row r="84">
          <cell r="E84">
            <v>1408</v>
          </cell>
          <cell r="F84">
            <v>2485.15</v>
          </cell>
          <cell r="G84">
            <v>1408</v>
          </cell>
          <cell r="H84">
            <v>2485.15</v>
          </cell>
          <cell r="I84">
            <v>316</v>
          </cell>
          <cell r="J84">
            <v>3944.25</v>
          </cell>
          <cell r="K84">
            <v>257</v>
          </cell>
          <cell r="L84">
            <v>30326</v>
          </cell>
          <cell r="M84">
            <v>3944.25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381</v>
          </cell>
          <cell r="S84">
            <v>46.46</v>
          </cell>
          <cell r="T84">
            <v>363</v>
          </cell>
          <cell r="U84">
            <v>44.76</v>
          </cell>
        </row>
        <row r="85">
          <cell r="E85">
            <v>135</v>
          </cell>
          <cell r="F85">
            <v>161.5</v>
          </cell>
          <cell r="G85">
            <v>135</v>
          </cell>
          <cell r="H85">
            <v>161.5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E86">
            <v>242</v>
          </cell>
          <cell r="F86">
            <v>458.19</v>
          </cell>
          <cell r="G86">
            <v>242</v>
          </cell>
          <cell r="H86">
            <v>458.19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750</v>
          </cell>
          <cell r="S86">
            <v>466.52</v>
          </cell>
          <cell r="T86">
            <v>703</v>
          </cell>
          <cell r="U86">
            <v>437.79</v>
          </cell>
        </row>
        <row r="87">
          <cell r="E87">
            <v>870</v>
          </cell>
          <cell r="F87">
            <v>1121.72</v>
          </cell>
          <cell r="G87">
            <v>870</v>
          </cell>
          <cell r="H87">
            <v>1121.72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395</v>
          </cell>
          <cell r="S87">
            <v>133.5</v>
          </cell>
          <cell r="T87">
            <v>384</v>
          </cell>
          <cell r="U87">
            <v>132.79</v>
          </cell>
        </row>
        <row r="88">
          <cell r="E88">
            <v>358</v>
          </cell>
          <cell r="F88">
            <v>598.91999999999996</v>
          </cell>
          <cell r="G88">
            <v>358</v>
          </cell>
          <cell r="H88">
            <v>598.91999999999996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1625</v>
          </cell>
          <cell r="S88">
            <v>167.82</v>
          </cell>
          <cell r="T88">
            <v>1305</v>
          </cell>
          <cell r="U88">
            <v>220.22</v>
          </cell>
        </row>
        <row r="89">
          <cell r="E89">
            <v>223</v>
          </cell>
          <cell r="F89">
            <v>339.65</v>
          </cell>
          <cell r="G89">
            <v>223</v>
          </cell>
          <cell r="H89">
            <v>339.65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988</v>
          </cell>
          <cell r="S89">
            <v>251.72</v>
          </cell>
          <cell r="T89">
            <v>1390</v>
          </cell>
          <cell r="U89">
            <v>288.37</v>
          </cell>
        </row>
        <row r="90">
          <cell r="E90">
            <v>176</v>
          </cell>
          <cell r="F90">
            <v>269.31</v>
          </cell>
          <cell r="G90">
            <v>176</v>
          </cell>
          <cell r="H90">
            <v>269.31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2183</v>
          </cell>
          <cell r="S90">
            <v>539.98</v>
          </cell>
          <cell r="T90">
            <v>2078</v>
          </cell>
          <cell r="U90">
            <v>518.20000000000005</v>
          </cell>
        </row>
        <row r="91">
          <cell r="E91">
            <v>88</v>
          </cell>
          <cell r="F91">
            <v>226.83</v>
          </cell>
          <cell r="G91">
            <v>88</v>
          </cell>
          <cell r="H91">
            <v>226.83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>
            <v>340</v>
          </cell>
          <cell r="F92">
            <v>399.95</v>
          </cell>
          <cell r="G92">
            <v>340</v>
          </cell>
          <cell r="H92">
            <v>399.95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67</v>
          </cell>
          <cell r="S92">
            <v>18.75</v>
          </cell>
          <cell r="T92">
            <v>75</v>
          </cell>
          <cell r="U92">
            <v>20.53</v>
          </cell>
        </row>
        <row r="93">
          <cell r="V93">
            <v>48933.87</v>
          </cell>
          <cell r="W93">
            <v>49040.280000000006</v>
          </cell>
        </row>
        <row r="94">
          <cell r="E94">
            <v>9900</v>
          </cell>
          <cell r="F94">
            <v>20071.02</v>
          </cell>
          <cell r="G94">
            <v>9900</v>
          </cell>
          <cell r="H94">
            <v>20071.02</v>
          </cell>
          <cell r="I94">
            <v>342</v>
          </cell>
          <cell r="J94">
            <v>1011.08</v>
          </cell>
          <cell r="K94">
            <v>368</v>
          </cell>
          <cell r="L94">
            <v>731</v>
          </cell>
          <cell r="M94">
            <v>975.24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22299</v>
          </cell>
          <cell r="S94">
            <v>5210.8599999999997</v>
          </cell>
          <cell r="T94">
            <v>17782</v>
          </cell>
          <cell r="U94">
            <v>4713.0600000000004</v>
          </cell>
        </row>
        <row r="95">
          <cell r="E95">
            <v>297</v>
          </cell>
          <cell r="F95">
            <v>358.01</v>
          </cell>
          <cell r="G95">
            <v>297</v>
          </cell>
          <cell r="H95">
            <v>358.01</v>
          </cell>
          <cell r="I95">
            <v>120</v>
          </cell>
          <cell r="J95">
            <v>228.43</v>
          </cell>
          <cell r="K95">
            <v>108</v>
          </cell>
          <cell r="L95">
            <v>0</v>
          </cell>
          <cell r="M95">
            <v>205.58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1329</v>
          </cell>
          <cell r="S95">
            <v>223.34</v>
          </cell>
          <cell r="T95">
            <v>1093</v>
          </cell>
          <cell r="U95">
            <v>199.4</v>
          </cell>
        </row>
        <row r="96">
          <cell r="E96">
            <v>1080</v>
          </cell>
          <cell r="F96">
            <v>1944</v>
          </cell>
          <cell r="G96">
            <v>1060</v>
          </cell>
          <cell r="H96">
            <v>1908</v>
          </cell>
          <cell r="I96">
            <v>0</v>
          </cell>
          <cell r="J96">
            <v>2735</v>
          </cell>
          <cell r="K96">
            <v>0</v>
          </cell>
          <cell r="L96">
            <v>20520</v>
          </cell>
          <cell r="M96">
            <v>2735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1800</v>
          </cell>
          <cell r="S96">
            <v>90</v>
          </cell>
          <cell r="T96">
            <v>1800</v>
          </cell>
          <cell r="U96">
            <v>90</v>
          </cell>
        </row>
        <row r="97">
          <cell r="E97">
            <v>135</v>
          </cell>
          <cell r="F97">
            <v>186</v>
          </cell>
          <cell r="G97">
            <v>126</v>
          </cell>
          <cell r="H97">
            <v>154</v>
          </cell>
          <cell r="I97">
            <v>0</v>
          </cell>
          <cell r="J97">
            <v>2090</v>
          </cell>
          <cell r="K97">
            <v>0</v>
          </cell>
          <cell r="L97">
            <v>10700</v>
          </cell>
          <cell r="M97">
            <v>2082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444</v>
          </cell>
          <cell r="S97">
            <v>154</v>
          </cell>
          <cell r="T97">
            <v>418</v>
          </cell>
          <cell r="U97">
            <v>138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2559</v>
          </cell>
          <cell r="O98">
            <v>555</v>
          </cell>
          <cell r="P98">
            <v>2548</v>
          </cell>
          <cell r="Q98">
            <v>552</v>
          </cell>
          <cell r="R98">
            <v>480</v>
          </cell>
          <cell r="S98">
            <v>129</v>
          </cell>
          <cell r="T98">
            <v>400</v>
          </cell>
          <cell r="U98">
            <v>126</v>
          </cell>
        </row>
        <row r="99">
          <cell r="V99">
            <v>34985.740000000005</v>
          </cell>
          <cell r="W99">
            <v>34307.310000000005</v>
          </cell>
        </row>
        <row r="100">
          <cell r="E100">
            <v>6660</v>
          </cell>
          <cell r="F100">
            <v>10663.37</v>
          </cell>
          <cell r="G100">
            <v>6660</v>
          </cell>
          <cell r="H100">
            <v>10663.37</v>
          </cell>
          <cell r="I100">
            <v>84</v>
          </cell>
          <cell r="J100">
            <v>439.93</v>
          </cell>
          <cell r="K100">
            <v>84</v>
          </cell>
          <cell r="L100">
            <v>2992</v>
          </cell>
          <cell r="M100">
            <v>439.93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1302</v>
          </cell>
          <cell r="S100">
            <v>446.7</v>
          </cell>
          <cell r="T100">
            <v>1302</v>
          </cell>
          <cell r="U100">
            <v>446.7</v>
          </cell>
        </row>
        <row r="101">
          <cell r="E101">
            <v>2535</v>
          </cell>
          <cell r="F101">
            <v>3490.25</v>
          </cell>
          <cell r="G101">
            <v>2535</v>
          </cell>
          <cell r="H101">
            <v>3490.25</v>
          </cell>
          <cell r="I101">
            <v>21</v>
          </cell>
          <cell r="J101">
            <v>99.4</v>
          </cell>
          <cell r="K101">
            <v>21</v>
          </cell>
          <cell r="L101">
            <v>560</v>
          </cell>
          <cell r="M101">
            <v>99.24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2157</v>
          </cell>
          <cell r="S101">
            <v>337.3</v>
          </cell>
          <cell r="T101">
            <v>2157</v>
          </cell>
          <cell r="U101">
            <v>337.3</v>
          </cell>
        </row>
        <row r="102">
          <cell r="E102">
            <v>840</v>
          </cell>
          <cell r="F102">
            <v>904.52</v>
          </cell>
          <cell r="G102">
            <v>840</v>
          </cell>
          <cell r="H102">
            <v>904.52</v>
          </cell>
          <cell r="I102">
            <v>69</v>
          </cell>
          <cell r="J102">
            <v>164.18</v>
          </cell>
          <cell r="K102">
            <v>68</v>
          </cell>
          <cell r="L102">
            <v>0</v>
          </cell>
          <cell r="M102">
            <v>161.80000000000001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432</v>
          </cell>
          <cell r="S102">
            <v>41.3</v>
          </cell>
          <cell r="T102">
            <v>432</v>
          </cell>
          <cell r="U102">
            <v>41.3</v>
          </cell>
        </row>
        <row r="103">
          <cell r="E103">
            <v>1950</v>
          </cell>
          <cell r="F103">
            <v>3603.25</v>
          </cell>
          <cell r="G103">
            <v>1950</v>
          </cell>
          <cell r="H103">
            <v>3603.25</v>
          </cell>
          <cell r="I103">
            <v>231</v>
          </cell>
          <cell r="J103">
            <v>4774.3599999999997</v>
          </cell>
          <cell r="K103">
            <v>231</v>
          </cell>
          <cell r="L103">
            <v>12046</v>
          </cell>
          <cell r="M103">
            <v>4766.2</v>
          </cell>
          <cell r="N103">
            <v>195</v>
          </cell>
          <cell r="O103">
            <v>459.46</v>
          </cell>
          <cell r="P103">
            <v>195</v>
          </cell>
          <cell r="Q103">
            <v>459.46</v>
          </cell>
          <cell r="R103">
            <v>165</v>
          </cell>
          <cell r="S103">
            <v>42.91</v>
          </cell>
          <cell r="T103">
            <v>165</v>
          </cell>
          <cell r="U103">
            <v>42.91</v>
          </cell>
        </row>
        <row r="104">
          <cell r="E104">
            <v>514</v>
          </cell>
          <cell r="F104">
            <v>673.61</v>
          </cell>
          <cell r="G104">
            <v>514</v>
          </cell>
          <cell r="H104">
            <v>673.61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232</v>
          </cell>
          <cell r="S104">
            <v>73.39</v>
          </cell>
          <cell r="T104">
            <v>232</v>
          </cell>
          <cell r="U104">
            <v>73.39</v>
          </cell>
        </row>
        <row r="105">
          <cell r="V105">
            <v>26213.930000000004</v>
          </cell>
          <cell r="W105">
            <v>26203.23</v>
          </cell>
        </row>
        <row r="106">
          <cell r="E106">
            <v>5922</v>
          </cell>
          <cell r="F106">
            <v>9911.0300000000007</v>
          </cell>
          <cell r="G106">
            <v>5922</v>
          </cell>
          <cell r="H106">
            <v>9911.0300000000007</v>
          </cell>
          <cell r="I106">
            <v>141</v>
          </cell>
          <cell r="J106">
            <v>432.46</v>
          </cell>
          <cell r="K106">
            <v>61</v>
          </cell>
          <cell r="L106">
            <v>2464</v>
          </cell>
          <cell r="M106">
            <v>402.93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1468</v>
          </cell>
          <cell r="S106">
            <v>300</v>
          </cell>
          <cell r="T106">
            <v>1468</v>
          </cell>
          <cell r="U106">
            <v>300</v>
          </cell>
        </row>
        <row r="107">
          <cell r="E107">
            <v>2991</v>
          </cell>
          <cell r="F107">
            <v>3970.32</v>
          </cell>
          <cell r="G107">
            <v>2991</v>
          </cell>
          <cell r="H107">
            <v>3970.32</v>
          </cell>
          <cell r="I107">
            <v>21</v>
          </cell>
          <cell r="J107">
            <v>91.14</v>
          </cell>
          <cell r="K107">
            <v>0</v>
          </cell>
          <cell r="L107">
            <v>514</v>
          </cell>
          <cell r="M107">
            <v>60.29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E108">
            <v>954</v>
          </cell>
          <cell r="F108">
            <v>987.52</v>
          </cell>
          <cell r="G108">
            <v>954</v>
          </cell>
          <cell r="H108">
            <v>987.52</v>
          </cell>
          <cell r="I108">
            <v>270</v>
          </cell>
          <cell r="J108">
            <v>766.26</v>
          </cell>
          <cell r="K108">
            <v>135</v>
          </cell>
          <cell r="L108">
            <v>5841</v>
          </cell>
          <cell r="M108">
            <v>766.26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750</v>
          </cell>
          <cell r="S108">
            <v>37.5</v>
          </cell>
          <cell r="T108">
            <v>750</v>
          </cell>
          <cell r="U108">
            <v>37.5</v>
          </cell>
        </row>
        <row r="109">
          <cell r="E109">
            <v>894</v>
          </cell>
          <cell r="F109">
            <v>920.11</v>
          </cell>
          <cell r="G109">
            <v>894</v>
          </cell>
          <cell r="H109">
            <v>920.11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750</v>
          </cell>
          <cell r="S109">
            <v>37.5</v>
          </cell>
          <cell r="T109">
            <v>750</v>
          </cell>
          <cell r="U109">
            <v>37.5</v>
          </cell>
        </row>
        <row r="110">
          <cell r="E110">
            <v>612</v>
          </cell>
          <cell r="F110">
            <v>694.14</v>
          </cell>
          <cell r="G110">
            <v>612</v>
          </cell>
          <cell r="H110">
            <v>694.14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930</v>
          </cell>
          <cell r="S110">
            <v>91.54</v>
          </cell>
          <cell r="T110">
            <v>926</v>
          </cell>
          <cell r="U110">
            <v>90.32</v>
          </cell>
        </row>
        <row r="111">
          <cell r="V111">
            <v>18239.52</v>
          </cell>
          <cell r="W111">
            <v>18177.920000000002</v>
          </cell>
        </row>
        <row r="112">
          <cell r="E112">
            <v>3900</v>
          </cell>
          <cell r="F112">
            <v>5658.07</v>
          </cell>
          <cell r="G112">
            <v>1300</v>
          </cell>
          <cell r="H112">
            <v>5658.07</v>
          </cell>
          <cell r="I112">
            <v>270</v>
          </cell>
          <cell r="J112">
            <v>511.93</v>
          </cell>
          <cell r="K112">
            <v>270</v>
          </cell>
          <cell r="L112">
            <v>142</v>
          </cell>
          <cell r="M112">
            <v>511.93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1941</v>
          </cell>
          <cell r="S112">
            <v>526.23</v>
          </cell>
          <cell r="T112">
            <v>2500</v>
          </cell>
          <cell r="U112">
            <v>520.99</v>
          </cell>
        </row>
        <row r="113">
          <cell r="E113">
            <v>1203</v>
          </cell>
          <cell r="F113">
            <v>1304.8699999999999</v>
          </cell>
          <cell r="G113">
            <v>1203</v>
          </cell>
          <cell r="H113">
            <v>1304.8699999999999</v>
          </cell>
          <cell r="I113">
            <v>84</v>
          </cell>
          <cell r="J113">
            <v>331.99</v>
          </cell>
          <cell r="K113">
            <v>84</v>
          </cell>
          <cell r="L113">
            <v>1398</v>
          </cell>
          <cell r="M113">
            <v>331.99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1611</v>
          </cell>
          <cell r="S113">
            <v>215.29</v>
          </cell>
          <cell r="T113">
            <v>4482</v>
          </cell>
          <cell r="U113">
            <v>215.29</v>
          </cell>
        </row>
        <row r="114">
          <cell r="E114">
            <v>789</v>
          </cell>
          <cell r="F114">
            <v>866.09199999999998</v>
          </cell>
          <cell r="G114">
            <v>789</v>
          </cell>
          <cell r="H114">
            <v>866.82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1860</v>
          </cell>
          <cell r="S114">
            <v>328.05</v>
          </cell>
          <cell r="T114">
            <v>2318</v>
          </cell>
          <cell r="U114">
            <v>328.05</v>
          </cell>
        </row>
        <row r="115">
          <cell r="E115">
            <v>438</v>
          </cell>
          <cell r="F115">
            <v>818.9</v>
          </cell>
          <cell r="G115">
            <v>381</v>
          </cell>
          <cell r="H115">
            <v>712.32</v>
          </cell>
          <cell r="I115">
            <v>33</v>
          </cell>
          <cell r="J115">
            <v>508.35</v>
          </cell>
          <cell r="K115">
            <v>33</v>
          </cell>
          <cell r="L115">
            <v>4365</v>
          </cell>
          <cell r="M115">
            <v>508.35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156</v>
          </cell>
          <cell r="S115">
            <v>29.56</v>
          </cell>
          <cell r="T115">
            <v>204</v>
          </cell>
          <cell r="U115">
            <v>26.31</v>
          </cell>
        </row>
        <row r="116">
          <cell r="E116">
            <v>57</v>
          </cell>
          <cell r="F116">
            <v>87.87</v>
          </cell>
          <cell r="G116">
            <v>55</v>
          </cell>
          <cell r="H116">
            <v>84.79</v>
          </cell>
          <cell r="I116">
            <v>213</v>
          </cell>
          <cell r="J116">
            <v>1236.6300000000001</v>
          </cell>
          <cell r="K116">
            <v>0</v>
          </cell>
          <cell r="L116">
            <v>5664</v>
          </cell>
          <cell r="M116">
            <v>1133.93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27</v>
          </cell>
          <cell r="S116">
            <v>7.34</v>
          </cell>
          <cell r="T116">
            <v>14</v>
          </cell>
          <cell r="U116">
            <v>3.63</v>
          </cell>
        </row>
        <row r="117">
          <cell r="V117">
            <v>12431.171999999999</v>
          </cell>
          <cell r="W117">
            <v>12207.34</v>
          </cell>
        </row>
        <row r="118">
          <cell r="E118">
            <v>14070</v>
          </cell>
          <cell r="F118">
            <v>30512.76</v>
          </cell>
          <cell r="G118">
            <v>13536</v>
          </cell>
          <cell r="H118">
            <v>30512.07</v>
          </cell>
          <cell r="I118">
            <v>12</v>
          </cell>
          <cell r="J118">
            <v>37.46</v>
          </cell>
          <cell r="K118">
            <v>0</v>
          </cell>
          <cell r="L118">
            <v>456</v>
          </cell>
          <cell r="M118">
            <v>112.37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3180</v>
          </cell>
          <cell r="S118">
            <v>950.23</v>
          </cell>
          <cell r="T118">
            <v>3180</v>
          </cell>
          <cell r="U118">
            <v>950.23</v>
          </cell>
        </row>
        <row r="119">
          <cell r="E119">
            <v>3708</v>
          </cell>
          <cell r="F119">
            <v>12264.06</v>
          </cell>
          <cell r="G119">
            <v>4907</v>
          </cell>
          <cell r="H119">
            <v>12263.65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4111</v>
          </cell>
          <cell r="S119">
            <v>932.75</v>
          </cell>
          <cell r="T119">
            <v>4111</v>
          </cell>
          <cell r="U119">
            <v>932.75</v>
          </cell>
        </row>
        <row r="120">
          <cell r="E120">
            <v>405</v>
          </cell>
          <cell r="F120">
            <v>10924.06</v>
          </cell>
          <cell r="G120">
            <v>5835</v>
          </cell>
          <cell r="H120">
            <v>10923.7</v>
          </cell>
          <cell r="I120">
            <v>116</v>
          </cell>
          <cell r="J120">
            <v>702.22</v>
          </cell>
          <cell r="K120">
            <v>166</v>
          </cell>
          <cell r="L120">
            <v>578</v>
          </cell>
          <cell r="M120">
            <v>668.18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2364</v>
          </cell>
          <cell r="S120">
            <v>506.91</v>
          </cell>
          <cell r="T120">
            <v>2364</v>
          </cell>
          <cell r="U120">
            <v>506.91</v>
          </cell>
        </row>
        <row r="121">
          <cell r="E121">
            <v>1746</v>
          </cell>
          <cell r="F121">
            <v>3502.18</v>
          </cell>
          <cell r="G121">
            <v>1482</v>
          </cell>
          <cell r="H121">
            <v>3499.87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11149</v>
          </cell>
          <cell r="S121">
            <v>2538.9899999999998</v>
          </cell>
          <cell r="T121">
            <v>11149</v>
          </cell>
          <cell r="U121">
            <v>2538.9899999999998</v>
          </cell>
        </row>
        <row r="122">
          <cell r="E122">
            <v>2071</v>
          </cell>
          <cell r="F122">
            <v>3316.68</v>
          </cell>
          <cell r="G122">
            <v>1895</v>
          </cell>
          <cell r="H122">
            <v>3312.81</v>
          </cell>
          <cell r="I122">
            <v>261</v>
          </cell>
          <cell r="J122">
            <v>1322.26</v>
          </cell>
          <cell r="K122">
            <v>12</v>
          </cell>
          <cell r="L122">
            <v>7920</v>
          </cell>
          <cell r="M122">
            <v>1322.26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4110</v>
          </cell>
          <cell r="S122">
            <v>1125.54</v>
          </cell>
          <cell r="T122">
            <v>4110</v>
          </cell>
          <cell r="U122">
            <v>1125.54</v>
          </cell>
        </row>
        <row r="123">
          <cell r="E123">
            <v>4600</v>
          </cell>
          <cell r="F123">
            <v>9556.7800000000007</v>
          </cell>
          <cell r="G123">
            <v>4431</v>
          </cell>
          <cell r="H123">
            <v>955.78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19932</v>
          </cell>
          <cell r="S123">
            <v>3766.4</v>
          </cell>
          <cell r="T123">
            <v>19932</v>
          </cell>
          <cell r="U123">
            <v>3766.4</v>
          </cell>
        </row>
        <row r="124">
          <cell r="E124">
            <v>1625</v>
          </cell>
          <cell r="F124">
            <v>5452.72</v>
          </cell>
          <cell r="G124">
            <v>1602</v>
          </cell>
          <cell r="H124">
            <v>5452.39</v>
          </cell>
          <cell r="I124">
            <v>5</v>
          </cell>
          <cell r="J124">
            <v>12.18</v>
          </cell>
          <cell r="K124">
            <v>16</v>
          </cell>
          <cell r="L124">
            <v>0</v>
          </cell>
          <cell r="M124">
            <v>12.18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3479</v>
          </cell>
          <cell r="S124">
            <v>963.35</v>
          </cell>
          <cell r="T124">
            <v>3479</v>
          </cell>
          <cell r="U124">
            <v>963.35</v>
          </cell>
        </row>
        <row r="125">
          <cell r="E125">
            <v>2416</v>
          </cell>
          <cell r="F125">
            <v>3276.4</v>
          </cell>
          <cell r="G125">
            <v>2339</v>
          </cell>
          <cell r="H125">
            <v>3275.49</v>
          </cell>
          <cell r="I125">
            <v>158</v>
          </cell>
          <cell r="J125">
            <v>804.45</v>
          </cell>
          <cell r="K125">
            <v>99</v>
          </cell>
          <cell r="L125">
            <v>4050</v>
          </cell>
          <cell r="M125">
            <v>804.45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2259</v>
          </cell>
          <cell r="S125">
            <v>558.87</v>
          </cell>
          <cell r="T125">
            <v>2259</v>
          </cell>
          <cell r="U125">
            <v>558.87</v>
          </cell>
        </row>
        <row r="126">
          <cell r="E126">
            <v>2889</v>
          </cell>
          <cell r="F126">
            <v>3805.82</v>
          </cell>
          <cell r="G126">
            <v>2756</v>
          </cell>
          <cell r="H126">
            <v>3805.82</v>
          </cell>
          <cell r="I126">
            <v>12</v>
          </cell>
          <cell r="J126">
            <v>510.85</v>
          </cell>
          <cell r="K126">
            <v>0</v>
          </cell>
          <cell r="L126">
            <v>4001</v>
          </cell>
          <cell r="M126">
            <v>506.17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2932</v>
          </cell>
          <cell r="S126">
            <v>710.64</v>
          </cell>
          <cell r="T126">
            <v>2932</v>
          </cell>
          <cell r="U126">
            <v>710.64</v>
          </cell>
        </row>
        <row r="127">
          <cell r="E127">
            <v>981</v>
          </cell>
          <cell r="F127">
            <v>1097.3699999999999</v>
          </cell>
          <cell r="G127">
            <v>864</v>
          </cell>
          <cell r="H127">
            <v>1091.73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425</v>
          </cell>
          <cell r="S127">
            <v>85</v>
          </cell>
          <cell r="T127">
            <v>425</v>
          </cell>
          <cell r="U127">
            <v>85</v>
          </cell>
        </row>
        <row r="128">
          <cell r="E128">
            <v>1310</v>
          </cell>
          <cell r="F128">
            <v>1877.58</v>
          </cell>
          <cell r="G128">
            <v>1290</v>
          </cell>
          <cell r="H128">
            <v>1875.89</v>
          </cell>
          <cell r="I128">
            <v>21</v>
          </cell>
          <cell r="J128">
            <v>134.79</v>
          </cell>
          <cell r="K128">
            <v>0</v>
          </cell>
          <cell r="L128">
            <v>1172</v>
          </cell>
          <cell r="M128">
            <v>134.79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1172</v>
          </cell>
          <cell r="S128">
            <v>134.79</v>
          </cell>
          <cell r="T128">
            <v>1172</v>
          </cell>
          <cell r="U128">
            <v>134.79</v>
          </cell>
        </row>
        <row r="129">
          <cell r="E129">
            <v>1068</v>
          </cell>
          <cell r="F129">
            <v>1260.72</v>
          </cell>
          <cell r="G129">
            <v>1033</v>
          </cell>
          <cell r="H129">
            <v>1259.94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787</v>
          </cell>
          <cell r="O129">
            <v>170.61</v>
          </cell>
          <cell r="P129">
            <v>787</v>
          </cell>
          <cell r="Q129">
            <v>170.61</v>
          </cell>
          <cell r="R129">
            <v>598</v>
          </cell>
          <cell r="S129">
            <v>62.96</v>
          </cell>
          <cell r="T129">
            <v>598</v>
          </cell>
          <cell r="U129">
            <v>62.96</v>
          </cell>
        </row>
        <row r="130">
          <cell r="E130">
            <v>721</v>
          </cell>
          <cell r="F130">
            <v>1035.1400000000001</v>
          </cell>
          <cell r="G130">
            <v>539</v>
          </cell>
          <cell r="H130">
            <v>1034.77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572</v>
          </cell>
          <cell r="S130">
            <v>178.1</v>
          </cell>
          <cell r="T130">
            <v>572</v>
          </cell>
          <cell r="U130">
            <v>178.1</v>
          </cell>
        </row>
        <row r="131">
          <cell r="E131">
            <v>1053</v>
          </cell>
          <cell r="F131">
            <v>2541.35</v>
          </cell>
          <cell r="G131">
            <v>1007</v>
          </cell>
          <cell r="H131">
            <v>2541.15</v>
          </cell>
          <cell r="I131">
            <v>156</v>
          </cell>
          <cell r="J131">
            <v>1155.55</v>
          </cell>
          <cell r="K131">
            <v>0</v>
          </cell>
          <cell r="L131">
            <v>5772</v>
          </cell>
          <cell r="M131">
            <v>1155.55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1757</v>
          </cell>
          <cell r="S131">
            <v>440.37</v>
          </cell>
          <cell r="T131">
            <v>1757</v>
          </cell>
          <cell r="U131">
            <v>440.37</v>
          </cell>
        </row>
        <row r="132">
          <cell r="E132">
            <v>340</v>
          </cell>
          <cell r="F132">
            <v>466.62</v>
          </cell>
          <cell r="G132">
            <v>263</v>
          </cell>
          <cell r="H132">
            <v>431.51</v>
          </cell>
          <cell r="I132">
            <v>2254</v>
          </cell>
          <cell r="J132">
            <v>6389.53</v>
          </cell>
          <cell r="K132">
            <v>2656</v>
          </cell>
          <cell r="L132">
            <v>0</v>
          </cell>
          <cell r="M132">
            <v>6389.53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216</v>
          </cell>
          <cell r="S132">
            <v>56.08</v>
          </cell>
          <cell r="T132">
            <v>216</v>
          </cell>
          <cell r="U132">
            <v>56.08</v>
          </cell>
        </row>
        <row r="133">
          <cell r="E133">
            <v>2352</v>
          </cell>
          <cell r="F133">
            <v>3017.58</v>
          </cell>
          <cell r="G133">
            <v>2197</v>
          </cell>
          <cell r="H133">
            <v>3017.18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1151</v>
          </cell>
          <cell r="S133">
            <v>290</v>
          </cell>
          <cell r="T133">
            <v>1151</v>
          </cell>
          <cell r="U133">
            <v>290</v>
          </cell>
        </row>
        <row r="134">
          <cell r="V134">
            <v>118448.7</v>
          </cell>
          <cell r="W134">
            <v>109830.81999999998</v>
          </cell>
        </row>
        <row r="135">
          <cell r="E135">
            <v>12089</v>
          </cell>
          <cell r="F135">
            <v>29361.040000000001</v>
          </cell>
          <cell r="G135">
            <v>12089</v>
          </cell>
          <cell r="H135">
            <v>29361.040000000001</v>
          </cell>
          <cell r="I135">
            <v>118</v>
          </cell>
          <cell r="J135">
            <v>1368.72</v>
          </cell>
          <cell r="K135">
            <v>118</v>
          </cell>
          <cell r="L135">
            <v>6754</v>
          </cell>
          <cell r="M135">
            <v>1368.72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5560</v>
          </cell>
          <cell r="S135">
            <v>1665.76</v>
          </cell>
          <cell r="T135">
            <v>7300</v>
          </cell>
          <cell r="U135">
            <v>1665.76</v>
          </cell>
        </row>
        <row r="136">
          <cell r="E136">
            <v>3030</v>
          </cell>
          <cell r="F136">
            <v>4251.2299999999996</v>
          </cell>
          <cell r="G136">
            <v>3030</v>
          </cell>
          <cell r="H136">
            <v>4251.2299999999996</v>
          </cell>
          <cell r="I136">
            <v>40</v>
          </cell>
          <cell r="J136">
            <v>89.4</v>
          </cell>
          <cell r="K136">
            <v>37</v>
          </cell>
          <cell r="L136">
            <v>0</v>
          </cell>
          <cell r="M136">
            <v>61.4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1642</v>
          </cell>
          <cell r="S136">
            <v>580</v>
          </cell>
          <cell r="T136">
            <v>2602</v>
          </cell>
          <cell r="U136">
            <v>580</v>
          </cell>
        </row>
        <row r="137">
          <cell r="E137">
            <v>510</v>
          </cell>
          <cell r="F137">
            <v>697.89</v>
          </cell>
          <cell r="G137">
            <v>510</v>
          </cell>
          <cell r="H137">
            <v>697.89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1250</v>
          </cell>
          <cell r="S137">
            <v>240</v>
          </cell>
          <cell r="T137">
            <v>1690</v>
          </cell>
          <cell r="U137">
            <v>240</v>
          </cell>
        </row>
        <row r="138">
          <cell r="E138">
            <v>1800</v>
          </cell>
          <cell r="F138">
            <v>2558.33</v>
          </cell>
          <cell r="G138">
            <v>1778</v>
          </cell>
          <cell r="H138">
            <v>2518.66</v>
          </cell>
          <cell r="I138">
            <v>265</v>
          </cell>
          <cell r="J138">
            <v>699.6</v>
          </cell>
          <cell r="K138">
            <v>143</v>
          </cell>
          <cell r="L138">
            <v>0</v>
          </cell>
          <cell r="M138">
            <v>603.25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3840</v>
          </cell>
          <cell r="S138">
            <v>1047</v>
          </cell>
          <cell r="T138">
            <v>3920</v>
          </cell>
          <cell r="U138">
            <v>996.1</v>
          </cell>
        </row>
        <row r="139">
          <cell r="E139">
            <v>540</v>
          </cell>
          <cell r="F139">
            <v>659.5</v>
          </cell>
          <cell r="G139">
            <v>540</v>
          </cell>
          <cell r="H139">
            <v>659.5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425</v>
          </cell>
          <cell r="S139">
            <v>105</v>
          </cell>
          <cell r="T139">
            <v>410</v>
          </cell>
          <cell r="U139">
            <v>105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</row>
        <row r="141">
          <cell r="E141">
            <v>1440</v>
          </cell>
          <cell r="F141">
            <v>2698.22</v>
          </cell>
          <cell r="G141">
            <v>1440</v>
          </cell>
          <cell r="H141">
            <v>2698.22</v>
          </cell>
          <cell r="I141">
            <v>36</v>
          </cell>
          <cell r="J141">
            <v>43.2</v>
          </cell>
          <cell r="K141">
            <v>21</v>
          </cell>
          <cell r="L141">
            <v>0</v>
          </cell>
          <cell r="M141">
            <v>25.23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2615</v>
          </cell>
          <cell r="S141">
            <v>660</v>
          </cell>
          <cell r="T141">
            <v>2888</v>
          </cell>
          <cell r="U141">
            <v>60</v>
          </cell>
        </row>
        <row r="142">
          <cell r="E142">
            <v>62</v>
          </cell>
          <cell r="F142">
            <v>101.25</v>
          </cell>
          <cell r="G142">
            <v>62</v>
          </cell>
          <cell r="H142">
            <v>101.25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66</v>
          </cell>
          <cell r="S142">
            <v>36</v>
          </cell>
          <cell r="T142">
            <v>68</v>
          </cell>
          <cell r="U142">
            <v>36</v>
          </cell>
        </row>
        <row r="143">
          <cell r="E143">
            <v>222</v>
          </cell>
          <cell r="F143">
            <v>388.77</v>
          </cell>
          <cell r="G143">
            <v>222</v>
          </cell>
          <cell r="H143">
            <v>388.77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770</v>
          </cell>
          <cell r="S143">
            <v>300</v>
          </cell>
          <cell r="T143">
            <v>733</v>
          </cell>
          <cell r="U143">
            <v>300</v>
          </cell>
        </row>
        <row r="144">
          <cell r="E144">
            <v>414</v>
          </cell>
          <cell r="F144">
            <v>684.38</v>
          </cell>
          <cell r="G144">
            <v>414</v>
          </cell>
          <cell r="H144">
            <v>684.38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790</v>
          </cell>
          <cell r="S144">
            <v>330</v>
          </cell>
          <cell r="T144">
            <v>798</v>
          </cell>
          <cell r="U144">
            <v>330</v>
          </cell>
        </row>
        <row r="145">
          <cell r="E145">
            <v>480</v>
          </cell>
          <cell r="F145">
            <v>801.11</v>
          </cell>
          <cell r="G145">
            <v>480</v>
          </cell>
          <cell r="H145">
            <v>801.11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1206</v>
          </cell>
          <cell r="S145">
            <v>330</v>
          </cell>
          <cell r="T145">
            <v>1275</v>
          </cell>
          <cell r="U145">
            <v>319.08</v>
          </cell>
        </row>
        <row r="146">
          <cell r="E146">
            <v>75</v>
          </cell>
          <cell r="F146">
            <v>83.43</v>
          </cell>
          <cell r="G146">
            <v>71</v>
          </cell>
          <cell r="H146">
            <v>78.98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72</v>
          </cell>
          <cell r="S146">
            <v>25.82</v>
          </cell>
          <cell r="T146">
            <v>74</v>
          </cell>
          <cell r="U146">
            <v>25.82</v>
          </cell>
        </row>
        <row r="147">
          <cell r="E147">
            <v>870</v>
          </cell>
          <cell r="F147">
            <v>1134.21</v>
          </cell>
          <cell r="G147">
            <v>839</v>
          </cell>
          <cell r="H147">
            <v>1093.79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361</v>
          </cell>
          <cell r="S147">
            <v>122.46</v>
          </cell>
          <cell r="T147">
            <v>716</v>
          </cell>
          <cell r="U147">
            <v>122.46</v>
          </cell>
        </row>
        <row r="148">
          <cell r="V148">
            <v>51062.319999999992</v>
          </cell>
          <cell r="W148">
            <v>50173.64</v>
          </cell>
        </row>
        <row r="149">
          <cell r="E149">
            <v>4845</v>
          </cell>
          <cell r="F149">
            <v>7877.7</v>
          </cell>
          <cell r="G149">
            <v>4845</v>
          </cell>
          <cell r="H149">
            <v>7877.7</v>
          </cell>
          <cell r="I149">
            <v>19</v>
          </cell>
          <cell r="J149">
            <v>105.45</v>
          </cell>
          <cell r="K149">
            <v>19</v>
          </cell>
          <cell r="L149">
            <v>527</v>
          </cell>
          <cell r="M149">
            <v>105.45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1365</v>
          </cell>
          <cell r="S149">
            <v>454.03</v>
          </cell>
          <cell r="T149">
            <v>1433</v>
          </cell>
          <cell r="U149">
            <v>454.03</v>
          </cell>
        </row>
        <row r="150">
          <cell r="E150">
            <v>1319</v>
          </cell>
          <cell r="F150">
            <v>1737.76</v>
          </cell>
          <cell r="G150">
            <v>1319</v>
          </cell>
          <cell r="H150">
            <v>1737.76</v>
          </cell>
          <cell r="I150">
            <v>108</v>
          </cell>
          <cell r="J150">
            <v>437.18</v>
          </cell>
          <cell r="K150">
            <v>106</v>
          </cell>
          <cell r="L150">
            <v>4752</v>
          </cell>
          <cell r="M150">
            <v>437.18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150</v>
          </cell>
          <cell r="S150">
            <v>45.7</v>
          </cell>
          <cell r="T150">
            <v>136</v>
          </cell>
          <cell r="U150">
            <v>45.7</v>
          </cell>
        </row>
        <row r="151">
          <cell r="E151">
            <v>589</v>
          </cell>
          <cell r="F151">
            <v>569.62</v>
          </cell>
          <cell r="G151">
            <v>589</v>
          </cell>
          <cell r="H151">
            <v>569.62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390</v>
          </cell>
          <cell r="S151">
            <v>79.790000000000006</v>
          </cell>
          <cell r="T151">
            <v>435</v>
          </cell>
          <cell r="U151">
            <v>57.03</v>
          </cell>
        </row>
        <row r="152">
          <cell r="E152">
            <v>630</v>
          </cell>
          <cell r="F152">
            <v>590.24</v>
          </cell>
          <cell r="G152">
            <v>630</v>
          </cell>
          <cell r="H152">
            <v>590.24</v>
          </cell>
          <cell r="I152">
            <v>3081</v>
          </cell>
          <cell r="J152">
            <v>4490.8999999999996</v>
          </cell>
          <cell r="K152">
            <v>3081</v>
          </cell>
          <cell r="L152">
            <v>0</v>
          </cell>
          <cell r="M152">
            <v>4490.8999999999996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993</v>
          </cell>
          <cell r="S152">
            <v>91.93</v>
          </cell>
          <cell r="T152">
            <v>987</v>
          </cell>
          <cell r="U152">
            <v>91.93</v>
          </cell>
        </row>
        <row r="153">
          <cell r="E153">
            <v>35</v>
          </cell>
          <cell r="F153">
            <v>29.83</v>
          </cell>
          <cell r="G153">
            <v>35</v>
          </cell>
          <cell r="H153">
            <v>29.83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18</v>
          </cell>
          <cell r="S153">
            <v>10.86</v>
          </cell>
          <cell r="T153">
            <v>19</v>
          </cell>
          <cell r="U153">
            <v>10.86</v>
          </cell>
        </row>
        <row r="154">
          <cell r="V154">
            <v>16520.989999999998</v>
          </cell>
          <cell r="W154">
            <v>16498.23</v>
          </cell>
        </row>
        <row r="155">
          <cell r="E155">
            <v>9712</v>
          </cell>
          <cell r="F155">
            <v>16967.77</v>
          </cell>
          <cell r="G155">
            <v>6205</v>
          </cell>
          <cell r="H155">
            <v>10841.52</v>
          </cell>
          <cell r="I155">
            <v>1512</v>
          </cell>
          <cell r="J155">
            <v>5174.5200000000004</v>
          </cell>
          <cell r="K155">
            <v>694</v>
          </cell>
          <cell r="L155">
            <v>27919</v>
          </cell>
          <cell r="M155">
            <v>3309.54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5274</v>
          </cell>
          <cell r="S155">
            <v>1411.25</v>
          </cell>
          <cell r="T155">
            <v>0</v>
          </cell>
          <cell r="U155">
            <v>906.07</v>
          </cell>
        </row>
        <row r="156">
          <cell r="E156">
            <v>1699</v>
          </cell>
          <cell r="F156">
            <v>2284.17</v>
          </cell>
          <cell r="G156">
            <v>1000</v>
          </cell>
          <cell r="H156">
            <v>1344.22</v>
          </cell>
          <cell r="I156">
            <v>279</v>
          </cell>
          <cell r="J156">
            <v>604.28</v>
          </cell>
          <cell r="K156">
            <v>264</v>
          </cell>
          <cell r="L156">
            <v>259</v>
          </cell>
          <cell r="M156">
            <v>379.73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750</v>
          </cell>
          <cell r="S156">
            <v>159.75</v>
          </cell>
          <cell r="T156">
            <v>500</v>
          </cell>
          <cell r="U156">
            <v>106.55</v>
          </cell>
        </row>
        <row r="157">
          <cell r="E157">
            <v>1167</v>
          </cell>
          <cell r="F157">
            <v>1578.78</v>
          </cell>
          <cell r="G157">
            <v>784</v>
          </cell>
          <cell r="H157">
            <v>1061.3599999999999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585</v>
          </cell>
          <cell r="S157">
            <v>149.75</v>
          </cell>
          <cell r="T157">
            <v>397</v>
          </cell>
          <cell r="U157">
            <v>99.21</v>
          </cell>
        </row>
        <row r="158">
          <cell r="E158">
            <v>1232</v>
          </cell>
          <cell r="F158">
            <v>1548.65</v>
          </cell>
          <cell r="G158">
            <v>828</v>
          </cell>
          <cell r="H158">
            <v>1041.18</v>
          </cell>
          <cell r="I158">
            <v>240</v>
          </cell>
          <cell r="J158">
            <v>541.33000000000004</v>
          </cell>
          <cell r="K158">
            <v>149</v>
          </cell>
          <cell r="L158">
            <v>0</v>
          </cell>
          <cell r="M158">
            <v>336.33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115</v>
          </cell>
          <cell r="S158">
            <v>5.75</v>
          </cell>
          <cell r="T158">
            <v>80</v>
          </cell>
          <cell r="U158">
            <v>4</v>
          </cell>
        </row>
        <row r="159">
          <cell r="V159">
            <v>30426</v>
          </cell>
          <cell r="W159">
            <v>19429.71</v>
          </cell>
        </row>
        <row r="160">
          <cell r="E160">
            <v>13613</v>
          </cell>
          <cell r="F160">
            <v>29793.68</v>
          </cell>
          <cell r="G160">
            <v>13553</v>
          </cell>
          <cell r="H160">
            <v>29793.68</v>
          </cell>
          <cell r="I160">
            <v>420</v>
          </cell>
          <cell r="J160">
            <v>2520.44</v>
          </cell>
          <cell r="K160">
            <v>493</v>
          </cell>
          <cell r="L160">
            <v>2446</v>
          </cell>
          <cell r="M160">
            <v>2520.44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4275</v>
          </cell>
          <cell r="S160">
            <v>765.34</v>
          </cell>
          <cell r="T160">
            <v>4275</v>
          </cell>
          <cell r="U160">
            <v>765.34</v>
          </cell>
        </row>
        <row r="161">
          <cell r="E161">
            <v>4125</v>
          </cell>
          <cell r="F161">
            <v>6496.28</v>
          </cell>
          <cell r="G161">
            <v>4197</v>
          </cell>
          <cell r="H161">
            <v>6496.28</v>
          </cell>
          <cell r="I161">
            <v>182</v>
          </cell>
          <cell r="J161">
            <v>545.12</v>
          </cell>
          <cell r="K161">
            <v>344</v>
          </cell>
          <cell r="L161">
            <v>993</v>
          </cell>
          <cell r="M161">
            <v>545.12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3921</v>
          </cell>
          <cell r="S161">
            <v>334.71</v>
          </cell>
          <cell r="T161">
            <v>3921</v>
          </cell>
          <cell r="U161">
            <v>334.71</v>
          </cell>
        </row>
        <row r="162">
          <cell r="E162">
            <v>2310</v>
          </cell>
          <cell r="F162">
            <v>3402.34</v>
          </cell>
          <cell r="G162">
            <v>2157</v>
          </cell>
          <cell r="H162">
            <v>3402.34</v>
          </cell>
          <cell r="I162">
            <v>219</v>
          </cell>
          <cell r="J162">
            <v>1652.29</v>
          </cell>
          <cell r="K162">
            <v>0</v>
          </cell>
          <cell r="L162">
            <v>8398</v>
          </cell>
          <cell r="M162">
            <v>1652.29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1267</v>
          </cell>
          <cell r="S162">
            <v>180.02</v>
          </cell>
          <cell r="T162">
            <v>1267</v>
          </cell>
          <cell r="U162">
            <v>180.02</v>
          </cell>
        </row>
        <row r="163">
          <cell r="E163">
            <v>861</v>
          </cell>
          <cell r="F163">
            <v>1054.8699999999999</v>
          </cell>
          <cell r="G163">
            <v>819</v>
          </cell>
          <cell r="H163">
            <v>1054.8699999999999</v>
          </cell>
          <cell r="I163">
            <v>33</v>
          </cell>
          <cell r="J163">
            <v>53.74</v>
          </cell>
          <cell r="K163">
            <v>55</v>
          </cell>
          <cell r="L163">
            <v>0</v>
          </cell>
          <cell r="M163">
            <v>53.74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1789</v>
          </cell>
          <cell r="S163">
            <v>185.83</v>
          </cell>
          <cell r="T163">
            <v>1789</v>
          </cell>
          <cell r="U163">
            <v>185.83</v>
          </cell>
        </row>
        <row r="164">
          <cell r="E164">
            <v>1158</v>
          </cell>
          <cell r="F164">
            <v>1594.2</v>
          </cell>
          <cell r="G164">
            <v>1091</v>
          </cell>
          <cell r="H164">
            <v>1594.2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894</v>
          </cell>
          <cell r="S164">
            <v>131.69999999999999</v>
          </cell>
          <cell r="T164">
            <v>894</v>
          </cell>
          <cell r="U164">
            <v>131.69999999999999</v>
          </cell>
        </row>
        <row r="165">
          <cell r="E165">
            <v>870</v>
          </cell>
          <cell r="F165">
            <v>1015.83</v>
          </cell>
          <cell r="G165">
            <v>790</v>
          </cell>
          <cell r="H165">
            <v>1015.83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1289</v>
          </cell>
          <cell r="S165">
            <v>235.46</v>
          </cell>
          <cell r="T165">
            <v>1289</v>
          </cell>
          <cell r="U165">
            <v>235.46</v>
          </cell>
        </row>
        <row r="166">
          <cell r="E166">
            <v>1473</v>
          </cell>
          <cell r="F166">
            <v>1833.94</v>
          </cell>
          <cell r="G166">
            <v>1456</v>
          </cell>
          <cell r="H166">
            <v>1833.94</v>
          </cell>
          <cell r="I166">
            <v>241</v>
          </cell>
          <cell r="J166">
            <v>782.02</v>
          </cell>
          <cell r="K166">
            <v>251</v>
          </cell>
          <cell r="L166">
            <v>2391</v>
          </cell>
          <cell r="M166">
            <v>782.02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2126</v>
          </cell>
          <cell r="S166">
            <v>547.79</v>
          </cell>
          <cell r="T166">
            <v>2126</v>
          </cell>
          <cell r="U166">
            <v>547.79</v>
          </cell>
        </row>
        <row r="168">
          <cell r="E168">
            <v>645</v>
          </cell>
          <cell r="F168">
            <v>841.32</v>
          </cell>
          <cell r="G168">
            <v>660</v>
          </cell>
          <cell r="H168">
            <v>841.32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548</v>
          </cell>
          <cell r="S168">
            <v>21</v>
          </cell>
          <cell r="T168">
            <v>548</v>
          </cell>
          <cell r="U168">
            <v>21</v>
          </cell>
        </row>
        <row r="169">
          <cell r="E169">
            <v>479</v>
          </cell>
          <cell r="F169">
            <v>769.16</v>
          </cell>
          <cell r="G169">
            <v>504</v>
          </cell>
          <cell r="H169">
            <v>769.16</v>
          </cell>
          <cell r="I169">
            <v>156</v>
          </cell>
          <cell r="J169">
            <v>1155.55</v>
          </cell>
          <cell r="K169">
            <v>0</v>
          </cell>
          <cell r="L169">
            <v>7023</v>
          </cell>
          <cell r="M169">
            <v>1155.55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E170">
            <v>2370</v>
          </cell>
          <cell r="F170">
            <v>3943.04</v>
          </cell>
          <cell r="G170">
            <v>2226</v>
          </cell>
          <cell r="H170">
            <v>3943.04</v>
          </cell>
          <cell r="I170">
            <v>300</v>
          </cell>
          <cell r="J170">
            <v>1067.7</v>
          </cell>
          <cell r="K170">
            <v>222</v>
          </cell>
          <cell r="L170">
            <v>3803</v>
          </cell>
          <cell r="M170">
            <v>1067.7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1615</v>
          </cell>
          <cell r="S170">
            <v>167</v>
          </cell>
          <cell r="T170">
            <v>1615</v>
          </cell>
          <cell r="U170">
            <v>167</v>
          </cell>
        </row>
        <row r="171">
          <cell r="E171">
            <v>779</v>
          </cell>
          <cell r="F171">
            <v>994.15</v>
          </cell>
          <cell r="G171">
            <v>779</v>
          </cell>
          <cell r="H171">
            <v>994.15</v>
          </cell>
          <cell r="I171">
            <v>45</v>
          </cell>
          <cell r="J171">
            <v>88.32</v>
          </cell>
          <cell r="K171">
            <v>45</v>
          </cell>
          <cell r="L171">
            <v>0</v>
          </cell>
          <cell r="M171">
            <v>88.32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152</v>
          </cell>
          <cell r="S171">
            <v>60.21</v>
          </cell>
          <cell r="T171">
            <v>152</v>
          </cell>
          <cell r="U171">
            <v>60.21</v>
          </cell>
        </row>
        <row r="172">
          <cell r="V172">
            <v>62233.05</v>
          </cell>
          <cell r="W172">
            <v>62233.05</v>
          </cell>
        </row>
        <row r="173">
          <cell r="E173">
            <v>9444</v>
          </cell>
          <cell r="F173">
            <v>19895.86</v>
          </cell>
          <cell r="G173">
            <v>9444</v>
          </cell>
          <cell r="H173">
            <v>19895.86</v>
          </cell>
          <cell r="I173">
            <v>123</v>
          </cell>
          <cell r="J173">
            <v>246.18</v>
          </cell>
          <cell r="K173">
            <v>120</v>
          </cell>
          <cell r="L173">
            <v>0</v>
          </cell>
          <cell r="M173">
            <v>239.62</v>
          </cell>
          <cell r="N173">
            <v>300</v>
          </cell>
          <cell r="O173">
            <v>65.03</v>
          </cell>
          <cell r="P173">
            <v>300</v>
          </cell>
          <cell r="Q173">
            <v>65.03</v>
          </cell>
          <cell r="R173">
            <v>3666</v>
          </cell>
          <cell r="S173">
            <v>631.66</v>
          </cell>
          <cell r="T173">
            <v>3666</v>
          </cell>
          <cell r="U173">
            <v>631.21</v>
          </cell>
        </row>
        <row r="174">
          <cell r="E174">
            <v>2559</v>
          </cell>
          <cell r="F174">
            <v>5122.5</v>
          </cell>
          <cell r="G174">
            <v>2609</v>
          </cell>
          <cell r="H174">
            <v>5011.79</v>
          </cell>
          <cell r="I174">
            <v>102</v>
          </cell>
          <cell r="J174">
            <v>333.67</v>
          </cell>
          <cell r="K174">
            <v>92</v>
          </cell>
          <cell r="L174">
            <v>0</v>
          </cell>
          <cell r="M174">
            <v>300.07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482</v>
          </cell>
          <cell r="S174">
            <v>155.97</v>
          </cell>
          <cell r="T174">
            <v>462</v>
          </cell>
          <cell r="U174">
            <v>149.47999999999999</v>
          </cell>
        </row>
        <row r="175">
          <cell r="E175">
            <v>951</v>
          </cell>
          <cell r="F175">
            <v>1159.23</v>
          </cell>
          <cell r="G175">
            <v>939</v>
          </cell>
          <cell r="H175">
            <v>1143.99</v>
          </cell>
          <cell r="I175">
            <v>27</v>
          </cell>
          <cell r="J175">
            <v>129.6</v>
          </cell>
          <cell r="K175">
            <v>0</v>
          </cell>
          <cell r="L175">
            <v>282</v>
          </cell>
          <cell r="M175">
            <v>90.24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51</v>
          </cell>
          <cell r="S175">
            <v>17.399999999999999</v>
          </cell>
          <cell r="T175">
            <v>26</v>
          </cell>
          <cell r="U175">
            <v>11.1</v>
          </cell>
        </row>
        <row r="176">
          <cell r="E176">
            <v>1224</v>
          </cell>
          <cell r="F176">
            <v>2070.52</v>
          </cell>
          <cell r="G176">
            <v>1224</v>
          </cell>
          <cell r="H176">
            <v>1864.9</v>
          </cell>
          <cell r="I176">
            <v>0</v>
          </cell>
          <cell r="J176">
            <v>0</v>
          </cell>
          <cell r="K176">
            <v>0</v>
          </cell>
          <cell r="L176" t="str">
            <v xml:space="preserve"> 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2013</v>
          </cell>
          <cell r="S176">
            <v>441.23</v>
          </cell>
          <cell r="T176">
            <v>2010</v>
          </cell>
          <cell r="U176">
            <v>438.92</v>
          </cell>
        </row>
        <row r="177">
          <cell r="E177">
            <v>2762</v>
          </cell>
          <cell r="F177">
            <v>3320.63</v>
          </cell>
          <cell r="G177">
            <v>2762</v>
          </cell>
          <cell r="H177">
            <v>3320.63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57</v>
          </cell>
          <cell r="S177">
            <v>12.11</v>
          </cell>
          <cell r="T177">
            <v>57</v>
          </cell>
          <cell r="U177">
            <v>12.11</v>
          </cell>
        </row>
        <row r="178">
          <cell r="E178">
            <v>657</v>
          </cell>
          <cell r="F178">
            <v>680.54</v>
          </cell>
          <cell r="G178">
            <v>657</v>
          </cell>
          <cell r="H178">
            <v>680.54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96</v>
          </cell>
          <cell r="S178">
            <v>23.17</v>
          </cell>
          <cell r="T178">
            <v>96</v>
          </cell>
          <cell r="U178">
            <v>23.17</v>
          </cell>
        </row>
        <row r="179">
          <cell r="E179">
            <v>1080</v>
          </cell>
          <cell r="F179">
            <v>1794.59</v>
          </cell>
          <cell r="G179">
            <v>1080</v>
          </cell>
          <cell r="H179">
            <v>1794.59</v>
          </cell>
          <cell r="I179">
            <v>0</v>
          </cell>
          <cell r="J179">
            <v>1213.8</v>
          </cell>
          <cell r="K179">
            <v>0</v>
          </cell>
          <cell r="L179">
            <v>9373</v>
          </cell>
          <cell r="M179">
            <v>1213.8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1047</v>
          </cell>
          <cell r="S179">
            <v>272.01</v>
          </cell>
          <cell r="T179">
            <v>1025</v>
          </cell>
          <cell r="U179">
            <v>266.37</v>
          </cell>
        </row>
        <row r="180">
          <cell r="E180">
            <v>1038</v>
          </cell>
          <cell r="F180">
            <v>1392.9</v>
          </cell>
          <cell r="G180">
            <v>1038</v>
          </cell>
          <cell r="H180">
            <v>1392.9</v>
          </cell>
          <cell r="I180">
            <v>258</v>
          </cell>
          <cell r="J180">
            <v>1911.11</v>
          </cell>
          <cell r="K180">
            <v>0</v>
          </cell>
          <cell r="L180">
            <v>9244</v>
          </cell>
          <cell r="M180">
            <v>1860.66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555</v>
          </cell>
          <cell r="S180">
            <v>136.24</v>
          </cell>
          <cell r="T180">
            <v>555</v>
          </cell>
          <cell r="U180">
            <v>136.24</v>
          </cell>
        </row>
        <row r="181">
          <cell r="E181">
            <v>1371</v>
          </cell>
          <cell r="F181">
            <v>1670.43</v>
          </cell>
          <cell r="G181">
            <v>1369</v>
          </cell>
          <cell r="H181">
            <v>1660.68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180</v>
          </cell>
          <cell r="S181">
            <v>66.349999999999994</v>
          </cell>
          <cell r="T181">
            <v>180</v>
          </cell>
          <cell r="U181">
            <v>66.349999999999994</v>
          </cell>
        </row>
        <row r="182">
          <cell r="V182">
            <v>42762.729999999996</v>
          </cell>
          <cell r="W182">
            <v>42270.25</v>
          </cell>
        </row>
        <row r="183">
          <cell r="E183">
            <v>3552</v>
          </cell>
          <cell r="F183">
            <v>5031.6400000000003</v>
          </cell>
          <cell r="G183">
            <v>3552</v>
          </cell>
          <cell r="H183">
            <v>5031.6400000000003</v>
          </cell>
          <cell r="I183">
            <v>42</v>
          </cell>
          <cell r="J183">
            <v>206.98</v>
          </cell>
          <cell r="K183">
            <v>42</v>
          </cell>
          <cell r="L183">
            <v>0</v>
          </cell>
          <cell r="M183">
            <v>206.98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2901</v>
          </cell>
          <cell r="S183">
            <v>897.79</v>
          </cell>
          <cell r="T183">
            <v>2507</v>
          </cell>
          <cell r="U183">
            <v>456.17</v>
          </cell>
        </row>
        <row r="184">
          <cell r="E184">
            <v>1038</v>
          </cell>
          <cell r="F184">
            <v>1210.1300000000001</v>
          </cell>
          <cell r="G184">
            <v>1038</v>
          </cell>
          <cell r="H184">
            <v>1210.1300000000001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849</v>
          </cell>
          <cell r="S184">
            <v>268.41000000000003</v>
          </cell>
          <cell r="T184">
            <v>2550</v>
          </cell>
          <cell r="U184">
            <v>230.19</v>
          </cell>
        </row>
        <row r="185">
          <cell r="V185">
            <v>7614.95</v>
          </cell>
          <cell r="W185">
            <v>7135.1100000000006</v>
          </cell>
        </row>
        <row r="186">
          <cell r="E186">
            <v>7128</v>
          </cell>
          <cell r="F186">
            <v>11060.68</v>
          </cell>
          <cell r="G186">
            <v>7128</v>
          </cell>
          <cell r="H186">
            <v>11060.68</v>
          </cell>
          <cell r="I186">
            <v>312</v>
          </cell>
          <cell r="J186">
            <v>738.94</v>
          </cell>
          <cell r="K186">
            <v>312</v>
          </cell>
          <cell r="L186">
            <v>96</v>
          </cell>
          <cell r="M186">
            <v>738.94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2269</v>
          </cell>
          <cell r="S186">
            <v>423.07</v>
          </cell>
          <cell r="T186">
            <v>2269</v>
          </cell>
          <cell r="U186">
            <v>423.07</v>
          </cell>
        </row>
        <row r="187">
          <cell r="E187">
            <v>1053</v>
          </cell>
          <cell r="F187">
            <v>1368.71</v>
          </cell>
          <cell r="G187">
            <v>1053</v>
          </cell>
          <cell r="H187">
            <v>1368.71</v>
          </cell>
          <cell r="I187">
            <v>149</v>
          </cell>
          <cell r="J187">
            <v>358.81</v>
          </cell>
          <cell r="K187">
            <v>149</v>
          </cell>
          <cell r="L187">
            <v>0</v>
          </cell>
          <cell r="M187">
            <v>358.81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532</v>
          </cell>
          <cell r="S187">
            <v>168</v>
          </cell>
          <cell r="T187">
            <v>532</v>
          </cell>
          <cell r="U187">
            <v>168</v>
          </cell>
        </row>
        <row r="188">
          <cell r="E188">
            <v>2043</v>
          </cell>
          <cell r="F188">
            <v>2950.44</v>
          </cell>
          <cell r="G188">
            <v>2043</v>
          </cell>
          <cell r="H188">
            <v>2950.44</v>
          </cell>
          <cell r="I188">
            <v>173</v>
          </cell>
          <cell r="J188">
            <v>446.83</v>
          </cell>
          <cell r="K188">
            <v>173</v>
          </cell>
          <cell r="L188">
            <v>0</v>
          </cell>
          <cell r="M188">
            <v>446.83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1017</v>
          </cell>
          <cell r="S188">
            <v>348.15</v>
          </cell>
          <cell r="T188">
            <v>1017</v>
          </cell>
          <cell r="U188">
            <v>348.15</v>
          </cell>
        </row>
        <row r="189">
          <cell r="E189">
            <v>717</v>
          </cell>
          <cell r="F189">
            <v>899.12</v>
          </cell>
          <cell r="G189">
            <v>717</v>
          </cell>
          <cell r="H189">
            <v>899.12</v>
          </cell>
          <cell r="I189">
            <v>68</v>
          </cell>
          <cell r="J189">
            <v>162.94999999999999</v>
          </cell>
          <cell r="K189">
            <v>68</v>
          </cell>
          <cell r="L189">
            <v>0</v>
          </cell>
          <cell r="M189">
            <v>162.94999999999999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668</v>
          </cell>
          <cell r="S189">
            <v>134.69</v>
          </cell>
          <cell r="T189">
            <v>668</v>
          </cell>
          <cell r="U189">
            <v>134.69</v>
          </cell>
        </row>
        <row r="190">
          <cell r="E190">
            <v>633</v>
          </cell>
          <cell r="F190">
            <v>858.08</v>
          </cell>
          <cell r="G190">
            <v>633</v>
          </cell>
          <cell r="H190">
            <v>858.08</v>
          </cell>
          <cell r="I190">
            <v>168</v>
          </cell>
          <cell r="J190">
            <v>404.24</v>
          </cell>
          <cell r="K190">
            <v>168</v>
          </cell>
          <cell r="L190">
            <v>0</v>
          </cell>
          <cell r="M190">
            <v>404.24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323</v>
          </cell>
          <cell r="S190">
            <v>70.459999999999994</v>
          </cell>
          <cell r="T190">
            <v>323</v>
          </cell>
          <cell r="U190">
            <v>70.459999999999994</v>
          </cell>
        </row>
        <row r="191">
          <cell r="E191">
            <v>444</v>
          </cell>
          <cell r="F191">
            <v>623.14</v>
          </cell>
          <cell r="G191">
            <v>444</v>
          </cell>
          <cell r="H191">
            <v>623.14</v>
          </cell>
          <cell r="I191">
            <v>148</v>
          </cell>
          <cell r="J191">
            <v>392.95</v>
          </cell>
          <cell r="K191">
            <v>148</v>
          </cell>
          <cell r="L191">
            <v>0</v>
          </cell>
          <cell r="M191">
            <v>392.95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866</v>
          </cell>
          <cell r="S191">
            <v>158.28</v>
          </cell>
          <cell r="T191">
            <v>866</v>
          </cell>
          <cell r="U191">
            <v>158.28</v>
          </cell>
        </row>
        <row r="192">
          <cell r="E192">
            <v>504</v>
          </cell>
          <cell r="F192">
            <v>564.97</v>
          </cell>
          <cell r="G192">
            <v>504</v>
          </cell>
          <cell r="H192">
            <v>564.97</v>
          </cell>
          <cell r="I192">
            <v>126</v>
          </cell>
          <cell r="J192">
            <v>726.34</v>
          </cell>
          <cell r="K192">
            <v>126</v>
          </cell>
          <cell r="L192">
            <v>11504</v>
          </cell>
          <cell r="M192">
            <v>726.34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607</v>
          </cell>
          <cell r="S192">
            <v>82.83</v>
          </cell>
          <cell r="T192">
            <v>607</v>
          </cell>
          <cell r="U192">
            <v>82.83</v>
          </cell>
        </row>
        <row r="193">
          <cell r="E193">
            <v>246</v>
          </cell>
          <cell r="F193">
            <v>293.85000000000002</v>
          </cell>
          <cell r="G193">
            <v>246</v>
          </cell>
          <cell r="H193">
            <v>293.85000000000002</v>
          </cell>
          <cell r="I193">
            <v>332</v>
          </cell>
          <cell r="J193">
            <v>2175.2199999999998</v>
          </cell>
          <cell r="K193">
            <v>332</v>
          </cell>
          <cell r="L193">
            <v>11504</v>
          </cell>
          <cell r="M193">
            <v>2175.2199999999998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</row>
        <row r="194">
          <cell r="V194">
            <v>25410.749999999996</v>
          </cell>
          <cell r="W194">
            <v>25410.749999999996</v>
          </cell>
        </row>
        <row r="195">
          <cell r="E195">
            <v>5391</v>
          </cell>
          <cell r="F195">
            <v>8983.4330000000009</v>
          </cell>
          <cell r="G195">
            <v>5391</v>
          </cell>
          <cell r="H195">
            <v>8983.4330000000009</v>
          </cell>
          <cell r="I195">
            <v>215</v>
          </cell>
          <cell r="J195">
            <v>637.03099999999995</v>
          </cell>
          <cell r="K195">
            <v>215</v>
          </cell>
          <cell r="L195">
            <v>3117</v>
          </cell>
          <cell r="M195">
            <v>637.03099999999995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1705</v>
          </cell>
          <cell r="S195">
            <v>527.22799999999995</v>
          </cell>
          <cell r="T195">
            <v>1705</v>
          </cell>
          <cell r="U195">
            <v>527.22799999999995</v>
          </cell>
        </row>
        <row r="196">
          <cell r="E196">
            <v>3867</v>
          </cell>
          <cell r="F196">
            <v>5731</v>
          </cell>
          <cell r="G196">
            <v>3867</v>
          </cell>
          <cell r="H196">
            <v>5731</v>
          </cell>
          <cell r="I196">
            <v>270</v>
          </cell>
          <cell r="J196">
            <v>634</v>
          </cell>
          <cell r="K196">
            <v>221</v>
          </cell>
          <cell r="L196">
            <v>110</v>
          </cell>
          <cell r="M196">
            <v>573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2759</v>
          </cell>
          <cell r="S196">
            <v>831</v>
          </cell>
          <cell r="T196">
            <v>2228</v>
          </cell>
          <cell r="U196">
            <v>792</v>
          </cell>
        </row>
        <row r="197">
          <cell r="E197">
            <v>1257</v>
          </cell>
          <cell r="F197">
            <v>1631</v>
          </cell>
          <cell r="G197">
            <v>1257</v>
          </cell>
          <cell r="H197">
            <v>1631</v>
          </cell>
          <cell r="I197">
            <v>66</v>
          </cell>
          <cell r="J197">
            <v>157</v>
          </cell>
          <cell r="K197">
            <v>66</v>
          </cell>
          <cell r="L197">
            <v>0</v>
          </cell>
          <cell r="M197">
            <v>157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1941</v>
          </cell>
          <cell r="S197">
            <v>223</v>
          </cell>
          <cell r="T197">
            <v>1941</v>
          </cell>
          <cell r="U197">
            <v>223</v>
          </cell>
        </row>
        <row r="198">
          <cell r="E198">
            <v>1002</v>
          </cell>
          <cell r="F198">
            <v>1287.21</v>
          </cell>
          <cell r="G198">
            <v>1002</v>
          </cell>
          <cell r="H198">
            <v>1287.21</v>
          </cell>
          <cell r="I198">
            <v>21</v>
          </cell>
          <cell r="J198">
            <v>39.97</v>
          </cell>
          <cell r="K198">
            <v>21</v>
          </cell>
          <cell r="L198">
            <v>217</v>
          </cell>
          <cell r="M198">
            <v>39.97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1226</v>
          </cell>
          <cell r="S198">
            <v>182.86</v>
          </cell>
          <cell r="T198">
            <v>1226</v>
          </cell>
          <cell r="U198">
            <v>182.86</v>
          </cell>
        </row>
        <row r="199">
          <cell r="E199">
            <v>255</v>
          </cell>
          <cell r="F199">
            <v>476</v>
          </cell>
          <cell r="G199">
            <v>254</v>
          </cell>
          <cell r="H199">
            <v>474</v>
          </cell>
          <cell r="I199">
            <v>351</v>
          </cell>
          <cell r="J199">
            <v>2302.56</v>
          </cell>
          <cell r="K199">
            <v>162</v>
          </cell>
          <cell r="L199">
            <v>16272</v>
          </cell>
          <cell r="M199">
            <v>2229.5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</row>
        <row r="200">
          <cell r="V200">
            <v>23643.292000000001</v>
          </cell>
          <cell r="W200">
            <v>23468.232</v>
          </cell>
        </row>
        <row r="201">
          <cell r="E201">
            <v>4782</v>
          </cell>
          <cell r="F201">
            <v>9890.8972599999997</v>
          </cell>
          <cell r="G201">
            <v>4782</v>
          </cell>
          <cell r="H201">
            <v>9890.8972599999997</v>
          </cell>
          <cell r="I201">
            <v>225</v>
          </cell>
          <cell r="J201">
            <v>483.00247800000011</v>
          </cell>
          <cell r="K201">
            <v>225</v>
          </cell>
          <cell r="L201">
            <v>0</v>
          </cell>
          <cell r="M201">
            <v>483.00247800000011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7785</v>
          </cell>
          <cell r="S201">
            <v>2077.1936800000003</v>
          </cell>
          <cell r="T201">
            <v>4672</v>
          </cell>
          <cell r="U201">
            <v>1361.45298</v>
          </cell>
        </row>
        <row r="202">
          <cell r="E202">
            <v>3645</v>
          </cell>
          <cell r="F202">
            <v>6224.4405399999996</v>
          </cell>
          <cell r="G202">
            <v>3645</v>
          </cell>
          <cell r="H202">
            <v>6224.4405399999996</v>
          </cell>
          <cell r="I202">
            <v>420</v>
          </cell>
          <cell r="J202">
            <v>1054.8608100000001</v>
          </cell>
          <cell r="K202">
            <v>409</v>
          </cell>
          <cell r="L202">
            <v>0</v>
          </cell>
          <cell r="M202">
            <v>1032.0755100000001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3873</v>
          </cell>
          <cell r="S202">
            <v>2718.4110000000001</v>
          </cell>
          <cell r="T202">
            <v>3873</v>
          </cell>
          <cell r="U202">
            <v>2718.4110000000001</v>
          </cell>
        </row>
        <row r="203">
          <cell r="E203">
            <v>3795</v>
          </cell>
          <cell r="F203">
            <v>6547.8895000000002</v>
          </cell>
          <cell r="G203">
            <v>3795</v>
          </cell>
          <cell r="H203">
            <v>6547.8895000000002</v>
          </cell>
          <cell r="I203">
            <v>264</v>
          </cell>
          <cell r="J203">
            <v>703.43502000000001</v>
          </cell>
          <cell r="K203">
            <v>264</v>
          </cell>
          <cell r="L203">
            <v>0</v>
          </cell>
          <cell r="M203">
            <v>703.43502000000001</v>
          </cell>
          <cell r="N203">
            <v>1200</v>
          </cell>
          <cell r="O203">
            <v>259.44</v>
          </cell>
          <cell r="P203">
            <v>1200</v>
          </cell>
          <cell r="Q203">
            <v>259.44</v>
          </cell>
          <cell r="R203">
            <v>2973</v>
          </cell>
          <cell r="S203">
            <v>840</v>
          </cell>
          <cell r="T203">
            <v>3061</v>
          </cell>
          <cell r="U203">
            <v>755.32030000000009</v>
          </cell>
        </row>
        <row r="204">
          <cell r="E204">
            <v>999</v>
          </cell>
          <cell r="F204">
            <v>1466.7138179999999</v>
          </cell>
          <cell r="G204">
            <v>999</v>
          </cell>
          <cell r="H204">
            <v>1466.7138179999999</v>
          </cell>
          <cell r="I204">
            <v>63</v>
          </cell>
          <cell r="J204">
            <v>114.31583999999999</v>
          </cell>
          <cell r="K204">
            <v>63</v>
          </cell>
          <cell r="L204">
            <v>0</v>
          </cell>
          <cell r="M204">
            <v>114.31583999999999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2616</v>
          </cell>
          <cell r="S204">
            <v>723.433041</v>
          </cell>
          <cell r="T204">
            <v>2616</v>
          </cell>
          <cell r="U204">
            <v>723.433041</v>
          </cell>
        </row>
        <row r="205">
          <cell r="E205">
            <v>543</v>
          </cell>
          <cell r="F205">
            <v>721.61442</v>
          </cell>
          <cell r="G205">
            <v>543</v>
          </cell>
          <cell r="H205">
            <v>721.61442</v>
          </cell>
          <cell r="I205">
            <v>102</v>
          </cell>
          <cell r="J205">
            <v>233.64</v>
          </cell>
          <cell r="K205">
            <v>102</v>
          </cell>
          <cell r="L205">
            <v>0</v>
          </cell>
          <cell r="M205">
            <v>233.64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2712</v>
          </cell>
          <cell r="S205">
            <v>731.01</v>
          </cell>
          <cell r="T205">
            <v>2712</v>
          </cell>
          <cell r="U205">
            <v>731.01</v>
          </cell>
        </row>
        <row r="206">
          <cell r="E206">
            <v>840</v>
          </cell>
          <cell r="F206">
            <v>1187.71632</v>
          </cell>
          <cell r="G206">
            <v>840</v>
          </cell>
          <cell r="H206">
            <v>1187.71632</v>
          </cell>
          <cell r="I206">
            <v>42</v>
          </cell>
          <cell r="J206">
            <v>80.035560000000004</v>
          </cell>
          <cell r="K206">
            <v>37</v>
          </cell>
          <cell r="L206">
            <v>0</v>
          </cell>
          <cell r="M206">
            <v>67.696749999999994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3249</v>
          </cell>
          <cell r="S206">
            <v>888.78773999999999</v>
          </cell>
          <cell r="T206">
            <v>3249</v>
          </cell>
          <cell r="U206">
            <v>888.78773999999999</v>
          </cell>
        </row>
        <row r="207">
          <cell r="E207">
            <v>861</v>
          </cell>
          <cell r="F207">
            <v>1165.842216</v>
          </cell>
          <cell r="G207">
            <v>861</v>
          </cell>
          <cell r="H207">
            <v>1165.842216</v>
          </cell>
          <cell r="I207">
            <v>70</v>
          </cell>
          <cell r="J207">
            <v>162.69046560000004</v>
          </cell>
          <cell r="K207">
            <v>66</v>
          </cell>
          <cell r="L207">
            <v>0</v>
          </cell>
          <cell r="M207">
            <v>152.55464999999998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3513</v>
          </cell>
          <cell r="S207">
            <v>900.00023999999996</v>
          </cell>
          <cell r="T207">
            <v>3513</v>
          </cell>
          <cell r="U207">
            <v>900.00023999999996</v>
          </cell>
        </row>
        <row r="208">
          <cell r="E208">
            <v>771</v>
          </cell>
          <cell r="F208">
            <v>1004.3971199999999</v>
          </cell>
          <cell r="G208">
            <v>771</v>
          </cell>
          <cell r="H208">
            <v>1004.3971199999999</v>
          </cell>
          <cell r="I208">
            <v>81</v>
          </cell>
          <cell r="J208">
            <v>161.32234500000004</v>
          </cell>
          <cell r="K208">
            <v>81</v>
          </cell>
          <cell r="L208">
            <v>0</v>
          </cell>
          <cell r="M208">
            <v>161.32234500000004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1620</v>
          </cell>
          <cell r="S208">
            <v>450.00165000000004</v>
          </cell>
          <cell r="T208">
            <v>1620</v>
          </cell>
          <cell r="U208">
            <v>450.00165000000004</v>
          </cell>
        </row>
        <row r="209">
          <cell r="E209">
            <v>549</v>
          </cell>
          <cell r="F209">
            <v>839.44295999999997</v>
          </cell>
          <cell r="G209">
            <v>549</v>
          </cell>
          <cell r="H209">
            <v>839.44295999999997</v>
          </cell>
          <cell r="I209">
            <v>399</v>
          </cell>
          <cell r="J209">
            <v>1882.2619199999999</v>
          </cell>
          <cell r="K209">
            <v>399</v>
          </cell>
          <cell r="L209">
            <v>0</v>
          </cell>
          <cell r="M209">
            <v>1882.2619199999999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E210">
            <v>762</v>
          </cell>
          <cell r="F210">
            <v>1084.57899</v>
          </cell>
          <cell r="G210">
            <v>762</v>
          </cell>
          <cell r="H210">
            <v>1084.57899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1773</v>
          </cell>
          <cell r="S210">
            <v>389.99948999999998</v>
          </cell>
          <cell r="T210">
            <v>1153</v>
          </cell>
          <cell r="U210">
            <v>244.76542999999998</v>
          </cell>
        </row>
        <row r="211">
          <cell r="V211">
            <v>44987.374423599998</v>
          </cell>
          <cell r="W211">
            <v>43996.460037999997</v>
          </cell>
        </row>
        <row r="212">
          <cell r="E212">
            <v>4328</v>
          </cell>
          <cell r="F212">
            <v>6685.86</v>
          </cell>
          <cell r="G212">
            <v>4328</v>
          </cell>
          <cell r="H212">
            <v>6685.86</v>
          </cell>
          <cell r="I212">
            <v>209</v>
          </cell>
          <cell r="J212">
            <v>379.59</v>
          </cell>
          <cell r="K212">
            <v>209</v>
          </cell>
          <cell r="L212">
            <v>220</v>
          </cell>
          <cell r="M212">
            <v>379.59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2196</v>
          </cell>
          <cell r="S212">
            <v>555.37</v>
          </cell>
          <cell r="T212">
            <v>2196</v>
          </cell>
          <cell r="U212">
            <v>555.37</v>
          </cell>
        </row>
        <row r="213">
          <cell r="E213">
            <v>855</v>
          </cell>
          <cell r="F213">
            <v>1083.03</v>
          </cell>
          <cell r="G213">
            <v>855</v>
          </cell>
          <cell r="H213">
            <v>1083.03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1800</v>
          </cell>
          <cell r="S213">
            <v>450</v>
          </cell>
          <cell r="T213">
            <v>1800</v>
          </cell>
          <cell r="U213">
            <v>450</v>
          </cell>
        </row>
        <row r="214">
          <cell r="E214">
            <v>1233</v>
          </cell>
          <cell r="F214">
            <v>1550.35</v>
          </cell>
          <cell r="G214">
            <v>1233</v>
          </cell>
          <cell r="H214">
            <v>1550.35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1261</v>
          </cell>
          <cell r="S214">
            <v>158.85</v>
          </cell>
          <cell r="T214">
            <v>1261</v>
          </cell>
          <cell r="U214">
            <v>158.85</v>
          </cell>
        </row>
        <row r="215">
          <cell r="E215">
            <v>615</v>
          </cell>
          <cell r="F215">
            <v>657.66</v>
          </cell>
          <cell r="G215">
            <v>615</v>
          </cell>
          <cell r="H215">
            <v>657.66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964</v>
          </cell>
          <cell r="S215">
            <v>236</v>
          </cell>
          <cell r="T215">
            <v>964</v>
          </cell>
          <cell r="U215">
            <v>236</v>
          </cell>
        </row>
        <row r="216">
          <cell r="V216">
            <v>11756.71</v>
          </cell>
          <cell r="W216">
            <v>11756.71</v>
          </cell>
        </row>
        <row r="217"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</row>
        <row r="220"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</row>
        <row r="222"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</row>
        <row r="223"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</row>
        <row r="224"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</row>
        <row r="225"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R230">
            <v>0</v>
          </cell>
          <cell r="S230">
            <v>0</v>
          </cell>
          <cell r="T230">
            <v>0</v>
          </cell>
          <cell r="U230">
            <v>0</v>
          </cell>
        </row>
        <row r="231"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</row>
        <row r="235"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</row>
        <row r="237">
          <cell r="V237">
            <v>0</v>
          </cell>
          <cell r="W237">
            <v>0</v>
          </cell>
        </row>
        <row r="238">
          <cell r="E238">
            <v>3282</v>
          </cell>
          <cell r="F238">
            <v>4302.8999999999996</v>
          </cell>
          <cell r="G238">
            <v>3230</v>
          </cell>
          <cell r="H238">
            <v>4302.8999999999996</v>
          </cell>
          <cell r="I238">
            <v>246</v>
          </cell>
          <cell r="J238">
            <v>596.62</v>
          </cell>
          <cell r="K238">
            <v>246</v>
          </cell>
          <cell r="L238">
            <v>0</v>
          </cell>
          <cell r="M238">
            <v>596.62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533</v>
          </cell>
          <cell r="S238">
            <v>176.17</v>
          </cell>
          <cell r="T238">
            <v>533</v>
          </cell>
          <cell r="U238">
            <v>176.17</v>
          </cell>
        </row>
        <row r="239">
          <cell r="E239">
            <v>642</v>
          </cell>
          <cell r="F239">
            <v>1182.1400000000001</v>
          </cell>
          <cell r="G239">
            <v>642</v>
          </cell>
          <cell r="H239">
            <v>1182.1400000000001</v>
          </cell>
          <cell r="I239">
            <v>75</v>
          </cell>
          <cell r="J239">
            <v>370.52</v>
          </cell>
          <cell r="K239">
            <v>75</v>
          </cell>
          <cell r="L239">
            <v>0</v>
          </cell>
          <cell r="M239">
            <v>370.52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</row>
        <row r="240">
          <cell r="E240">
            <v>510</v>
          </cell>
          <cell r="F240">
            <v>593.87</v>
          </cell>
          <cell r="G240">
            <v>510</v>
          </cell>
          <cell r="H240">
            <v>593.87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1400</v>
          </cell>
          <cell r="S240">
            <v>374.93</v>
          </cell>
          <cell r="T240">
            <v>1400</v>
          </cell>
          <cell r="U240">
            <v>374.93</v>
          </cell>
        </row>
        <row r="241">
          <cell r="V241">
            <v>7597.15</v>
          </cell>
          <cell r="W241">
            <v>7597.15</v>
          </cell>
        </row>
        <row r="242">
          <cell r="E242">
            <v>7803</v>
          </cell>
          <cell r="F242">
            <v>16397.54</v>
          </cell>
          <cell r="G242">
            <v>7803</v>
          </cell>
          <cell r="H242">
            <v>16397.54</v>
          </cell>
          <cell r="I242">
            <v>12</v>
          </cell>
          <cell r="J242">
            <v>54.43</v>
          </cell>
          <cell r="K242">
            <v>10</v>
          </cell>
          <cell r="L242">
            <v>0</v>
          </cell>
          <cell r="M242">
            <v>45.36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5555</v>
          </cell>
          <cell r="S242">
            <v>1697.19</v>
          </cell>
          <cell r="T242">
            <v>0</v>
          </cell>
          <cell r="U242">
            <v>1697.19</v>
          </cell>
        </row>
        <row r="243">
          <cell r="E243">
            <v>915</v>
          </cell>
          <cell r="F243">
            <v>1732.55</v>
          </cell>
          <cell r="G243">
            <v>915</v>
          </cell>
          <cell r="H243">
            <v>1732.55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3880</v>
          </cell>
          <cell r="S243">
            <v>720.85</v>
          </cell>
          <cell r="T243">
            <v>0</v>
          </cell>
          <cell r="U243">
            <v>720.85</v>
          </cell>
        </row>
        <row r="244">
          <cell r="E244">
            <v>4284</v>
          </cell>
          <cell r="F244">
            <v>5434.83</v>
          </cell>
          <cell r="G244">
            <v>3904</v>
          </cell>
          <cell r="H244">
            <v>4952.75</v>
          </cell>
          <cell r="I244">
            <v>200</v>
          </cell>
          <cell r="J244">
            <v>1315.04</v>
          </cell>
          <cell r="K244">
            <v>200</v>
          </cell>
          <cell r="L244">
            <v>8530</v>
          </cell>
          <cell r="M244">
            <v>1314.24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4421</v>
          </cell>
          <cell r="S244">
            <v>932.37</v>
          </cell>
          <cell r="T244">
            <v>0</v>
          </cell>
          <cell r="U244">
            <v>930.32</v>
          </cell>
        </row>
        <row r="245">
          <cell r="E245">
            <v>1204</v>
          </cell>
          <cell r="F245">
            <v>1454.99</v>
          </cell>
          <cell r="G245">
            <v>1204</v>
          </cell>
          <cell r="H245">
            <v>1454.99</v>
          </cell>
          <cell r="I245">
            <v>837</v>
          </cell>
          <cell r="J245">
            <v>2220.9899999999998</v>
          </cell>
          <cell r="K245">
            <v>792</v>
          </cell>
          <cell r="L245">
            <v>0</v>
          </cell>
          <cell r="M245">
            <v>2094.91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1617</v>
          </cell>
          <cell r="S245">
            <v>459.82</v>
          </cell>
          <cell r="T245">
            <v>0</v>
          </cell>
          <cell r="U245">
            <v>454.5</v>
          </cell>
        </row>
        <row r="246">
          <cell r="E246">
            <v>564</v>
          </cell>
          <cell r="F246">
            <v>585.22</v>
          </cell>
          <cell r="G246">
            <v>532</v>
          </cell>
          <cell r="H246">
            <v>551.5</v>
          </cell>
          <cell r="I246">
            <v>81</v>
          </cell>
          <cell r="J246">
            <v>196.34</v>
          </cell>
          <cell r="K246">
            <v>77</v>
          </cell>
          <cell r="L246">
            <v>0</v>
          </cell>
          <cell r="M246">
            <v>186.24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659</v>
          </cell>
          <cell r="S246">
            <v>158.31</v>
          </cell>
          <cell r="T246">
            <v>0</v>
          </cell>
          <cell r="U246">
            <v>158.31</v>
          </cell>
        </row>
        <row r="247">
          <cell r="E247">
            <v>1146</v>
          </cell>
          <cell r="F247">
            <v>1333.19</v>
          </cell>
          <cell r="G247">
            <v>1146</v>
          </cell>
          <cell r="H247">
            <v>1333.19</v>
          </cell>
          <cell r="I247">
            <v>71</v>
          </cell>
          <cell r="J247">
            <v>272.39999999999998</v>
          </cell>
          <cell r="K247">
            <v>71</v>
          </cell>
          <cell r="L247">
            <v>925</v>
          </cell>
          <cell r="M247">
            <v>272.39999999999998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1612</v>
          </cell>
          <cell r="S247">
            <v>437.47</v>
          </cell>
          <cell r="T247">
            <v>0</v>
          </cell>
          <cell r="U247">
            <v>437.47</v>
          </cell>
        </row>
        <row r="248">
          <cell r="E248">
            <v>885</v>
          </cell>
          <cell r="F248">
            <v>1395.21</v>
          </cell>
          <cell r="G248">
            <v>885</v>
          </cell>
          <cell r="H248">
            <v>1395.21</v>
          </cell>
          <cell r="I248">
            <v>118</v>
          </cell>
          <cell r="J248">
            <v>894.45</v>
          </cell>
          <cell r="K248">
            <v>0</v>
          </cell>
          <cell r="L248">
            <v>4200</v>
          </cell>
          <cell r="M248">
            <v>885.29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1041</v>
          </cell>
          <cell r="S248">
            <v>295.11</v>
          </cell>
          <cell r="T248">
            <v>0</v>
          </cell>
          <cell r="U248">
            <v>295.11</v>
          </cell>
        </row>
        <row r="249">
          <cell r="E249">
            <v>279</v>
          </cell>
          <cell r="F249">
            <v>375.12</v>
          </cell>
          <cell r="G249">
            <v>270</v>
          </cell>
          <cell r="H249">
            <v>363.02</v>
          </cell>
          <cell r="I249">
            <v>68</v>
          </cell>
          <cell r="J249">
            <v>309.72000000000003</v>
          </cell>
          <cell r="K249">
            <v>68</v>
          </cell>
          <cell r="L249">
            <v>2000</v>
          </cell>
          <cell r="M249">
            <v>309.72000000000003</v>
          </cell>
          <cell r="N249">
            <v>728</v>
          </cell>
          <cell r="O249">
            <v>136.86000000000001</v>
          </cell>
          <cell r="P249">
            <v>728</v>
          </cell>
          <cell r="Q249">
            <v>136.86000000000001</v>
          </cell>
          <cell r="R249">
            <v>258</v>
          </cell>
          <cell r="S249">
            <v>48.97</v>
          </cell>
          <cell r="T249">
            <v>0</v>
          </cell>
          <cell r="U249">
            <v>48.97</v>
          </cell>
        </row>
        <row r="250">
          <cell r="E250">
            <v>114</v>
          </cell>
          <cell r="F250">
            <v>201.35</v>
          </cell>
          <cell r="G250">
            <v>110</v>
          </cell>
          <cell r="H250">
            <v>194.29</v>
          </cell>
          <cell r="I250">
            <v>11</v>
          </cell>
          <cell r="J250">
            <v>21.25</v>
          </cell>
          <cell r="K250">
            <v>11</v>
          </cell>
          <cell r="L250">
            <v>0</v>
          </cell>
          <cell r="M250">
            <v>21.25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120</v>
          </cell>
          <cell r="S250">
            <v>60.47</v>
          </cell>
          <cell r="T250">
            <v>0</v>
          </cell>
          <cell r="U250">
            <v>59.82</v>
          </cell>
        </row>
        <row r="251">
          <cell r="E251">
            <v>255</v>
          </cell>
          <cell r="F251">
            <v>475.84</v>
          </cell>
          <cell r="G251">
            <v>255</v>
          </cell>
          <cell r="H251">
            <v>475.84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720</v>
          </cell>
          <cell r="S251">
            <v>240.11</v>
          </cell>
          <cell r="T251">
            <v>0</v>
          </cell>
          <cell r="U251">
            <v>239.69</v>
          </cell>
        </row>
        <row r="252">
          <cell r="E252">
            <v>56</v>
          </cell>
          <cell r="F252">
            <v>24.97</v>
          </cell>
          <cell r="G252">
            <v>50</v>
          </cell>
          <cell r="H252">
            <v>22.29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1356</v>
          </cell>
          <cell r="S252">
            <v>441.82</v>
          </cell>
          <cell r="T252">
            <v>0</v>
          </cell>
          <cell r="U252">
            <v>441.82</v>
          </cell>
        </row>
        <row r="253">
          <cell r="V253">
            <v>40324.779999999992</v>
          </cell>
          <cell r="W253">
            <v>39623.490000000005</v>
          </cell>
        </row>
        <row r="254">
          <cell r="E254">
            <v>7134</v>
          </cell>
          <cell r="F254">
            <v>10815.54</v>
          </cell>
          <cell r="G254">
            <v>7134</v>
          </cell>
          <cell r="H254">
            <v>10815.54</v>
          </cell>
          <cell r="I254">
            <v>876</v>
          </cell>
          <cell r="J254">
            <v>3591.56</v>
          </cell>
          <cell r="K254">
            <v>1009</v>
          </cell>
          <cell r="L254">
            <v>11363</v>
          </cell>
          <cell r="M254">
            <v>3278.88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1952</v>
          </cell>
          <cell r="S254">
            <v>609.07000000000005</v>
          </cell>
          <cell r="T254">
            <v>1834</v>
          </cell>
          <cell r="U254">
            <v>528.03</v>
          </cell>
        </row>
        <row r="255">
          <cell r="E255">
            <v>747</v>
          </cell>
          <cell r="F255">
            <v>933.86</v>
          </cell>
          <cell r="G255">
            <v>747</v>
          </cell>
          <cell r="H255">
            <v>933.86</v>
          </cell>
          <cell r="I255">
            <v>66</v>
          </cell>
          <cell r="J255">
            <v>158.4</v>
          </cell>
          <cell r="K255">
            <v>49</v>
          </cell>
          <cell r="L255">
            <v>0</v>
          </cell>
          <cell r="M255">
            <v>105.81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476</v>
          </cell>
          <cell r="S255">
            <v>151.11000000000001</v>
          </cell>
          <cell r="T255">
            <v>393</v>
          </cell>
          <cell r="U255">
            <v>108.39</v>
          </cell>
        </row>
        <row r="256">
          <cell r="E256">
            <v>534</v>
          </cell>
          <cell r="F256">
            <v>581.58000000000004</v>
          </cell>
          <cell r="G256">
            <v>534</v>
          </cell>
          <cell r="H256">
            <v>581.58000000000004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423</v>
          </cell>
          <cell r="S256">
            <v>21.23</v>
          </cell>
          <cell r="T256">
            <v>250</v>
          </cell>
          <cell r="U256">
            <v>12.5</v>
          </cell>
        </row>
        <row r="257">
          <cell r="E257">
            <v>573</v>
          </cell>
          <cell r="F257">
            <v>708.11</v>
          </cell>
          <cell r="G257">
            <v>573</v>
          </cell>
          <cell r="H257">
            <v>708.11</v>
          </cell>
          <cell r="I257">
            <v>132</v>
          </cell>
          <cell r="J257">
            <v>185.33</v>
          </cell>
          <cell r="K257">
            <v>130</v>
          </cell>
          <cell r="L257">
            <v>0</v>
          </cell>
          <cell r="M257">
            <v>170.22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87</v>
          </cell>
          <cell r="S257">
            <v>31.21</v>
          </cell>
          <cell r="T257">
            <v>76</v>
          </cell>
          <cell r="U257">
            <v>30.39</v>
          </cell>
        </row>
        <row r="258">
          <cell r="V258">
            <v>17787.000000000004</v>
          </cell>
          <cell r="W258">
            <v>17273.310000000001</v>
          </cell>
        </row>
        <row r="259">
          <cell r="E259">
            <v>8298</v>
          </cell>
          <cell r="F259">
            <v>27388.876680000001</v>
          </cell>
          <cell r="G259">
            <v>8548</v>
          </cell>
          <cell r="H259">
            <v>27377.699760000003</v>
          </cell>
          <cell r="I259">
            <v>183</v>
          </cell>
          <cell r="J259">
            <v>570.08870999999999</v>
          </cell>
          <cell r="K259">
            <v>261</v>
          </cell>
          <cell r="L259">
            <v>736</v>
          </cell>
          <cell r="M259">
            <v>570.08870999999999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5442</v>
          </cell>
          <cell r="S259">
            <v>1932.8845799999999</v>
          </cell>
          <cell r="T259">
            <v>0</v>
          </cell>
          <cell r="U259">
            <v>1932.8845800000001</v>
          </cell>
        </row>
        <row r="260">
          <cell r="E260">
            <v>1734</v>
          </cell>
          <cell r="F260">
            <v>2560.1850899999999</v>
          </cell>
          <cell r="G260">
            <v>1716</v>
          </cell>
          <cell r="H260">
            <v>2557.8107500000001</v>
          </cell>
          <cell r="I260">
            <v>5</v>
          </cell>
          <cell r="J260">
            <v>22.68</v>
          </cell>
          <cell r="K260">
            <v>11</v>
          </cell>
          <cell r="L260">
            <v>0</v>
          </cell>
          <cell r="M260">
            <v>18.800099999999997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2933</v>
          </cell>
          <cell r="S260">
            <v>757.72914000000003</v>
          </cell>
          <cell r="T260">
            <v>0</v>
          </cell>
          <cell r="U260">
            <v>757.46091999999999</v>
          </cell>
        </row>
        <row r="261">
          <cell r="E261">
            <v>1176</v>
          </cell>
          <cell r="F261">
            <v>1513.6601699999999</v>
          </cell>
          <cell r="G261">
            <v>1161</v>
          </cell>
          <cell r="H261">
            <v>1513.13598</v>
          </cell>
          <cell r="I261">
            <v>66</v>
          </cell>
          <cell r="J261">
            <v>661.50927000000001</v>
          </cell>
          <cell r="K261">
            <v>85</v>
          </cell>
          <cell r="L261">
            <v>4929</v>
          </cell>
          <cell r="M261">
            <v>661.50927000000001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3583</v>
          </cell>
          <cell r="S261">
            <v>736.06208000000015</v>
          </cell>
          <cell r="T261">
            <v>0</v>
          </cell>
          <cell r="U261">
            <v>736.05958999999996</v>
          </cell>
        </row>
        <row r="262">
          <cell r="E262">
            <v>1824</v>
          </cell>
          <cell r="F262">
            <v>2438.08239</v>
          </cell>
          <cell r="G262">
            <v>1766</v>
          </cell>
          <cell r="H262">
            <v>2436.5124100000003</v>
          </cell>
          <cell r="I262">
            <v>45</v>
          </cell>
          <cell r="J262">
            <v>75.220199999999991</v>
          </cell>
          <cell r="K262">
            <v>81</v>
          </cell>
          <cell r="L262">
            <v>0</v>
          </cell>
          <cell r="M262">
            <v>75.220199999999991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5566</v>
          </cell>
          <cell r="S262">
            <v>1340.338</v>
          </cell>
          <cell r="T262">
            <v>0</v>
          </cell>
          <cell r="U262">
            <v>1340.3040000000001</v>
          </cell>
        </row>
        <row r="263">
          <cell r="E263">
            <v>2226</v>
          </cell>
          <cell r="F263">
            <v>3352.03548</v>
          </cell>
          <cell r="G263">
            <v>2171</v>
          </cell>
          <cell r="H263">
            <v>3350.44218</v>
          </cell>
          <cell r="I263">
            <v>225</v>
          </cell>
          <cell r="J263">
            <v>2287.7230499999996</v>
          </cell>
          <cell r="K263">
            <v>249</v>
          </cell>
          <cell r="L263">
            <v>19260</v>
          </cell>
          <cell r="M263">
            <v>2287.7230499999996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744</v>
          </cell>
          <cell r="S263">
            <v>234.42052999999999</v>
          </cell>
          <cell r="T263">
            <v>0</v>
          </cell>
          <cell r="U263">
            <v>234.39773000000002</v>
          </cell>
        </row>
        <row r="264">
          <cell r="E264">
            <v>8466</v>
          </cell>
          <cell r="F264">
            <v>14898.4905</v>
          </cell>
          <cell r="G264">
            <v>8267</v>
          </cell>
          <cell r="H264">
            <v>14897.90431</v>
          </cell>
          <cell r="I264">
            <v>172</v>
          </cell>
          <cell r="J264">
            <v>1414.32952</v>
          </cell>
          <cell r="K264">
            <v>23</v>
          </cell>
          <cell r="L264">
            <v>6770</v>
          </cell>
          <cell r="M264">
            <v>1414.1361299999999</v>
          </cell>
          <cell r="N264">
            <v>683</v>
          </cell>
          <cell r="O264">
            <v>160.92846</v>
          </cell>
          <cell r="P264">
            <v>683</v>
          </cell>
          <cell r="Q264">
            <v>160.92846</v>
          </cell>
          <cell r="R264">
            <v>13513</v>
          </cell>
          <cell r="S264">
            <v>3307.6904</v>
          </cell>
          <cell r="T264">
            <v>0</v>
          </cell>
          <cell r="U264">
            <v>3307.5476800000001</v>
          </cell>
        </row>
        <row r="265">
          <cell r="E265">
            <v>180</v>
          </cell>
          <cell r="F265">
            <v>140.44535999999999</v>
          </cell>
          <cell r="G265">
            <v>115</v>
          </cell>
          <cell r="H265">
            <v>139.14595</v>
          </cell>
          <cell r="I265">
            <v>72</v>
          </cell>
          <cell r="J265">
            <v>171.32256000000001</v>
          </cell>
          <cell r="K265">
            <v>142</v>
          </cell>
          <cell r="L265">
            <v>0</v>
          </cell>
          <cell r="M265">
            <v>171.32256000000001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687</v>
          </cell>
          <cell r="S265">
            <v>104.51012000000001</v>
          </cell>
          <cell r="T265">
            <v>0</v>
          </cell>
          <cell r="U265">
            <v>104.51012</v>
          </cell>
        </row>
        <row r="266">
          <cell r="E266">
            <v>50</v>
          </cell>
          <cell r="F266">
            <v>52.170910000000006</v>
          </cell>
          <cell r="G266">
            <v>47</v>
          </cell>
          <cell r="H266">
            <v>52.143989999999995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21</v>
          </cell>
          <cell r="S266">
            <v>12.68019</v>
          </cell>
          <cell r="T266">
            <v>0</v>
          </cell>
          <cell r="U266">
            <v>12.68019</v>
          </cell>
        </row>
        <row r="267">
          <cell r="E267">
            <v>88</v>
          </cell>
          <cell r="F267">
            <v>135.92791999999997</v>
          </cell>
          <cell r="G267">
            <v>74</v>
          </cell>
          <cell r="H267">
            <v>135.57989000000001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286</v>
          </cell>
          <cell r="S267">
            <v>123.85451</v>
          </cell>
          <cell r="T267">
            <v>0</v>
          </cell>
          <cell r="U267">
            <v>123.3419</v>
          </cell>
        </row>
        <row r="268">
          <cell r="E268">
            <v>93</v>
          </cell>
          <cell r="F268">
            <v>291.92216999999999</v>
          </cell>
          <cell r="G268">
            <v>89</v>
          </cell>
          <cell r="H268">
            <v>289.53007000000002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1</v>
          </cell>
          <cell r="S268">
            <v>5.4</v>
          </cell>
          <cell r="T268">
            <v>0</v>
          </cell>
          <cell r="U268">
            <v>5.4</v>
          </cell>
        </row>
        <row r="269">
          <cell r="E269">
            <v>576</v>
          </cell>
          <cell r="F269">
            <v>916.41714000000002</v>
          </cell>
          <cell r="G269">
            <v>601</v>
          </cell>
          <cell r="H269">
            <v>916.09809999999993</v>
          </cell>
          <cell r="I269">
            <v>141</v>
          </cell>
          <cell r="J269">
            <v>401.96928000000003</v>
          </cell>
          <cell r="K269">
            <v>140</v>
          </cell>
          <cell r="L269">
            <v>0</v>
          </cell>
          <cell r="M269">
            <v>67.45</v>
          </cell>
          <cell r="N269">
            <v>364</v>
          </cell>
          <cell r="O269">
            <v>85.765680000000003</v>
          </cell>
          <cell r="P269">
            <v>364</v>
          </cell>
          <cell r="Q269">
            <v>85.765679999999989</v>
          </cell>
          <cell r="R269">
            <v>1112</v>
          </cell>
          <cell r="S269">
            <v>450.83711999999997</v>
          </cell>
          <cell r="T269">
            <v>0</v>
          </cell>
          <cell r="U269">
            <v>450.83711999999997</v>
          </cell>
        </row>
        <row r="270">
          <cell r="E270">
            <v>63</v>
          </cell>
          <cell r="F270">
            <v>119.02086</v>
          </cell>
          <cell r="G270">
            <v>56</v>
          </cell>
          <cell r="H270">
            <v>118.06286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256</v>
          </cell>
          <cell r="S270">
            <v>93.672259999999994</v>
          </cell>
          <cell r="T270">
            <v>0</v>
          </cell>
          <cell r="U270">
            <v>93.272220000000004</v>
          </cell>
        </row>
        <row r="271">
          <cell r="E271">
            <v>81</v>
          </cell>
          <cell r="F271">
            <v>102.13338</v>
          </cell>
          <cell r="G271">
            <v>72</v>
          </cell>
          <cell r="H271">
            <v>101.82910000000001</v>
          </cell>
          <cell r="I271">
            <v>87</v>
          </cell>
          <cell r="J271">
            <v>207.01476</v>
          </cell>
          <cell r="K271">
            <v>106</v>
          </cell>
          <cell r="L271">
            <v>0</v>
          </cell>
          <cell r="M271">
            <v>207.01476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125</v>
          </cell>
          <cell r="S271">
            <v>39.798809999999996</v>
          </cell>
          <cell r="T271">
            <v>0</v>
          </cell>
          <cell r="U271">
            <v>39.798839999999998</v>
          </cell>
        </row>
        <row r="272">
          <cell r="E272">
            <v>1854</v>
          </cell>
          <cell r="F272">
            <v>7813.0526399999999</v>
          </cell>
          <cell r="G272">
            <v>1755</v>
          </cell>
          <cell r="H272">
            <v>7811.4815099999996</v>
          </cell>
          <cell r="I272">
            <v>3</v>
          </cell>
          <cell r="J272">
            <v>6.1416000000000004</v>
          </cell>
          <cell r="K272">
            <v>6</v>
          </cell>
          <cell r="L272">
            <v>0</v>
          </cell>
          <cell r="M272">
            <v>6.1416000000000004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539</v>
          </cell>
          <cell r="S272">
            <v>213.66207</v>
          </cell>
          <cell r="T272">
            <v>0</v>
          </cell>
          <cell r="U272">
            <v>213.43292000000002</v>
          </cell>
        </row>
        <row r="273">
          <cell r="V273">
            <v>77140.653590000016</v>
          </cell>
          <cell r="W273">
            <v>76775.40518999999</v>
          </cell>
        </row>
        <row r="274">
          <cell r="E274">
            <v>7326</v>
          </cell>
          <cell r="F274">
            <v>12503.02</v>
          </cell>
          <cell r="G274">
            <v>7326</v>
          </cell>
          <cell r="H274">
            <v>12503.02</v>
          </cell>
          <cell r="I274">
            <v>39</v>
          </cell>
          <cell r="J274">
            <v>182.91</v>
          </cell>
          <cell r="K274">
            <v>48</v>
          </cell>
          <cell r="L274">
            <v>187</v>
          </cell>
          <cell r="M274">
            <v>128.6</v>
          </cell>
          <cell r="N274">
            <v>615</v>
          </cell>
          <cell r="O274">
            <v>132.96</v>
          </cell>
          <cell r="P274">
            <v>615</v>
          </cell>
          <cell r="Q274">
            <v>132.96</v>
          </cell>
          <cell r="R274">
            <v>6954</v>
          </cell>
          <cell r="S274">
            <v>1937.48</v>
          </cell>
          <cell r="T274">
            <v>6954</v>
          </cell>
          <cell r="U274">
            <v>1937.48</v>
          </cell>
        </row>
        <row r="275">
          <cell r="E275">
            <v>5529</v>
          </cell>
          <cell r="F275">
            <v>8850.06</v>
          </cell>
          <cell r="G275">
            <v>5529</v>
          </cell>
          <cell r="H275">
            <v>8850.06</v>
          </cell>
          <cell r="I275">
            <v>112</v>
          </cell>
          <cell r="J275">
            <v>416.88</v>
          </cell>
          <cell r="K275">
            <v>144</v>
          </cell>
          <cell r="L275">
            <v>367</v>
          </cell>
          <cell r="M275">
            <v>345.26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2097</v>
          </cell>
          <cell r="S275">
            <v>615.35</v>
          </cell>
          <cell r="T275">
            <v>2097</v>
          </cell>
          <cell r="U275">
            <v>615.35</v>
          </cell>
        </row>
        <row r="276">
          <cell r="E276">
            <v>1953</v>
          </cell>
          <cell r="F276">
            <v>2713.2</v>
          </cell>
          <cell r="G276">
            <v>1953</v>
          </cell>
          <cell r="H276">
            <v>2713.2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2333</v>
          </cell>
          <cell r="S276">
            <v>583.27</v>
          </cell>
          <cell r="T276">
            <v>2304</v>
          </cell>
          <cell r="U276">
            <v>576</v>
          </cell>
        </row>
        <row r="277">
          <cell r="E277">
            <v>261</v>
          </cell>
          <cell r="F277">
            <v>334.03</v>
          </cell>
          <cell r="G277">
            <v>261</v>
          </cell>
          <cell r="H277">
            <v>334.03</v>
          </cell>
          <cell r="I277">
            <v>313</v>
          </cell>
          <cell r="J277">
            <v>2198.9499999999998</v>
          </cell>
          <cell r="K277">
            <v>313</v>
          </cell>
          <cell r="L277">
            <v>10693</v>
          </cell>
          <cell r="M277">
            <v>2198.9499999999998</v>
          </cell>
          <cell r="N277">
            <v>897</v>
          </cell>
          <cell r="O277">
            <v>211.35</v>
          </cell>
          <cell r="P277">
            <v>897</v>
          </cell>
          <cell r="Q277">
            <v>211.35</v>
          </cell>
          <cell r="R277">
            <v>339</v>
          </cell>
          <cell r="S277">
            <v>119.4</v>
          </cell>
          <cell r="T277">
            <v>339</v>
          </cell>
          <cell r="U277">
            <v>119.4</v>
          </cell>
        </row>
        <row r="279">
          <cell r="V279">
            <v>30798.859999999997</v>
          </cell>
          <cell r="W279">
            <v>30665.66</v>
          </cell>
        </row>
        <row r="280">
          <cell r="E280">
            <v>10467</v>
          </cell>
          <cell r="F280">
            <v>17245.47</v>
          </cell>
          <cell r="G280">
            <v>10464.000001213884</v>
          </cell>
          <cell r="H280">
            <v>17240.53</v>
          </cell>
          <cell r="I280">
            <v>767</v>
          </cell>
          <cell r="J280">
            <v>2570.0300000000002</v>
          </cell>
          <cell r="K280">
            <v>758</v>
          </cell>
          <cell r="L280">
            <v>3606</v>
          </cell>
          <cell r="M280">
            <v>2509.0100000000002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4513</v>
          </cell>
          <cell r="S280">
            <v>1496.4</v>
          </cell>
          <cell r="T280">
            <v>4454</v>
          </cell>
          <cell r="U280">
            <v>1476.59</v>
          </cell>
        </row>
        <row r="281">
          <cell r="E281">
            <v>756</v>
          </cell>
          <cell r="F281">
            <v>1131.1199999999999</v>
          </cell>
          <cell r="G281">
            <v>755.99999598983004</v>
          </cell>
          <cell r="H281">
            <v>1131.1199999999999</v>
          </cell>
          <cell r="I281">
            <v>102</v>
          </cell>
          <cell r="J281">
            <v>214.08</v>
          </cell>
          <cell r="K281">
            <v>99</v>
          </cell>
          <cell r="L281">
            <v>0</v>
          </cell>
          <cell r="M281">
            <v>208.49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612</v>
          </cell>
          <cell r="S281">
            <v>157.53</v>
          </cell>
          <cell r="T281">
            <v>493</v>
          </cell>
          <cell r="U281">
            <v>126.85</v>
          </cell>
        </row>
        <row r="282">
          <cell r="E282">
            <v>3642</v>
          </cell>
          <cell r="F282">
            <v>5519.01</v>
          </cell>
          <cell r="G282">
            <v>3641.9999762435505</v>
          </cell>
          <cell r="H282">
            <v>5519.01</v>
          </cell>
          <cell r="I282">
            <v>123</v>
          </cell>
          <cell r="J282">
            <v>443.97</v>
          </cell>
          <cell r="K282">
            <v>0</v>
          </cell>
          <cell r="L282">
            <v>562</v>
          </cell>
          <cell r="M282">
            <v>399.86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686</v>
          </cell>
          <cell r="S282">
            <v>264.3</v>
          </cell>
          <cell r="T282">
            <v>686</v>
          </cell>
          <cell r="U282">
            <v>264.3</v>
          </cell>
        </row>
        <row r="283">
          <cell r="E283">
            <v>1089</v>
          </cell>
          <cell r="F283">
            <v>1435.64</v>
          </cell>
          <cell r="G283">
            <v>1083.9999969658213</v>
          </cell>
          <cell r="H283">
            <v>1429.05</v>
          </cell>
          <cell r="I283">
            <v>60</v>
          </cell>
          <cell r="J283">
            <v>132.03</v>
          </cell>
          <cell r="K283">
            <v>47</v>
          </cell>
          <cell r="L283">
            <v>0</v>
          </cell>
          <cell r="M283">
            <v>102.69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269</v>
          </cell>
          <cell r="S283">
            <v>82.92</v>
          </cell>
          <cell r="T283">
            <v>157</v>
          </cell>
          <cell r="U283">
            <v>48.41</v>
          </cell>
        </row>
        <row r="284"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V285">
            <v>30692.500000000004</v>
          </cell>
          <cell r="W285">
            <v>30455.910000000003</v>
          </cell>
        </row>
        <row r="286">
          <cell r="E286">
            <v>9447</v>
          </cell>
          <cell r="F286">
            <v>16854.96</v>
          </cell>
          <cell r="G286">
            <v>8966</v>
          </cell>
          <cell r="H286">
            <v>16854.95952</v>
          </cell>
          <cell r="I286">
            <v>75</v>
          </cell>
          <cell r="J286">
            <v>555.55999999999995</v>
          </cell>
          <cell r="K286">
            <v>58</v>
          </cell>
          <cell r="L286">
            <v>2468</v>
          </cell>
          <cell r="M286">
            <v>499.69920000000002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5259</v>
          </cell>
          <cell r="S286">
            <v>1518.79</v>
          </cell>
          <cell r="T286">
            <v>4966</v>
          </cell>
          <cell r="U286">
            <v>1454.1869300000001</v>
          </cell>
        </row>
        <row r="287">
          <cell r="E287">
            <v>1323</v>
          </cell>
          <cell r="F287">
            <v>1762.02</v>
          </cell>
          <cell r="G287">
            <v>1208</v>
          </cell>
          <cell r="H287">
            <v>1762.0216800000001</v>
          </cell>
          <cell r="I287">
            <v>300</v>
          </cell>
          <cell r="J287">
            <v>727.6</v>
          </cell>
          <cell r="K287">
            <v>297</v>
          </cell>
          <cell r="L287">
            <v>0</v>
          </cell>
          <cell r="M287">
            <v>683.51581999999996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5625</v>
          </cell>
          <cell r="S287">
            <v>692.49</v>
          </cell>
          <cell r="T287">
            <v>4013</v>
          </cell>
          <cell r="U287">
            <v>600.74994000000004</v>
          </cell>
        </row>
        <row r="288">
          <cell r="E288">
            <v>2250</v>
          </cell>
          <cell r="F288">
            <v>2632.42</v>
          </cell>
          <cell r="G288">
            <v>2101</v>
          </cell>
          <cell r="H288">
            <v>2632.4189999999999</v>
          </cell>
          <cell r="I288">
            <v>144</v>
          </cell>
          <cell r="J288">
            <v>1029.98</v>
          </cell>
          <cell r="K288">
            <v>111</v>
          </cell>
          <cell r="L288">
            <v>1690</v>
          </cell>
          <cell r="M288">
            <v>802.22619999999995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1530</v>
          </cell>
          <cell r="S288">
            <v>323.45</v>
          </cell>
          <cell r="T288">
            <v>2145</v>
          </cell>
          <cell r="U288">
            <v>316.84267999999997</v>
          </cell>
        </row>
        <row r="289">
          <cell r="E289">
            <v>345</v>
          </cell>
          <cell r="F289">
            <v>481.38</v>
          </cell>
          <cell r="G289">
            <v>334</v>
          </cell>
          <cell r="H289">
            <v>481.38470999999998</v>
          </cell>
          <cell r="I289">
            <v>234</v>
          </cell>
          <cell r="J289">
            <v>567.52</v>
          </cell>
          <cell r="K289">
            <v>227</v>
          </cell>
          <cell r="L289">
            <v>0</v>
          </cell>
          <cell r="M289">
            <v>493.93865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681</v>
          </cell>
          <cell r="S289">
            <v>205.9</v>
          </cell>
          <cell r="T289">
            <v>1016</v>
          </cell>
          <cell r="U289">
            <v>180.06066000000001</v>
          </cell>
        </row>
        <row r="290">
          <cell r="E290">
            <v>399</v>
          </cell>
          <cell r="F290">
            <v>414.51</v>
          </cell>
          <cell r="G290">
            <v>411</v>
          </cell>
          <cell r="H290">
            <v>414.50673</v>
          </cell>
          <cell r="I290">
            <v>195</v>
          </cell>
          <cell r="J290">
            <v>772.71</v>
          </cell>
          <cell r="K290">
            <v>203</v>
          </cell>
          <cell r="L290">
            <v>3320</v>
          </cell>
          <cell r="M290">
            <v>769.89919999999995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348</v>
          </cell>
          <cell r="S290">
            <v>85.64</v>
          </cell>
          <cell r="T290">
            <v>322</v>
          </cell>
          <cell r="U290">
            <v>84.451220000000006</v>
          </cell>
        </row>
        <row r="291">
          <cell r="E291">
            <v>1824</v>
          </cell>
          <cell r="F291">
            <v>2440.35</v>
          </cell>
          <cell r="G291">
            <v>1792</v>
          </cell>
          <cell r="H291">
            <v>2440.3478399999999</v>
          </cell>
          <cell r="I291">
            <v>330</v>
          </cell>
          <cell r="J291">
            <v>795.95</v>
          </cell>
          <cell r="K291">
            <v>343</v>
          </cell>
          <cell r="L291">
            <v>0</v>
          </cell>
          <cell r="M291">
            <v>749.95515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7113</v>
          </cell>
          <cell r="S291">
            <v>1835.52</v>
          </cell>
          <cell r="T291">
            <v>9192</v>
          </cell>
          <cell r="U291">
            <v>1835.5206599999999</v>
          </cell>
        </row>
        <row r="292">
          <cell r="E292">
            <v>711</v>
          </cell>
          <cell r="F292">
            <v>826.55</v>
          </cell>
          <cell r="G292">
            <v>654</v>
          </cell>
          <cell r="H292">
            <v>826.54605000000004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726</v>
          </cell>
          <cell r="S292">
            <v>245.15</v>
          </cell>
          <cell r="T292">
            <v>807</v>
          </cell>
          <cell r="U292">
            <v>240.4915</v>
          </cell>
        </row>
        <row r="293">
          <cell r="E293">
            <v>651</v>
          </cell>
          <cell r="F293">
            <v>729.75</v>
          </cell>
          <cell r="G293">
            <v>550</v>
          </cell>
          <cell r="H293">
            <v>729.75405000000001</v>
          </cell>
          <cell r="I293">
            <v>66</v>
          </cell>
          <cell r="J293">
            <v>157.05000000000001</v>
          </cell>
          <cell r="K293">
            <v>66</v>
          </cell>
          <cell r="L293">
            <v>0</v>
          </cell>
          <cell r="M293">
            <v>144.74377000000001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3423</v>
          </cell>
          <cell r="S293">
            <v>171.15</v>
          </cell>
          <cell r="T293">
            <v>3432</v>
          </cell>
          <cell r="U293">
            <v>167.1</v>
          </cell>
        </row>
        <row r="294">
          <cell r="E294">
            <v>696</v>
          </cell>
          <cell r="F294">
            <v>748.41</v>
          </cell>
          <cell r="G294">
            <v>584</v>
          </cell>
          <cell r="H294">
            <v>748.40607</v>
          </cell>
          <cell r="I294">
            <v>180</v>
          </cell>
          <cell r="J294">
            <v>402.12</v>
          </cell>
          <cell r="K294">
            <v>220</v>
          </cell>
          <cell r="L294">
            <v>0</v>
          </cell>
          <cell r="M294">
            <v>402.12144000000001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4230</v>
          </cell>
          <cell r="S294">
            <v>490.14</v>
          </cell>
          <cell r="T294">
            <v>4667</v>
          </cell>
          <cell r="U294">
            <v>490.13913000000002</v>
          </cell>
        </row>
        <row r="295"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E296">
            <v>1377</v>
          </cell>
          <cell r="F296">
            <v>2128.5100000000002</v>
          </cell>
          <cell r="G296">
            <v>1349</v>
          </cell>
          <cell r="H296">
            <v>2128.51152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5247</v>
          </cell>
          <cell r="S296">
            <v>1363.7</v>
          </cell>
          <cell r="T296">
            <v>7481</v>
          </cell>
          <cell r="U296">
            <v>1363.69569</v>
          </cell>
        </row>
        <row r="297">
          <cell r="E297">
            <v>2010</v>
          </cell>
          <cell r="F297">
            <v>3820.91</v>
          </cell>
          <cell r="G297">
            <v>1842</v>
          </cell>
          <cell r="H297">
            <v>3455.9270999999999</v>
          </cell>
          <cell r="I297">
            <v>108</v>
          </cell>
          <cell r="J297">
            <v>693.6</v>
          </cell>
          <cell r="K297">
            <v>117</v>
          </cell>
          <cell r="L297">
            <v>4515</v>
          </cell>
          <cell r="M297">
            <v>654.48464000000001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E298">
            <v>480</v>
          </cell>
          <cell r="F298">
            <v>631.86</v>
          </cell>
          <cell r="G298">
            <v>456</v>
          </cell>
          <cell r="H298">
            <v>631.86335999999994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E299">
            <v>42</v>
          </cell>
          <cell r="F299">
            <v>53.14</v>
          </cell>
          <cell r="G299">
            <v>43</v>
          </cell>
          <cell r="H299">
            <v>53.143529999999998</v>
          </cell>
          <cell r="I299">
            <v>423</v>
          </cell>
          <cell r="J299">
            <v>1974.85</v>
          </cell>
          <cell r="K299">
            <v>453</v>
          </cell>
          <cell r="L299">
            <v>6890</v>
          </cell>
          <cell r="M299">
            <v>1928.0629200000001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93</v>
          </cell>
          <cell r="S299">
            <v>33.24</v>
          </cell>
          <cell r="T299">
            <v>103</v>
          </cell>
          <cell r="U299">
            <v>31.60266</v>
          </cell>
        </row>
        <row r="300">
          <cell r="E300">
            <v>57</v>
          </cell>
          <cell r="F300">
            <v>77.66</v>
          </cell>
          <cell r="G300">
            <v>63</v>
          </cell>
          <cell r="H300">
            <v>77.661029999999997</v>
          </cell>
          <cell r="I300">
            <v>297</v>
          </cell>
          <cell r="J300">
            <v>1473.49</v>
          </cell>
          <cell r="K300">
            <v>193</v>
          </cell>
          <cell r="L300">
            <v>4988</v>
          </cell>
          <cell r="M300">
            <v>1238.96012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E301">
            <v>54</v>
          </cell>
          <cell r="F301">
            <v>23.47</v>
          </cell>
          <cell r="G301">
            <v>43</v>
          </cell>
          <cell r="H301">
            <v>19.996200000000002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108</v>
          </cell>
          <cell r="S301">
            <v>31</v>
          </cell>
          <cell r="T301">
            <v>75</v>
          </cell>
          <cell r="U301">
            <v>19.587</v>
          </cell>
        </row>
        <row r="302">
          <cell r="E302">
            <v>111</v>
          </cell>
          <cell r="F302">
            <v>107.35</v>
          </cell>
          <cell r="G302">
            <v>90</v>
          </cell>
          <cell r="H302">
            <v>107.34855</v>
          </cell>
          <cell r="I302">
            <v>81</v>
          </cell>
          <cell r="J302">
            <v>220.28</v>
          </cell>
          <cell r="K302">
            <v>85</v>
          </cell>
          <cell r="L302">
            <v>0</v>
          </cell>
          <cell r="M302">
            <v>220.27950000000001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1173</v>
          </cell>
          <cell r="S302">
            <v>267.60000000000002</v>
          </cell>
          <cell r="T302">
            <v>1086</v>
          </cell>
          <cell r="U302">
            <v>225.78306000000001</v>
          </cell>
        </row>
        <row r="303">
          <cell r="E303">
            <v>954</v>
          </cell>
          <cell r="F303">
            <v>1059.01</v>
          </cell>
          <cell r="G303">
            <v>902</v>
          </cell>
          <cell r="H303">
            <v>1059.0086699999999</v>
          </cell>
          <cell r="I303">
            <v>108</v>
          </cell>
          <cell r="J303">
            <v>151.9</v>
          </cell>
          <cell r="K303">
            <v>117</v>
          </cell>
          <cell r="L303">
            <v>0</v>
          </cell>
          <cell r="M303">
            <v>151.90415999999999</v>
          </cell>
          <cell r="N303">
            <v>642</v>
          </cell>
          <cell r="O303">
            <v>121.02</v>
          </cell>
          <cell r="P303">
            <v>424</v>
          </cell>
          <cell r="Q303">
            <v>79.924000000000007</v>
          </cell>
          <cell r="R303">
            <v>546</v>
          </cell>
          <cell r="S303">
            <v>174.71</v>
          </cell>
          <cell r="T303">
            <v>507</v>
          </cell>
          <cell r="U303">
            <v>166.70670000000001</v>
          </cell>
        </row>
        <row r="304">
          <cell r="V304">
            <v>51874.37</v>
          </cell>
          <cell r="W304">
            <v>50420.438210000015</v>
          </cell>
        </row>
        <row r="305">
          <cell r="E305">
            <v>7851</v>
          </cell>
          <cell r="F305">
            <v>12309.55</v>
          </cell>
          <cell r="G305">
            <v>7851</v>
          </cell>
          <cell r="H305">
            <v>12309.55</v>
          </cell>
          <cell r="I305">
            <v>393</v>
          </cell>
          <cell r="J305">
            <v>1822.38</v>
          </cell>
          <cell r="K305">
            <v>647</v>
          </cell>
          <cell r="L305">
            <v>6124</v>
          </cell>
          <cell r="M305">
            <v>1448.29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2560</v>
          </cell>
          <cell r="S305">
            <v>1347.81</v>
          </cell>
          <cell r="T305">
            <v>2560</v>
          </cell>
          <cell r="U305">
            <v>949.33</v>
          </cell>
        </row>
        <row r="306">
          <cell r="E306">
            <v>508</v>
          </cell>
          <cell r="F306">
            <v>626.59</v>
          </cell>
          <cell r="G306">
            <v>508</v>
          </cell>
          <cell r="H306">
            <v>626.59</v>
          </cell>
          <cell r="I306">
            <v>154</v>
          </cell>
          <cell r="J306">
            <v>1140.74</v>
          </cell>
          <cell r="K306">
            <v>374</v>
          </cell>
          <cell r="L306">
            <v>5698</v>
          </cell>
          <cell r="M306">
            <v>1140.74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610</v>
          </cell>
          <cell r="S306">
            <v>135.13999999999999</v>
          </cell>
          <cell r="T306">
            <v>610</v>
          </cell>
          <cell r="U306">
            <v>135.13999999999999</v>
          </cell>
        </row>
        <row r="307">
          <cell r="E307">
            <v>1314</v>
          </cell>
          <cell r="F307">
            <v>1807.34</v>
          </cell>
          <cell r="G307">
            <v>1314</v>
          </cell>
          <cell r="H307">
            <v>1807.34</v>
          </cell>
          <cell r="I307">
            <v>213</v>
          </cell>
          <cell r="J307">
            <v>482.6</v>
          </cell>
          <cell r="K307">
            <v>219</v>
          </cell>
          <cell r="L307">
            <v>121</v>
          </cell>
          <cell r="M307">
            <v>456.3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1192</v>
          </cell>
          <cell r="S307">
            <v>225.25</v>
          </cell>
          <cell r="T307">
            <v>1192</v>
          </cell>
          <cell r="U307">
            <v>225.25</v>
          </cell>
        </row>
        <row r="308">
          <cell r="E308">
            <v>1275</v>
          </cell>
          <cell r="F308">
            <v>1616.45</v>
          </cell>
          <cell r="G308">
            <v>1275</v>
          </cell>
          <cell r="H308">
            <v>1616.45</v>
          </cell>
          <cell r="I308">
            <v>153</v>
          </cell>
          <cell r="J308">
            <v>363.53</v>
          </cell>
          <cell r="K308">
            <v>142</v>
          </cell>
          <cell r="L308">
            <v>0</v>
          </cell>
          <cell r="M308">
            <v>335.02</v>
          </cell>
          <cell r="N308">
            <v>1119</v>
          </cell>
          <cell r="O308">
            <v>262.97000000000003</v>
          </cell>
          <cell r="P308">
            <v>786</v>
          </cell>
          <cell r="Q308">
            <v>184.71</v>
          </cell>
          <cell r="R308">
            <v>3405</v>
          </cell>
          <cell r="S308">
            <v>411.14</v>
          </cell>
          <cell r="T308">
            <v>3405</v>
          </cell>
          <cell r="U308">
            <v>411.14</v>
          </cell>
        </row>
        <row r="309">
          <cell r="E309">
            <v>66</v>
          </cell>
          <cell r="F309">
            <v>67.53</v>
          </cell>
          <cell r="G309">
            <v>66</v>
          </cell>
          <cell r="H309">
            <v>67.53</v>
          </cell>
          <cell r="R309">
            <v>300</v>
          </cell>
          <cell r="S309">
            <v>30</v>
          </cell>
          <cell r="T309">
            <v>300</v>
          </cell>
          <cell r="U309">
            <v>30</v>
          </cell>
        </row>
        <row r="311">
          <cell r="V311">
            <v>22649.019999999997</v>
          </cell>
          <cell r="W311">
            <v>21743.379999999997</v>
          </cell>
        </row>
        <row r="312">
          <cell r="E312">
            <v>5149</v>
          </cell>
          <cell r="F312">
            <v>9518.49</v>
          </cell>
          <cell r="G312">
            <v>5149</v>
          </cell>
          <cell r="H312">
            <v>9518.49</v>
          </cell>
          <cell r="I312">
            <v>114</v>
          </cell>
          <cell r="J312">
            <v>480.57</v>
          </cell>
          <cell r="K312">
            <v>72</v>
          </cell>
          <cell r="L312">
            <v>952</v>
          </cell>
          <cell r="M312">
            <v>418.9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5447</v>
          </cell>
          <cell r="S312">
            <v>1654.01</v>
          </cell>
          <cell r="T312">
            <v>5206</v>
          </cell>
          <cell r="U312">
            <v>1640.38</v>
          </cell>
        </row>
        <row r="313">
          <cell r="E313">
            <v>1087</v>
          </cell>
          <cell r="F313">
            <v>1308.05</v>
          </cell>
          <cell r="G313">
            <v>1087</v>
          </cell>
          <cell r="H313">
            <v>1308.05</v>
          </cell>
          <cell r="I313">
            <v>156</v>
          </cell>
          <cell r="J313">
            <v>374.22</v>
          </cell>
          <cell r="K313">
            <v>155</v>
          </cell>
          <cell r="L313">
            <v>0</v>
          </cell>
          <cell r="M313">
            <v>371.84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903</v>
          </cell>
          <cell r="S313">
            <v>198.42</v>
          </cell>
          <cell r="T313">
            <v>1266</v>
          </cell>
          <cell r="U313">
            <v>179.7</v>
          </cell>
        </row>
        <row r="314">
          <cell r="E314">
            <v>345</v>
          </cell>
          <cell r="F314">
            <v>450.2</v>
          </cell>
          <cell r="G314">
            <v>345</v>
          </cell>
          <cell r="H314">
            <v>450.2</v>
          </cell>
          <cell r="I314">
            <v>150</v>
          </cell>
          <cell r="J314">
            <v>356.92</v>
          </cell>
          <cell r="K314">
            <v>150</v>
          </cell>
          <cell r="L314">
            <v>0</v>
          </cell>
          <cell r="M314">
            <v>356.92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1616</v>
          </cell>
          <cell r="S314">
            <v>80.88</v>
          </cell>
          <cell r="T314">
            <v>1510</v>
          </cell>
          <cell r="U314">
            <v>75.5</v>
          </cell>
        </row>
        <row r="315">
          <cell r="E315">
            <v>135</v>
          </cell>
          <cell r="F315">
            <v>188.65</v>
          </cell>
          <cell r="G315">
            <v>134</v>
          </cell>
          <cell r="H315">
            <v>187.95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480</v>
          </cell>
          <cell r="O315">
            <v>90.48</v>
          </cell>
          <cell r="P315">
            <v>357</v>
          </cell>
          <cell r="Q315">
            <v>67.290000000000006</v>
          </cell>
          <cell r="R315">
            <v>534</v>
          </cell>
          <cell r="S315">
            <v>156.19</v>
          </cell>
          <cell r="T315">
            <v>534</v>
          </cell>
          <cell r="U315">
            <v>156.19</v>
          </cell>
        </row>
        <row r="316">
          <cell r="V316">
            <v>14857.08</v>
          </cell>
          <cell r="W316">
            <v>14731.410000000002</v>
          </cell>
        </row>
        <row r="317">
          <cell r="E317">
            <v>7956</v>
          </cell>
          <cell r="F317">
            <v>16545.93</v>
          </cell>
          <cell r="G317">
            <v>7600</v>
          </cell>
          <cell r="H317">
            <v>16518.3</v>
          </cell>
          <cell r="I317">
            <v>345</v>
          </cell>
          <cell r="J317">
            <v>1309.97</v>
          </cell>
          <cell r="K317">
            <v>339</v>
          </cell>
          <cell r="L317">
            <v>1719</v>
          </cell>
          <cell r="M317">
            <v>1309.97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5167</v>
          </cell>
          <cell r="S317">
            <v>1304.31</v>
          </cell>
          <cell r="T317">
            <v>3183</v>
          </cell>
          <cell r="U317">
            <v>1282.8800000000001</v>
          </cell>
        </row>
        <row r="318">
          <cell r="E318">
            <v>1494</v>
          </cell>
          <cell r="F318">
            <v>2397.37</v>
          </cell>
          <cell r="G318">
            <v>1450</v>
          </cell>
          <cell r="H318">
            <v>2396.81</v>
          </cell>
          <cell r="I318">
            <v>501</v>
          </cell>
          <cell r="J318">
            <v>2165.58</v>
          </cell>
          <cell r="K318">
            <v>181</v>
          </cell>
          <cell r="L318">
            <v>12799</v>
          </cell>
          <cell r="M318">
            <v>2165.58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168</v>
          </cell>
          <cell r="S318">
            <v>17.52</v>
          </cell>
          <cell r="T318">
            <v>50</v>
          </cell>
          <cell r="U318">
            <v>17.46</v>
          </cell>
        </row>
        <row r="319">
          <cell r="E319">
            <v>624</v>
          </cell>
          <cell r="F319">
            <v>933.63</v>
          </cell>
          <cell r="G319">
            <v>610</v>
          </cell>
          <cell r="H319">
            <v>933.19</v>
          </cell>
          <cell r="I319">
            <v>159</v>
          </cell>
          <cell r="J319">
            <v>943.2</v>
          </cell>
          <cell r="K319">
            <v>0</v>
          </cell>
          <cell r="L319">
            <v>4434</v>
          </cell>
          <cell r="M319">
            <v>894.15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</row>
        <row r="320">
          <cell r="E320">
            <v>2253</v>
          </cell>
          <cell r="F320">
            <v>2966.74</v>
          </cell>
          <cell r="G320">
            <v>2344</v>
          </cell>
          <cell r="H320">
            <v>2966.73</v>
          </cell>
          <cell r="I320">
            <v>105</v>
          </cell>
          <cell r="J320">
            <v>254.52</v>
          </cell>
          <cell r="K320">
            <v>101</v>
          </cell>
          <cell r="L320">
            <v>0</v>
          </cell>
          <cell r="M320">
            <v>231.62</v>
          </cell>
          <cell r="N320">
            <v>360</v>
          </cell>
          <cell r="O320">
            <v>84.6</v>
          </cell>
          <cell r="P320">
            <v>358</v>
          </cell>
          <cell r="Q320">
            <v>84.13</v>
          </cell>
          <cell r="R320">
            <v>1190</v>
          </cell>
          <cell r="S320">
            <v>285</v>
          </cell>
          <cell r="T320">
            <v>576</v>
          </cell>
          <cell r="U320">
            <v>215.55</v>
          </cell>
        </row>
        <row r="321">
          <cell r="E321">
            <v>366</v>
          </cell>
          <cell r="F321">
            <v>433.76</v>
          </cell>
          <cell r="G321">
            <v>368</v>
          </cell>
          <cell r="H321">
            <v>433.02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342</v>
          </cell>
          <cell r="S321">
            <v>114</v>
          </cell>
          <cell r="T321">
            <v>330</v>
          </cell>
          <cell r="U321">
            <v>114</v>
          </cell>
        </row>
        <row r="322">
          <cell r="E322">
            <v>306</v>
          </cell>
          <cell r="F322">
            <v>320.58999999999997</v>
          </cell>
          <cell r="G322">
            <v>234</v>
          </cell>
          <cell r="H322">
            <v>318.27999999999997</v>
          </cell>
          <cell r="I322">
            <v>72</v>
          </cell>
          <cell r="J322">
            <v>155.52000000000001</v>
          </cell>
          <cell r="K322">
            <v>72</v>
          </cell>
          <cell r="L322">
            <v>0</v>
          </cell>
          <cell r="M322">
            <v>154.44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692</v>
          </cell>
          <cell r="S322">
            <v>96.6</v>
          </cell>
          <cell r="T322">
            <v>666</v>
          </cell>
          <cell r="U322">
            <v>92.36</v>
          </cell>
        </row>
        <row r="323">
          <cell r="E323">
            <v>1860</v>
          </cell>
          <cell r="F323">
            <v>4108.96</v>
          </cell>
          <cell r="G323">
            <v>1913</v>
          </cell>
          <cell r="H323">
            <v>4108.13</v>
          </cell>
          <cell r="I323">
            <v>54</v>
          </cell>
          <cell r="J323">
            <v>118.8</v>
          </cell>
          <cell r="K323">
            <v>37</v>
          </cell>
          <cell r="L323">
            <v>0</v>
          </cell>
          <cell r="M323">
            <v>77.62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893</v>
          </cell>
          <cell r="S323">
            <v>245.72</v>
          </cell>
          <cell r="T323">
            <v>446</v>
          </cell>
          <cell r="U323">
            <v>233.79</v>
          </cell>
        </row>
        <row r="324">
          <cell r="E324">
            <v>687</v>
          </cell>
          <cell r="F324">
            <v>1056.1400000000001</v>
          </cell>
          <cell r="G324">
            <v>677</v>
          </cell>
          <cell r="H324">
            <v>1055.8599999999999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3814</v>
          </cell>
          <cell r="S324">
            <v>2307.9299999999998</v>
          </cell>
          <cell r="T324">
            <v>1072</v>
          </cell>
          <cell r="U324">
            <v>2264.94</v>
          </cell>
        </row>
        <row r="325">
          <cell r="E325">
            <v>123</v>
          </cell>
          <cell r="F325">
            <v>148.47</v>
          </cell>
          <cell r="G325">
            <v>89</v>
          </cell>
          <cell r="H325">
            <v>147.78</v>
          </cell>
          <cell r="I325">
            <v>171</v>
          </cell>
          <cell r="J325">
            <v>369.36</v>
          </cell>
          <cell r="K325">
            <v>245</v>
          </cell>
          <cell r="L325">
            <v>0</v>
          </cell>
          <cell r="M325">
            <v>369.36</v>
          </cell>
          <cell r="N325">
            <v>0</v>
          </cell>
          <cell r="O325">
            <v>0</v>
          </cell>
          <cell r="P325">
            <v>0</v>
          </cell>
          <cell r="Q325">
            <v>3.38</v>
          </cell>
          <cell r="R325">
            <v>73</v>
          </cell>
          <cell r="S325">
            <v>18.95</v>
          </cell>
          <cell r="T325">
            <v>43</v>
          </cell>
          <cell r="U325">
            <v>18.899999999999999</v>
          </cell>
        </row>
        <row r="326">
          <cell r="V326">
            <v>38703.17</v>
          </cell>
          <cell r="W326">
            <v>38408.230000000003</v>
          </cell>
        </row>
        <row r="327">
          <cell r="E327">
            <v>9431</v>
          </cell>
          <cell r="F327">
            <v>19482.38</v>
          </cell>
          <cell r="G327">
            <v>9431</v>
          </cell>
          <cell r="H327">
            <v>19482.38</v>
          </cell>
          <cell r="I327">
            <v>530</v>
          </cell>
          <cell r="J327">
            <v>1321.95</v>
          </cell>
          <cell r="K327">
            <v>530</v>
          </cell>
          <cell r="L327">
            <v>2379</v>
          </cell>
          <cell r="M327">
            <v>1321.95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3977</v>
          </cell>
          <cell r="S327">
            <v>1053.9100000000001</v>
          </cell>
          <cell r="T327">
            <v>3977</v>
          </cell>
          <cell r="U327">
            <v>1053.9100000000001</v>
          </cell>
        </row>
        <row r="328">
          <cell r="E328">
            <v>1443</v>
          </cell>
          <cell r="F328">
            <v>1788.42</v>
          </cell>
          <cell r="G328">
            <v>1443</v>
          </cell>
          <cell r="H328">
            <v>1788.42</v>
          </cell>
          <cell r="I328">
            <v>113</v>
          </cell>
          <cell r="J328">
            <v>143.43</v>
          </cell>
          <cell r="K328">
            <v>113</v>
          </cell>
          <cell r="L328">
            <v>0</v>
          </cell>
          <cell r="M328">
            <v>143.43</v>
          </cell>
          <cell r="N328">
            <v>116</v>
          </cell>
          <cell r="O328">
            <v>19.72</v>
          </cell>
          <cell r="P328">
            <v>116</v>
          </cell>
          <cell r="Q328">
            <v>19.72</v>
          </cell>
          <cell r="R328">
            <v>1292</v>
          </cell>
          <cell r="S328">
            <v>291.77999999999997</v>
          </cell>
          <cell r="T328">
            <v>1292</v>
          </cell>
          <cell r="U328">
            <v>291.77999999999997</v>
          </cell>
        </row>
        <row r="329">
          <cell r="E329">
            <v>2121</v>
          </cell>
          <cell r="F329">
            <v>2739.36</v>
          </cell>
          <cell r="G329">
            <v>2121</v>
          </cell>
          <cell r="H329">
            <v>2739.36</v>
          </cell>
          <cell r="I329">
            <v>43</v>
          </cell>
          <cell r="J329">
            <v>109.07</v>
          </cell>
          <cell r="K329">
            <v>43</v>
          </cell>
          <cell r="L329">
            <v>839</v>
          </cell>
          <cell r="M329">
            <v>109.07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1383</v>
          </cell>
          <cell r="S329">
            <v>251.57</v>
          </cell>
          <cell r="T329">
            <v>1383</v>
          </cell>
          <cell r="U329">
            <v>251.57</v>
          </cell>
        </row>
        <row r="330">
          <cell r="E330">
            <v>819</v>
          </cell>
          <cell r="F330">
            <v>775.22</v>
          </cell>
          <cell r="G330">
            <v>819</v>
          </cell>
          <cell r="H330">
            <v>775.22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956</v>
          </cell>
          <cell r="S330">
            <v>215.47</v>
          </cell>
          <cell r="T330">
            <v>956</v>
          </cell>
          <cell r="U330">
            <v>215.47</v>
          </cell>
        </row>
        <row r="331">
          <cell r="E331">
            <v>3183</v>
          </cell>
          <cell r="F331">
            <v>4710.12</v>
          </cell>
          <cell r="G331">
            <v>3183</v>
          </cell>
          <cell r="H331">
            <v>4710.12</v>
          </cell>
          <cell r="I331">
            <v>58</v>
          </cell>
          <cell r="J331">
            <v>234.04</v>
          </cell>
          <cell r="K331">
            <v>58</v>
          </cell>
          <cell r="L331">
            <v>1511</v>
          </cell>
          <cell r="M331">
            <v>234.04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2067</v>
          </cell>
          <cell r="S331">
            <v>510.55</v>
          </cell>
          <cell r="T331">
            <v>2067</v>
          </cell>
          <cell r="U331">
            <v>510.55</v>
          </cell>
        </row>
        <row r="332">
          <cell r="E332">
            <v>222</v>
          </cell>
          <cell r="F332">
            <v>191.44</v>
          </cell>
          <cell r="G332">
            <v>222</v>
          </cell>
          <cell r="H332">
            <v>191.44</v>
          </cell>
          <cell r="I332">
            <v>210</v>
          </cell>
          <cell r="J332">
            <v>365.28</v>
          </cell>
          <cell r="K332">
            <v>210</v>
          </cell>
          <cell r="L332">
            <v>0</v>
          </cell>
          <cell r="M332">
            <v>365.28</v>
          </cell>
          <cell r="N332">
            <v>947</v>
          </cell>
          <cell r="O332">
            <v>213.07</v>
          </cell>
          <cell r="P332">
            <v>947</v>
          </cell>
          <cell r="Q332">
            <v>213.07</v>
          </cell>
          <cell r="R332">
            <v>193</v>
          </cell>
          <cell r="S332">
            <v>36.25</v>
          </cell>
          <cell r="T332">
            <v>193</v>
          </cell>
          <cell r="U332">
            <v>36.25</v>
          </cell>
        </row>
        <row r="333">
          <cell r="E333">
            <v>1266</v>
          </cell>
          <cell r="F333">
            <v>1331.45</v>
          </cell>
          <cell r="G333">
            <v>1266</v>
          </cell>
          <cell r="H333">
            <v>1331.45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1329</v>
          </cell>
          <cell r="S333">
            <v>218.54</v>
          </cell>
          <cell r="T333">
            <v>1329</v>
          </cell>
          <cell r="U333">
            <v>218.54</v>
          </cell>
        </row>
        <row r="334">
          <cell r="E334">
            <v>92</v>
          </cell>
          <cell r="F334">
            <v>146.09</v>
          </cell>
          <cell r="G334">
            <v>92</v>
          </cell>
          <cell r="H334">
            <v>146.09</v>
          </cell>
          <cell r="I334">
            <v>140</v>
          </cell>
          <cell r="J334">
            <v>1929.81</v>
          </cell>
          <cell r="K334">
            <v>140</v>
          </cell>
          <cell r="L334">
            <v>15813</v>
          </cell>
          <cell r="M334">
            <v>1929.81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58</v>
          </cell>
          <cell r="S334">
            <v>12.15</v>
          </cell>
          <cell r="T334">
            <v>58</v>
          </cell>
          <cell r="U334">
            <v>12.15</v>
          </cell>
        </row>
        <row r="335">
          <cell r="E335">
            <v>360</v>
          </cell>
          <cell r="F335">
            <v>684.99</v>
          </cell>
          <cell r="G335">
            <v>360</v>
          </cell>
          <cell r="H335">
            <v>684.99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140</v>
          </cell>
          <cell r="S335">
            <v>25.2</v>
          </cell>
          <cell r="T335">
            <v>140</v>
          </cell>
          <cell r="U335">
            <v>25.2</v>
          </cell>
        </row>
        <row r="336">
          <cell r="E336">
            <v>297</v>
          </cell>
          <cell r="F336">
            <v>427.16</v>
          </cell>
          <cell r="G336">
            <v>297</v>
          </cell>
          <cell r="H336">
            <v>427.16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</row>
        <row r="337">
          <cell r="V337">
            <v>39228.420000000013</v>
          </cell>
          <cell r="W337">
            <v>39228.420000000013</v>
          </cell>
        </row>
        <row r="338">
          <cell r="E338">
            <v>4569</v>
          </cell>
          <cell r="F338">
            <v>7149.2</v>
          </cell>
          <cell r="G338">
            <v>4788</v>
          </cell>
          <cell r="H338">
            <v>7549.65</v>
          </cell>
          <cell r="I338">
            <v>147</v>
          </cell>
          <cell r="J338">
            <v>1104.78</v>
          </cell>
          <cell r="K338">
            <v>0</v>
          </cell>
          <cell r="L338">
            <v>8624</v>
          </cell>
          <cell r="M338">
            <v>1094.46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6036</v>
          </cell>
          <cell r="S338">
            <v>1519.99</v>
          </cell>
          <cell r="T338">
            <v>1379</v>
          </cell>
          <cell r="U338">
            <v>322.14</v>
          </cell>
        </row>
        <row r="339">
          <cell r="E339">
            <v>1008</v>
          </cell>
          <cell r="F339">
            <v>931.44</v>
          </cell>
          <cell r="G339">
            <v>1041</v>
          </cell>
          <cell r="H339">
            <v>961.93</v>
          </cell>
          <cell r="I339">
            <v>297</v>
          </cell>
          <cell r="J339">
            <v>651.44000000000005</v>
          </cell>
          <cell r="K339">
            <v>0</v>
          </cell>
          <cell r="L339">
            <v>2594</v>
          </cell>
          <cell r="M339">
            <v>503.76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2029</v>
          </cell>
          <cell r="S339">
            <v>305.20999999999998</v>
          </cell>
          <cell r="T339">
            <v>1303</v>
          </cell>
          <cell r="U339">
            <v>119.09</v>
          </cell>
        </row>
        <row r="340">
          <cell r="E340">
            <v>1626</v>
          </cell>
          <cell r="F340">
            <v>1871.84</v>
          </cell>
          <cell r="G340">
            <v>1617</v>
          </cell>
          <cell r="H340">
            <v>1976.6</v>
          </cell>
          <cell r="I340">
            <v>132</v>
          </cell>
          <cell r="J340">
            <v>320.14</v>
          </cell>
          <cell r="K340">
            <v>0</v>
          </cell>
          <cell r="L340">
            <v>1370</v>
          </cell>
          <cell r="M340">
            <v>276.89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4073</v>
          </cell>
          <cell r="S340">
            <v>412.7</v>
          </cell>
          <cell r="T340">
            <v>3496</v>
          </cell>
          <cell r="U340">
            <v>261.25</v>
          </cell>
        </row>
        <row r="341">
          <cell r="E341">
            <v>741</v>
          </cell>
          <cell r="F341">
            <v>643.41</v>
          </cell>
          <cell r="G341">
            <v>754</v>
          </cell>
          <cell r="H341">
            <v>654.70000000000005</v>
          </cell>
          <cell r="I341">
            <v>132</v>
          </cell>
          <cell r="J341">
            <v>288.95</v>
          </cell>
          <cell r="K341">
            <v>0</v>
          </cell>
          <cell r="L341">
            <v>1756</v>
          </cell>
          <cell r="M341">
            <v>319.77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1102</v>
          </cell>
          <cell r="S341">
            <v>181.92</v>
          </cell>
          <cell r="T341">
            <v>636</v>
          </cell>
          <cell r="U341">
            <v>59.89</v>
          </cell>
        </row>
        <row r="342">
          <cell r="E342">
            <v>388</v>
          </cell>
          <cell r="F342">
            <v>557.61</v>
          </cell>
          <cell r="G342">
            <v>440</v>
          </cell>
          <cell r="H342">
            <v>632.34</v>
          </cell>
          <cell r="I342">
            <v>111</v>
          </cell>
          <cell r="J342">
            <v>822.22</v>
          </cell>
          <cell r="K342">
            <v>0</v>
          </cell>
          <cell r="L342">
            <v>4011</v>
          </cell>
          <cell r="M342">
            <v>803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</row>
        <row r="343">
          <cell r="E343">
            <v>853</v>
          </cell>
          <cell r="F343">
            <v>1607.03</v>
          </cell>
          <cell r="G343">
            <v>832</v>
          </cell>
          <cell r="H343">
            <v>1567.47</v>
          </cell>
          <cell r="I343">
            <v>20</v>
          </cell>
          <cell r="J343">
            <v>81.69</v>
          </cell>
          <cell r="K343">
            <v>0</v>
          </cell>
          <cell r="L343">
            <v>713</v>
          </cell>
          <cell r="M343">
            <v>79.790000000000006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E344">
            <v>1008</v>
          </cell>
          <cell r="F344">
            <v>959.68</v>
          </cell>
          <cell r="G344">
            <v>992</v>
          </cell>
          <cell r="H344">
            <v>944.44</v>
          </cell>
          <cell r="I344">
            <v>465</v>
          </cell>
          <cell r="J344">
            <v>1058.9000000000001</v>
          </cell>
          <cell r="K344">
            <v>0</v>
          </cell>
          <cell r="L344">
            <v>4961</v>
          </cell>
          <cell r="M344">
            <v>935.64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1137</v>
          </cell>
          <cell r="S344">
            <v>380.69</v>
          </cell>
          <cell r="T344">
            <v>740</v>
          </cell>
          <cell r="U344">
            <v>273.31</v>
          </cell>
        </row>
        <row r="345">
          <cell r="V345">
            <v>20848.84</v>
          </cell>
          <cell r="W345">
            <v>19336.12</v>
          </cell>
        </row>
        <row r="346">
          <cell r="E346">
            <v>10381</v>
          </cell>
          <cell r="F346">
            <v>26883.260460000001</v>
          </cell>
          <cell r="G346">
            <v>10381</v>
          </cell>
          <cell r="H346">
            <v>26883.260460000001</v>
          </cell>
          <cell r="I346">
            <v>45</v>
          </cell>
          <cell r="J346">
            <v>202.08444</v>
          </cell>
          <cell r="K346">
            <v>29</v>
          </cell>
          <cell r="L346">
            <v>387</v>
          </cell>
          <cell r="M346">
            <v>202.084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825</v>
          </cell>
          <cell r="S346">
            <v>272.99259000000001</v>
          </cell>
          <cell r="T346">
            <v>864</v>
          </cell>
          <cell r="U346">
            <v>272.99259000000001</v>
          </cell>
        </row>
        <row r="347">
          <cell r="E347">
            <v>9189</v>
          </cell>
          <cell r="F347">
            <v>17836.951679999998</v>
          </cell>
          <cell r="G347">
            <v>8883</v>
          </cell>
          <cell r="H347">
            <v>17241.9984</v>
          </cell>
          <cell r="I347">
            <v>429</v>
          </cell>
          <cell r="J347">
            <v>2126.3080799999998</v>
          </cell>
          <cell r="K347">
            <v>334</v>
          </cell>
          <cell r="L347">
            <v>1481</v>
          </cell>
          <cell r="M347">
            <v>2126.3080799999998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4491</v>
          </cell>
          <cell r="S347">
            <v>1230.61644</v>
          </cell>
          <cell r="T347">
            <v>4922</v>
          </cell>
          <cell r="U347">
            <v>1230.61644</v>
          </cell>
        </row>
        <row r="348">
          <cell r="E348">
            <v>4044</v>
          </cell>
          <cell r="F348">
            <v>8520.8697599999996</v>
          </cell>
          <cell r="G348">
            <v>3953</v>
          </cell>
          <cell r="H348">
            <v>8328.0756000000001</v>
          </cell>
          <cell r="I348">
            <v>211</v>
          </cell>
          <cell r="J348">
            <v>2738.7465000000002</v>
          </cell>
          <cell r="K348">
            <v>34</v>
          </cell>
          <cell r="L348">
            <v>3007</v>
          </cell>
          <cell r="M348">
            <v>2738.7465000000002</v>
          </cell>
          <cell r="N348">
            <v>84</v>
          </cell>
          <cell r="O348">
            <v>18.143999999999998</v>
          </cell>
          <cell r="P348">
            <v>53</v>
          </cell>
          <cell r="Q348">
            <v>11.448</v>
          </cell>
          <cell r="R348">
            <v>78</v>
          </cell>
          <cell r="S348">
            <v>31.43619</v>
          </cell>
          <cell r="T348">
            <v>123</v>
          </cell>
          <cell r="U348">
            <v>31.43619</v>
          </cell>
        </row>
        <row r="349">
          <cell r="E349">
            <v>1633</v>
          </cell>
          <cell r="F349">
            <v>3326.3677699999998</v>
          </cell>
          <cell r="G349">
            <v>1633</v>
          </cell>
          <cell r="H349">
            <v>3326.3677699999998</v>
          </cell>
          <cell r="I349">
            <v>187</v>
          </cell>
          <cell r="J349">
            <v>1233.87814</v>
          </cell>
          <cell r="K349">
            <v>56</v>
          </cell>
          <cell r="L349">
            <v>5549</v>
          </cell>
          <cell r="M349">
            <v>1233.87814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1809</v>
          </cell>
          <cell r="S349">
            <v>279.07499999999999</v>
          </cell>
          <cell r="T349">
            <v>1225</v>
          </cell>
          <cell r="U349">
            <v>279.07499999999999</v>
          </cell>
        </row>
        <row r="350">
          <cell r="E350">
            <v>1889</v>
          </cell>
          <cell r="F350">
            <v>5971.9601599999996</v>
          </cell>
          <cell r="G350">
            <v>1723</v>
          </cell>
          <cell r="H350">
            <v>5448.7418399999997</v>
          </cell>
          <cell r="I350">
            <v>180</v>
          </cell>
          <cell r="J350">
            <v>390.61259999999999</v>
          </cell>
          <cell r="K350">
            <v>180</v>
          </cell>
          <cell r="L350">
            <v>0</v>
          </cell>
          <cell r="M350">
            <v>390.61259999999999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78</v>
          </cell>
          <cell r="S350">
            <v>25.481999999999999</v>
          </cell>
          <cell r="T350">
            <v>83</v>
          </cell>
          <cell r="U350">
            <v>25.481999999999999</v>
          </cell>
        </row>
        <row r="351">
          <cell r="E351">
            <v>2403</v>
          </cell>
          <cell r="F351">
            <v>3327.4148700000001</v>
          </cell>
          <cell r="G351">
            <v>2403</v>
          </cell>
          <cell r="H351">
            <v>3327.4148500000001</v>
          </cell>
          <cell r="I351">
            <v>61</v>
          </cell>
          <cell r="J351">
            <v>316.38256000000001</v>
          </cell>
          <cell r="K351">
            <v>0</v>
          </cell>
          <cell r="L351">
            <v>2041</v>
          </cell>
          <cell r="M351">
            <v>300.40944000000002</v>
          </cell>
          <cell r="N351">
            <v>658</v>
          </cell>
          <cell r="O351">
            <v>154.63</v>
          </cell>
          <cell r="P351">
            <v>658</v>
          </cell>
          <cell r="Q351">
            <v>154.63</v>
          </cell>
          <cell r="R351">
            <v>24</v>
          </cell>
          <cell r="S351">
            <v>6</v>
          </cell>
          <cell r="T351">
            <v>24</v>
          </cell>
          <cell r="U351">
            <v>6</v>
          </cell>
        </row>
        <row r="352">
          <cell r="E352">
            <v>442</v>
          </cell>
          <cell r="F352">
            <v>523.65066000000002</v>
          </cell>
          <cell r="G352">
            <v>442</v>
          </cell>
          <cell r="H352">
            <v>523.65066000000002</v>
          </cell>
          <cell r="I352">
            <v>48</v>
          </cell>
          <cell r="J352">
            <v>91.37088</v>
          </cell>
          <cell r="K352">
            <v>48</v>
          </cell>
          <cell r="L352">
            <v>0</v>
          </cell>
          <cell r="M352">
            <v>91.37088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1354</v>
          </cell>
          <cell r="S352">
            <v>67.7</v>
          </cell>
          <cell r="T352">
            <v>1354</v>
          </cell>
          <cell r="U352">
            <v>67.7</v>
          </cell>
        </row>
        <row r="353">
          <cell r="E353">
            <v>915</v>
          </cell>
          <cell r="F353">
            <v>1183.52871</v>
          </cell>
          <cell r="G353">
            <v>915</v>
          </cell>
          <cell r="H353">
            <v>1183.52871</v>
          </cell>
          <cell r="I353">
            <v>125</v>
          </cell>
          <cell r="J353">
            <v>365.23236000000003</v>
          </cell>
          <cell r="K353">
            <v>101</v>
          </cell>
          <cell r="L353">
            <v>864</v>
          </cell>
          <cell r="M353">
            <v>365.23236000000003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758</v>
          </cell>
          <cell r="S353">
            <v>93.563379999999995</v>
          </cell>
          <cell r="T353">
            <v>935</v>
          </cell>
          <cell r="U353">
            <v>93.563379999999995</v>
          </cell>
        </row>
        <row r="354">
          <cell r="E354">
            <v>874</v>
          </cell>
          <cell r="F354">
            <v>1090.0912499999999</v>
          </cell>
          <cell r="G354">
            <v>874</v>
          </cell>
          <cell r="H354">
            <v>1090.0912499999999</v>
          </cell>
          <cell r="I354">
            <v>177</v>
          </cell>
          <cell r="J354">
            <v>361.08</v>
          </cell>
          <cell r="K354">
            <v>177</v>
          </cell>
          <cell r="L354">
            <v>0</v>
          </cell>
          <cell r="M354">
            <v>361.08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336</v>
          </cell>
          <cell r="S354">
            <v>16.8</v>
          </cell>
          <cell r="T354">
            <v>336</v>
          </cell>
          <cell r="U354">
            <v>16.8</v>
          </cell>
        </row>
        <row r="355">
          <cell r="E355">
            <v>939</v>
          </cell>
          <cell r="F355">
            <v>900.98364000000004</v>
          </cell>
          <cell r="G355">
            <v>939</v>
          </cell>
          <cell r="H355">
            <v>900.98364000000004</v>
          </cell>
          <cell r="I355">
            <v>12</v>
          </cell>
          <cell r="J355">
            <v>88.8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276</v>
          </cell>
          <cell r="S355">
            <v>69.180000000000007</v>
          </cell>
          <cell r="T355">
            <v>267</v>
          </cell>
          <cell r="U355">
            <v>69.180000000000007</v>
          </cell>
        </row>
        <row r="356">
          <cell r="E356">
            <v>384</v>
          </cell>
          <cell r="F356">
            <v>686.03441999999995</v>
          </cell>
          <cell r="G356">
            <v>361</v>
          </cell>
          <cell r="H356">
            <v>619.93214999999998</v>
          </cell>
          <cell r="I356">
            <v>655</v>
          </cell>
          <cell r="J356">
            <v>2726.9352600000002</v>
          </cell>
          <cell r="K356">
            <v>0</v>
          </cell>
          <cell r="L356">
            <v>27584</v>
          </cell>
          <cell r="M356">
            <v>2726.9352600000002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</row>
        <row r="357">
          <cell r="E357">
            <v>106</v>
          </cell>
          <cell r="F357">
            <v>156.02225000000001</v>
          </cell>
          <cell r="G357">
            <v>94</v>
          </cell>
          <cell r="H357">
            <v>139.09531000000001</v>
          </cell>
          <cell r="I357">
            <v>1082</v>
          </cell>
          <cell r="J357">
            <v>3195.2037300000002</v>
          </cell>
          <cell r="K357">
            <v>0</v>
          </cell>
          <cell r="L357">
            <v>32885</v>
          </cell>
          <cell r="M357">
            <v>3141.3449432000002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8">
          <cell r="E358">
            <v>297</v>
          </cell>
          <cell r="F358">
            <v>364.61144999999999</v>
          </cell>
          <cell r="G358">
            <v>243</v>
          </cell>
          <cell r="H358">
            <v>298.93229000000002</v>
          </cell>
          <cell r="I358">
            <v>33</v>
          </cell>
          <cell r="J358">
            <v>88.767480000000006</v>
          </cell>
          <cell r="K358">
            <v>22</v>
          </cell>
          <cell r="L358">
            <v>0</v>
          </cell>
          <cell r="M358">
            <v>59.148760000000003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</row>
        <row r="359"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</row>
        <row r="360">
          <cell r="E360">
            <v>1551</v>
          </cell>
          <cell r="F360">
            <v>1975.5707399999999</v>
          </cell>
          <cell r="G360">
            <v>1478</v>
          </cell>
          <cell r="H360">
            <v>1882.58772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840</v>
          </cell>
          <cell r="O360">
            <v>181.44</v>
          </cell>
          <cell r="P360">
            <v>840</v>
          </cell>
          <cell r="Q360">
            <v>181.44</v>
          </cell>
          <cell r="R360">
            <v>1722</v>
          </cell>
          <cell r="S360">
            <v>391.05756000000002</v>
          </cell>
          <cell r="T360">
            <v>1928</v>
          </cell>
          <cell r="U360">
            <v>391.05756000000002</v>
          </cell>
        </row>
        <row r="361"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</row>
        <row r="363">
          <cell r="E363">
            <v>16</v>
          </cell>
          <cell r="F363">
            <v>25.37875</v>
          </cell>
          <cell r="G363">
            <v>13</v>
          </cell>
          <cell r="H363">
            <v>20.620239999999999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87</v>
          </cell>
          <cell r="S363">
            <v>47.947139999999997</v>
          </cell>
          <cell r="T363">
            <v>93</v>
          </cell>
          <cell r="U363">
            <v>47.947139999999997</v>
          </cell>
        </row>
        <row r="364">
          <cell r="E364">
            <v>183</v>
          </cell>
          <cell r="F364">
            <v>323.22593999999998</v>
          </cell>
          <cell r="G364">
            <v>183</v>
          </cell>
          <cell r="H364">
            <v>323.22593999999998</v>
          </cell>
          <cell r="I364">
            <v>1</v>
          </cell>
          <cell r="J364">
            <v>5.3322000000000003</v>
          </cell>
          <cell r="K364">
            <v>0</v>
          </cell>
          <cell r="L364">
            <v>15</v>
          </cell>
          <cell r="M364">
            <v>2.8438400000000001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</row>
        <row r="365">
          <cell r="E365">
            <v>1370</v>
          </cell>
          <cell r="F365">
            <v>1585.0790400000001</v>
          </cell>
          <cell r="G365">
            <v>1311</v>
          </cell>
          <cell r="H365">
            <v>1516.8165100000001</v>
          </cell>
          <cell r="I365">
            <v>48</v>
          </cell>
          <cell r="J365">
            <v>98.114279999999994</v>
          </cell>
          <cell r="K365">
            <v>60</v>
          </cell>
          <cell r="L365">
            <v>0</v>
          </cell>
          <cell r="M365">
            <v>89.659278499999999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</row>
        <row r="366">
          <cell r="V366">
            <v>91595.91436000001</v>
          </cell>
          <cell r="W366">
            <v>89764.345721699996</v>
          </cell>
        </row>
        <row r="367">
          <cell r="E367">
            <v>5299</v>
          </cell>
          <cell r="F367">
            <v>7384.4456600000003</v>
          </cell>
          <cell r="G367">
            <v>5299</v>
          </cell>
          <cell r="H367">
            <v>7384.4456600000003</v>
          </cell>
          <cell r="I367">
            <v>105</v>
          </cell>
          <cell r="J367">
            <v>745.30592999999999</v>
          </cell>
          <cell r="K367">
            <v>128</v>
          </cell>
          <cell r="L367">
            <v>3996</v>
          </cell>
          <cell r="M367">
            <v>745.30592999999999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539</v>
          </cell>
          <cell r="S367">
            <v>155.66256000000001</v>
          </cell>
          <cell r="T367">
            <v>539</v>
          </cell>
          <cell r="U367">
            <v>155.66256000000001</v>
          </cell>
        </row>
        <row r="368">
          <cell r="E368">
            <v>495</v>
          </cell>
          <cell r="F368">
            <v>668.89152000000001</v>
          </cell>
          <cell r="G368">
            <v>495</v>
          </cell>
          <cell r="H368">
            <v>668.89152000000001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928</v>
          </cell>
          <cell r="S368">
            <v>108</v>
          </cell>
          <cell r="T368">
            <v>928</v>
          </cell>
          <cell r="U368">
            <v>108</v>
          </cell>
        </row>
        <row r="369">
          <cell r="V369">
            <v>9062.3056699999997</v>
          </cell>
          <cell r="W369">
            <v>9062.3056699999997</v>
          </cell>
        </row>
        <row r="370">
          <cell r="E370">
            <v>6000</v>
          </cell>
          <cell r="F370">
            <v>9603.18</v>
          </cell>
          <cell r="G370">
            <v>6000</v>
          </cell>
          <cell r="H370">
            <v>9603.18</v>
          </cell>
          <cell r="I370">
            <v>495</v>
          </cell>
          <cell r="J370">
            <v>2184.27</v>
          </cell>
          <cell r="K370">
            <v>495</v>
          </cell>
          <cell r="L370">
            <v>6561</v>
          </cell>
          <cell r="M370">
            <v>2184.27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1944</v>
          </cell>
          <cell r="S370">
            <v>662.55</v>
          </cell>
          <cell r="T370">
            <v>1944</v>
          </cell>
          <cell r="U370">
            <v>662.55</v>
          </cell>
        </row>
        <row r="371">
          <cell r="E371">
            <v>5634</v>
          </cell>
          <cell r="F371">
            <v>8788.77</v>
          </cell>
          <cell r="G371">
            <v>5634</v>
          </cell>
          <cell r="H371">
            <v>8788.77</v>
          </cell>
          <cell r="I371">
            <v>318</v>
          </cell>
          <cell r="J371">
            <v>1500</v>
          </cell>
          <cell r="K371">
            <v>318</v>
          </cell>
          <cell r="L371">
            <v>4532</v>
          </cell>
          <cell r="M371">
            <v>1500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2009</v>
          </cell>
          <cell r="S371">
            <v>591.46</v>
          </cell>
          <cell r="T371">
            <v>2009</v>
          </cell>
          <cell r="U371">
            <v>591.46</v>
          </cell>
        </row>
        <row r="372">
          <cell r="E372">
            <v>1740</v>
          </cell>
          <cell r="F372">
            <v>2525.1</v>
          </cell>
          <cell r="G372">
            <v>1740</v>
          </cell>
          <cell r="H372">
            <v>2525.1</v>
          </cell>
          <cell r="I372">
            <v>333</v>
          </cell>
          <cell r="J372">
            <v>792.37</v>
          </cell>
          <cell r="K372">
            <v>321</v>
          </cell>
          <cell r="L372">
            <v>0</v>
          </cell>
          <cell r="M372">
            <v>764.13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2817</v>
          </cell>
          <cell r="S372">
            <v>852.53</v>
          </cell>
          <cell r="T372">
            <v>2817</v>
          </cell>
          <cell r="U372">
            <v>852.53</v>
          </cell>
        </row>
        <row r="373">
          <cell r="E373">
            <v>189</v>
          </cell>
          <cell r="F373">
            <v>189.09</v>
          </cell>
          <cell r="G373">
            <v>189</v>
          </cell>
          <cell r="H373">
            <v>189.09</v>
          </cell>
          <cell r="I373">
            <v>72</v>
          </cell>
          <cell r="J373">
            <v>1006.41</v>
          </cell>
          <cell r="K373">
            <v>72</v>
          </cell>
          <cell r="L373">
            <v>8550</v>
          </cell>
          <cell r="M373">
            <v>1006.41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4">
          <cell r="V374">
            <v>28695.73</v>
          </cell>
          <cell r="W374">
            <v>28667.489999999998</v>
          </cell>
        </row>
        <row r="375">
          <cell r="E375">
            <v>9168</v>
          </cell>
          <cell r="F375">
            <v>14361.7</v>
          </cell>
          <cell r="G375">
            <v>9168</v>
          </cell>
          <cell r="H375">
            <v>14361.7</v>
          </cell>
          <cell r="I375">
            <v>1032</v>
          </cell>
          <cell r="J375">
            <v>2321.8200000000002</v>
          </cell>
          <cell r="K375">
            <v>1032</v>
          </cell>
          <cell r="L375">
            <v>605</v>
          </cell>
          <cell r="M375">
            <v>2321.8200000000002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2719</v>
          </cell>
          <cell r="S375">
            <v>588</v>
          </cell>
          <cell r="T375">
            <v>2719</v>
          </cell>
          <cell r="U375">
            <v>588</v>
          </cell>
        </row>
        <row r="376">
          <cell r="E376">
            <v>1725</v>
          </cell>
          <cell r="F376">
            <v>1942.67</v>
          </cell>
          <cell r="G376">
            <v>1725</v>
          </cell>
          <cell r="H376">
            <v>1942.67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1721</v>
          </cell>
          <cell r="S376">
            <v>330</v>
          </cell>
          <cell r="T376">
            <v>1721</v>
          </cell>
          <cell r="U376">
            <v>330</v>
          </cell>
        </row>
        <row r="377">
          <cell r="E377">
            <v>816</v>
          </cell>
          <cell r="F377">
            <v>959.99</v>
          </cell>
          <cell r="G377">
            <v>816</v>
          </cell>
          <cell r="H377">
            <v>959.99</v>
          </cell>
          <cell r="I377">
            <v>542</v>
          </cell>
          <cell r="J377">
            <v>539.35</v>
          </cell>
          <cell r="K377">
            <v>542</v>
          </cell>
          <cell r="L377">
            <v>0</v>
          </cell>
          <cell r="M377">
            <v>539.35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3152</v>
          </cell>
          <cell r="S377">
            <v>270</v>
          </cell>
          <cell r="T377">
            <v>3152</v>
          </cell>
          <cell r="U377">
            <v>270</v>
          </cell>
        </row>
        <row r="378">
          <cell r="E378">
            <v>381</v>
          </cell>
          <cell r="F378">
            <v>400.88</v>
          </cell>
          <cell r="G378">
            <v>381</v>
          </cell>
          <cell r="H378">
            <v>400.88</v>
          </cell>
          <cell r="I378">
            <v>73</v>
          </cell>
          <cell r="J378">
            <v>142.77000000000001</v>
          </cell>
          <cell r="K378">
            <v>73</v>
          </cell>
          <cell r="L378">
            <v>0</v>
          </cell>
          <cell r="M378">
            <v>142.77000000000001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792</v>
          </cell>
          <cell r="S378">
            <v>135</v>
          </cell>
          <cell r="T378">
            <v>792</v>
          </cell>
          <cell r="U378">
            <v>135</v>
          </cell>
        </row>
        <row r="379">
          <cell r="E379">
            <v>372</v>
          </cell>
          <cell r="F379">
            <v>537.20000000000005</v>
          </cell>
          <cell r="G379">
            <v>372</v>
          </cell>
          <cell r="H379">
            <v>537.20000000000005</v>
          </cell>
          <cell r="I379">
            <v>171</v>
          </cell>
          <cell r="J379">
            <v>1086.73</v>
          </cell>
          <cell r="K379">
            <v>171</v>
          </cell>
          <cell r="L379">
            <v>3772</v>
          </cell>
          <cell r="M379">
            <v>1086.73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60</v>
          </cell>
          <cell r="S379">
            <v>21.6</v>
          </cell>
          <cell r="T379">
            <v>60</v>
          </cell>
          <cell r="U379">
            <v>21.6</v>
          </cell>
        </row>
        <row r="380">
          <cell r="E380">
            <v>177</v>
          </cell>
          <cell r="F380">
            <v>265.32</v>
          </cell>
          <cell r="G380">
            <v>177</v>
          </cell>
          <cell r="H380">
            <v>265.32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305</v>
          </cell>
          <cell r="S380">
            <v>111</v>
          </cell>
          <cell r="T380">
            <v>305</v>
          </cell>
          <cell r="U380">
            <v>111</v>
          </cell>
        </row>
        <row r="381">
          <cell r="E381">
            <v>9</v>
          </cell>
          <cell r="F381">
            <v>6.85</v>
          </cell>
          <cell r="G381">
            <v>9</v>
          </cell>
          <cell r="H381">
            <v>6.85</v>
          </cell>
          <cell r="I381">
            <v>34</v>
          </cell>
          <cell r="J381">
            <v>63.45</v>
          </cell>
          <cell r="K381">
            <v>34</v>
          </cell>
          <cell r="L381">
            <v>0</v>
          </cell>
          <cell r="M381">
            <v>63.45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101</v>
          </cell>
          <cell r="S381">
            <v>35.97</v>
          </cell>
          <cell r="T381">
            <v>101</v>
          </cell>
          <cell r="U381">
            <v>35.97</v>
          </cell>
        </row>
        <row r="382">
          <cell r="V382">
            <v>24120.300000000003</v>
          </cell>
          <cell r="W382">
            <v>24120.300000000003</v>
          </cell>
        </row>
        <row r="383">
          <cell r="E383">
            <v>6468</v>
          </cell>
          <cell r="F383">
            <v>10597.86</v>
          </cell>
          <cell r="G383">
            <v>6468</v>
          </cell>
          <cell r="H383">
            <v>10597.86</v>
          </cell>
          <cell r="I383">
            <v>743</v>
          </cell>
          <cell r="J383">
            <v>1721.3</v>
          </cell>
          <cell r="K383">
            <v>743</v>
          </cell>
          <cell r="L383">
            <v>8012</v>
          </cell>
          <cell r="M383">
            <v>1721.3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3233</v>
          </cell>
          <cell r="S383">
            <v>791.25</v>
          </cell>
          <cell r="T383">
            <v>3233</v>
          </cell>
          <cell r="U383">
            <v>791.25</v>
          </cell>
        </row>
        <row r="384">
          <cell r="E384">
            <v>1710</v>
          </cell>
          <cell r="F384">
            <v>2213.02</v>
          </cell>
          <cell r="G384">
            <v>1710</v>
          </cell>
          <cell r="H384">
            <v>2213.02</v>
          </cell>
          <cell r="I384">
            <v>175</v>
          </cell>
          <cell r="J384">
            <v>217.44</v>
          </cell>
          <cell r="K384">
            <v>175</v>
          </cell>
          <cell r="L384">
            <v>0</v>
          </cell>
          <cell r="M384">
            <v>217.44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1096</v>
          </cell>
          <cell r="S384">
            <v>266.29000000000002</v>
          </cell>
          <cell r="T384">
            <v>1096</v>
          </cell>
          <cell r="U384">
            <v>266.29000000000002</v>
          </cell>
        </row>
        <row r="385">
          <cell r="E385">
            <v>492</v>
          </cell>
          <cell r="F385">
            <v>661.99</v>
          </cell>
          <cell r="G385">
            <v>492</v>
          </cell>
          <cell r="H385">
            <v>661.99</v>
          </cell>
          <cell r="I385">
            <v>105</v>
          </cell>
          <cell r="J385">
            <v>249.85</v>
          </cell>
          <cell r="K385">
            <v>105</v>
          </cell>
          <cell r="L385">
            <v>0</v>
          </cell>
          <cell r="M385">
            <v>249.85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842</v>
          </cell>
          <cell r="S385">
            <v>153.16</v>
          </cell>
          <cell r="T385">
            <v>842</v>
          </cell>
          <cell r="U385">
            <v>153.16</v>
          </cell>
        </row>
        <row r="386">
          <cell r="E386">
            <v>420</v>
          </cell>
          <cell r="F386">
            <v>480.31</v>
          </cell>
          <cell r="G386">
            <v>420</v>
          </cell>
          <cell r="H386">
            <v>480.31</v>
          </cell>
          <cell r="I386">
            <v>58</v>
          </cell>
          <cell r="J386">
            <v>90.7</v>
          </cell>
          <cell r="K386">
            <v>58</v>
          </cell>
          <cell r="L386">
            <v>0</v>
          </cell>
          <cell r="M386">
            <v>90.7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639</v>
          </cell>
          <cell r="S386">
            <v>156.75</v>
          </cell>
          <cell r="T386">
            <v>639</v>
          </cell>
          <cell r="U386">
            <v>156.75</v>
          </cell>
        </row>
        <row r="387">
          <cell r="E387">
            <v>85</v>
          </cell>
          <cell r="F387">
            <v>71.349999999999994</v>
          </cell>
          <cell r="G387">
            <v>85</v>
          </cell>
          <cell r="H387">
            <v>71.349999999999994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44</v>
          </cell>
          <cell r="S387">
            <v>23.48</v>
          </cell>
          <cell r="T387">
            <v>44</v>
          </cell>
          <cell r="U387">
            <v>23.48</v>
          </cell>
        </row>
        <row r="388">
          <cell r="V388">
            <v>17694.75</v>
          </cell>
          <cell r="W388">
            <v>17694.75</v>
          </cell>
        </row>
        <row r="389">
          <cell r="E389">
            <v>2543</v>
          </cell>
          <cell r="F389">
            <v>3858.48</v>
          </cell>
          <cell r="G389">
            <v>2542.9969699258136</v>
          </cell>
          <cell r="H389">
            <v>3858.475402484999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3751</v>
          </cell>
          <cell r="S389">
            <v>787.48559999999998</v>
          </cell>
          <cell r="T389">
            <v>2108</v>
          </cell>
          <cell r="U389">
            <v>299.76759999999996</v>
          </cell>
        </row>
        <row r="390">
          <cell r="E390">
            <v>8189</v>
          </cell>
          <cell r="F390">
            <v>22245.46</v>
          </cell>
          <cell r="G390">
            <v>8189</v>
          </cell>
          <cell r="H390">
            <v>22245.46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881</v>
          </cell>
          <cell r="S390">
            <v>249.48157999999998</v>
          </cell>
          <cell r="T390">
            <v>0</v>
          </cell>
          <cell r="U390">
            <v>0</v>
          </cell>
        </row>
        <row r="391">
          <cell r="E391">
            <v>596</v>
          </cell>
          <cell r="F391">
            <v>3082.5353100000002</v>
          </cell>
          <cell r="G391">
            <v>545.39735481570199</v>
          </cell>
          <cell r="H391">
            <v>2820.8164500000003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</row>
        <row r="392">
          <cell r="E392">
            <v>2229</v>
          </cell>
          <cell r="F392">
            <v>3794.41</v>
          </cell>
          <cell r="G392">
            <v>2227.8392300436694</v>
          </cell>
          <cell r="H392">
            <v>3792.4340300000003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373</v>
          </cell>
          <cell r="S392">
            <v>84.14622</v>
          </cell>
          <cell r="T392">
            <v>373</v>
          </cell>
          <cell r="U392">
            <v>84.14622</v>
          </cell>
        </row>
        <row r="393">
          <cell r="E393">
            <v>4977</v>
          </cell>
          <cell r="F393">
            <v>10432.35</v>
          </cell>
          <cell r="G393">
            <v>4977</v>
          </cell>
          <cell r="H393">
            <v>10432.35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3754</v>
          </cell>
          <cell r="S393">
            <v>856.72735</v>
          </cell>
          <cell r="T393">
            <v>1675</v>
          </cell>
          <cell r="U393">
            <v>400.14082000000002</v>
          </cell>
        </row>
        <row r="394">
          <cell r="E394">
            <v>2291</v>
          </cell>
          <cell r="F394">
            <v>3014.43</v>
          </cell>
          <cell r="G394">
            <v>2269.2968625383551</v>
          </cell>
          <cell r="H394">
            <v>2985.8736540120003</v>
          </cell>
          <cell r="I394">
            <v>75</v>
          </cell>
          <cell r="J394">
            <v>1148.8923300000001</v>
          </cell>
          <cell r="K394">
            <v>74.999999545649331</v>
          </cell>
          <cell r="L394">
            <v>0</v>
          </cell>
          <cell r="M394">
            <v>1148.8923230400001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786</v>
          </cell>
          <cell r="S394">
            <v>188.53355999999999</v>
          </cell>
          <cell r="T394">
            <v>786</v>
          </cell>
          <cell r="U394">
            <v>188.53355999999999</v>
          </cell>
        </row>
        <row r="395">
          <cell r="E395">
            <v>2546</v>
          </cell>
          <cell r="F395">
            <v>2175.1917000000003</v>
          </cell>
          <cell r="G395">
            <v>2546</v>
          </cell>
          <cell r="H395">
            <v>2175.1917000000003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</row>
        <row r="396">
          <cell r="E396">
            <v>1035</v>
          </cell>
          <cell r="F396">
            <v>1204.9100000000001</v>
          </cell>
          <cell r="G396">
            <v>1006.4143730702292</v>
          </cell>
          <cell r="H396">
            <v>1171.6316350300001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1907</v>
          </cell>
          <cell r="S396">
            <v>482.15890999999999</v>
          </cell>
          <cell r="T396">
            <v>1907</v>
          </cell>
          <cell r="U396">
            <v>482.15890999999999</v>
          </cell>
        </row>
        <row r="397">
          <cell r="E397">
            <v>4389</v>
          </cell>
          <cell r="F397">
            <v>7277.81</v>
          </cell>
          <cell r="G397">
            <v>4389</v>
          </cell>
          <cell r="H397">
            <v>7277.81</v>
          </cell>
          <cell r="I397">
            <v>498</v>
          </cell>
          <cell r="J397">
            <v>1569.4721100000002</v>
          </cell>
          <cell r="K397">
            <v>141.46147462282715</v>
          </cell>
          <cell r="L397">
            <v>0</v>
          </cell>
          <cell r="M397">
            <v>445.82297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27936</v>
          </cell>
          <cell r="S397">
            <v>4647.7431399999996</v>
          </cell>
          <cell r="T397">
            <v>22051</v>
          </cell>
          <cell r="U397">
            <v>3738.23344</v>
          </cell>
        </row>
        <row r="398">
          <cell r="E398">
            <v>3438</v>
          </cell>
          <cell r="F398">
            <v>5140.84</v>
          </cell>
          <cell r="G398">
            <v>3438.0000000000005</v>
          </cell>
          <cell r="H398">
            <v>5140.84</v>
          </cell>
          <cell r="I398">
            <v>192</v>
          </cell>
          <cell r="J398">
            <v>190.42373999999998</v>
          </cell>
          <cell r="K398">
            <v>185.94011571170694</v>
          </cell>
          <cell r="L398">
            <v>0</v>
          </cell>
          <cell r="M398">
            <v>184.41360546799999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1551</v>
          </cell>
          <cell r="S398">
            <v>509.95466999999996</v>
          </cell>
          <cell r="T398">
            <v>1551</v>
          </cell>
          <cell r="U398">
            <v>509.95466999999996</v>
          </cell>
        </row>
        <row r="399">
          <cell r="E399">
            <v>2835</v>
          </cell>
          <cell r="F399">
            <v>4801.59</v>
          </cell>
          <cell r="G399">
            <v>2835</v>
          </cell>
          <cell r="H399">
            <v>4801.59</v>
          </cell>
          <cell r="I399">
            <v>55</v>
          </cell>
          <cell r="J399">
            <v>335.50337999999999</v>
          </cell>
          <cell r="K399">
            <v>55</v>
          </cell>
          <cell r="L399">
            <v>0</v>
          </cell>
          <cell r="M399">
            <v>335.50337999999999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3139</v>
          </cell>
          <cell r="S399">
            <v>677.52616</v>
          </cell>
          <cell r="T399">
            <v>2880</v>
          </cell>
          <cell r="U399">
            <v>582.79732999999999</v>
          </cell>
        </row>
        <row r="400">
          <cell r="E400">
            <v>1494</v>
          </cell>
          <cell r="F400">
            <v>3001.1532900000002</v>
          </cell>
          <cell r="G400">
            <v>1482.0764329968631</v>
          </cell>
          <cell r="H400">
            <v>2977.20118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3658</v>
          </cell>
          <cell r="S400">
            <v>1090.28287</v>
          </cell>
          <cell r="T400">
            <v>3658</v>
          </cell>
          <cell r="U400">
            <v>1090.28287</v>
          </cell>
        </row>
        <row r="401">
          <cell r="E401">
            <v>1238</v>
          </cell>
          <cell r="F401">
            <v>2978.99</v>
          </cell>
          <cell r="G401">
            <v>1238</v>
          </cell>
          <cell r="H401">
            <v>2978.99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2111</v>
          </cell>
          <cell r="S401">
            <v>487.40861999999998</v>
          </cell>
          <cell r="T401">
            <v>443</v>
          </cell>
          <cell r="U401">
            <v>57.967230000000001</v>
          </cell>
        </row>
        <row r="402">
          <cell r="E402">
            <v>6745</v>
          </cell>
          <cell r="F402">
            <v>14653.588320000001</v>
          </cell>
          <cell r="G402">
            <v>6744.9999983986272</v>
          </cell>
          <cell r="H402">
            <v>14653.588316521</v>
          </cell>
          <cell r="I402">
            <v>167</v>
          </cell>
          <cell r="J402">
            <v>354.73227000000003</v>
          </cell>
          <cell r="K402">
            <v>167.00000164207222</v>
          </cell>
          <cell r="L402">
            <v>0</v>
          </cell>
          <cell r="M402">
            <v>354.73227348800003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10224</v>
          </cell>
          <cell r="S402">
            <v>2709.6106400000003</v>
          </cell>
          <cell r="T402">
            <v>10096</v>
          </cell>
          <cell r="U402">
            <v>2614.3253500000001</v>
          </cell>
        </row>
        <row r="403">
          <cell r="E403">
            <v>13193</v>
          </cell>
          <cell r="F403">
            <v>31291.32</v>
          </cell>
          <cell r="G403">
            <v>13193</v>
          </cell>
          <cell r="H403">
            <v>31291.32</v>
          </cell>
          <cell r="I403">
            <v>79</v>
          </cell>
          <cell r="J403">
            <v>285.04518000000002</v>
          </cell>
          <cell r="K403">
            <v>0.5276917855618537</v>
          </cell>
          <cell r="L403">
            <v>0</v>
          </cell>
          <cell r="M403">
            <v>1.9039999999999999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23054</v>
          </cell>
          <cell r="S403">
            <v>5929.5879599999998</v>
          </cell>
          <cell r="T403">
            <v>15096</v>
          </cell>
          <cell r="U403">
            <v>3820.6350499999999</v>
          </cell>
        </row>
        <row r="404">
          <cell r="E404">
            <v>3715</v>
          </cell>
          <cell r="F404">
            <v>12834.27</v>
          </cell>
          <cell r="G404">
            <v>3691.4327980594148</v>
          </cell>
          <cell r="H404">
            <v>12752.852010000002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4015</v>
          </cell>
          <cell r="S404">
            <v>1488.26612</v>
          </cell>
          <cell r="T404">
            <v>4015</v>
          </cell>
          <cell r="U404">
            <v>1488.26612</v>
          </cell>
        </row>
        <row r="405">
          <cell r="E405">
            <v>5819</v>
          </cell>
          <cell r="F405">
            <v>9859.1999999999989</v>
          </cell>
          <cell r="G405">
            <v>5031.2371045845512</v>
          </cell>
          <cell r="H405">
            <v>8524.4840800000002</v>
          </cell>
          <cell r="I405">
            <v>160</v>
          </cell>
          <cell r="J405">
            <v>1913.6808000000001</v>
          </cell>
          <cell r="K405">
            <v>159.99999931273805</v>
          </cell>
          <cell r="L405">
            <v>0</v>
          </cell>
          <cell r="M405">
            <v>1913.6807917800002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4757</v>
          </cell>
          <cell r="S405">
            <v>1316.5928999999999</v>
          </cell>
          <cell r="T405">
            <v>4757</v>
          </cell>
          <cell r="U405">
            <v>1316.5928999999999</v>
          </cell>
        </row>
        <row r="406">
          <cell r="E406">
            <v>6265</v>
          </cell>
          <cell r="F406">
            <v>12194.72</v>
          </cell>
          <cell r="G406">
            <v>6265</v>
          </cell>
          <cell r="H406">
            <v>12194.72</v>
          </cell>
          <cell r="I406">
            <v>101</v>
          </cell>
          <cell r="J406">
            <v>740.17757999999992</v>
          </cell>
          <cell r="K406">
            <v>85.760768395605837</v>
          </cell>
          <cell r="L406">
            <v>0</v>
          </cell>
          <cell r="M406">
            <v>628.49701000000005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4441</v>
          </cell>
          <cell r="S406">
            <v>1606.9012</v>
          </cell>
          <cell r="T406">
            <v>999</v>
          </cell>
          <cell r="U406">
            <v>282.49104999999997</v>
          </cell>
        </row>
        <row r="407">
          <cell r="E407">
            <v>1296</v>
          </cell>
          <cell r="F407">
            <v>2189.0700000000002</v>
          </cell>
          <cell r="G407">
            <v>1296</v>
          </cell>
          <cell r="H407">
            <v>2189.0700000000002</v>
          </cell>
          <cell r="I407">
            <v>130</v>
          </cell>
          <cell r="J407">
            <v>271.40595000000002</v>
          </cell>
          <cell r="K407">
            <v>89.683060375058091</v>
          </cell>
          <cell r="L407">
            <v>0</v>
          </cell>
          <cell r="M407">
            <v>187.23473999999999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2258</v>
          </cell>
          <cell r="S407">
            <v>451.6</v>
          </cell>
          <cell r="T407">
            <v>357</v>
          </cell>
          <cell r="U407">
            <v>71.400000000000006</v>
          </cell>
        </row>
        <row r="408">
          <cell r="E408">
            <v>2779</v>
          </cell>
          <cell r="F408">
            <v>6144.21</v>
          </cell>
          <cell r="G408">
            <v>2760.5925435534109</v>
          </cell>
          <cell r="H408">
            <v>6103.5121669759992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12724</v>
          </cell>
          <cell r="S408">
            <v>2499.6099800000002</v>
          </cell>
          <cell r="T408">
            <v>12724</v>
          </cell>
          <cell r="U408">
            <v>2499.6099800000002</v>
          </cell>
        </row>
        <row r="409">
          <cell r="E409">
            <v>3930</v>
          </cell>
          <cell r="F409">
            <v>6468.09</v>
          </cell>
          <cell r="G409">
            <v>3930</v>
          </cell>
          <cell r="H409">
            <v>6468.09</v>
          </cell>
          <cell r="I409">
            <v>173</v>
          </cell>
          <cell r="J409">
            <v>961.94856000000004</v>
          </cell>
          <cell r="K409">
            <v>90.263602245009864</v>
          </cell>
          <cell r="L409">
            <v>0</v>
          </cell>
          <cell r="M409">
            <v>501.90140000000002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8609</v>
          </cell>
          <cell r="S409">
            <v>2425.9910099999997</v>
          </cell>
          <cell r="T409">
            <v>7783</v>
          </cell>
          <cell r="U409">
            <v>2145.5740099999998</v>
          </cell>
        </row>
        <row r="410">
          <cell r="E410">
            <v>5707</v>
          </cell>
          <cell r="F410">
            <v>9809.99</v>
          </cell>
          <cell r="G410">
            <v>5707</v>
          </cell>
          <cell r="H410">
            <v>9809.99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2638</v>
          </cell>
          <cell r="S410">
            <v>1090.0081</v>
          </cell>
          <cell r="T410">
            <v>2315</v>
          </cell>
          <cell r="U410">
            <v>927.92610000000002</v>
          </cell>
        </row>
        <row r="411">
          <cell r="E411">
            <v>6803</v>
          </cell>
          <cell r="F411">
            <v>14474.96</v>
          </cell>
          <cell r="G411">
            <v>6803</v>
          </cell>
          <cell r="H411">
            <v>14474.96</v>
          </cell>
          <cell r="I411">
            <v>64</v>
          </cell>
          <cell r="J411">
            <v>921.05850282600011</v>
          </cell>
          <cell r="K411">
            <v>50.19849472985598</v>
          </cell>
          <cell r="L411">
            <v>0</v>
          </cell>
          <cell r="M411">
            <v>722.43360000000007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9612</v>
          </cell>
          <cell r="S411">
            <v>2806.7246099999998</v>
          </cell>
          <cell r="T411">
            <v>6414</v>
          </cell>
          <cell r="U411">
            <v>1429.8158899999999</v>
          </cell>
        </row>
        <row r="412">
          <cell r="E412">
            <v>2647</v>
          </cell>
          <cell r="F412">
            <v>4883.0600000000004</v>
          </cell>
          <cell r="G412">
            <v>2593.5740329146188</v>
          </cell>
          <cell r="H412">
            <v>4784.5023109800004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10217</v>
          </cell>
          <cell r="S412">
            <v>2051.3212899999999</v>
          </cell>
          <cell r="T412">
            <v>4305</v>
          </cell>
          <cell r="U412">
            <v>817.30339000000004</v>
          </cell>
        </row>
        <row r="413">
          <cell r="E413">
            <v>2081</v>
          </cell>
          <cell r="F413">
            <v>4770.24</v>
          </cell>
          <cell r="G413">
            <v>1795.3510406324986</v>
          </cell>
          <cell r="H413">
            <v>4115.45187317</v>
          </cell>
          <cell r="I413">
            <v>592</v>
          </cell>
          <cell r="J413">
            <v>1414.9972499999999</v>
          </cell>
          <cell r="K413">
            <v>304.36808269415366</v>
          </cell>
          <cell r="L413">
            <v>0</v>
          </cell>
          <cell r="M413">
            <v>727.5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2925</v>
          </cell>
          <cell r="S413">
            <v>812.77003999999999</v>
          </cell>
          <cell r="T413">
            <v>2925</v>
          </cell>
          <cell r="U413">
            <v>812.77003999999999</v>
          </cell>
        </row>
        <row r="414">
          <cell r="E414">
            <v>12203</v>
          </cell>
          <cell r="F414">
            <v>26124.21</v>
          </cell>
          <cell r="G414">
            <v>12203</v>
          </cell>
          <cell r="H414">
            <v>26124.21</v>
          </cell>
          <cell r="I414">
            <v>120</v>
          </cell>
          <cell r="J414">
            <v>975.46341000000007</v>
          </cell>
          <cell r="K414">
            <v>117.63370769074774</v>
          </cell>
          <cell r="L414">
            <v>0</v>
          </cell>
          <cell r="M414">
            <v>956.22814695800014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22319</v>
          </cell>
          <cell r="S414">
            <v>5744.2185599999993</v>
          </cell>
          <cell r="T414">
            <v>15255</v>
          </cell>
          <cell r="U414">
            <v>3572.2848199999999</v>
          </cell>
        </row>
        <row r="415">
          <cell r="E415">
            <v>2681</v>
          </cell>
          <cell r="F415">
            <v>3469.25</v>
          </cell>
          <cell r="G415">
            <v>2680.3212649458542</v>
          </cell>
          <cell r="H415">
            <v>3468.3717077259994</v>
          </cell>
          <cell r="I415">
            <v>77</v>
          </cell>
          <cell r="J415">
            <v>1478.3223600000001</v>
          </cell>
          <cell r="K415">
            <v>73.166967453566755</v>
          </cell>
          <cell r="L415">
            <v>0</v>
          </cell>
          <cell r="M415">
            <v>1404.732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1574</v>
          </cell>
          <cell r="S415">
            <v>572.6730500000001</v>
          </cell>
          <cell r="T415">
            <v>1363</v>
          </cell>
          <cell r="U415">
            <v>453.79318999999998</v>
          </cell>
        </row>
        <row r="416">
          <cell r="E416">
            <v>5203</v>
          </cell>
          <cell r="F416">
            <v>17499.095399999998</v>
          </cell>
          <cell r="G416">
            <v>5012.3641179289743</v>
          </cell>
          <cell r="H416">
            <v>16857.935398650003</v>
          </cell>
          <cell r="I416">
            <v>401</v>
          </cell>
          <cell r="J416">
            <v>2243.0139300000001</v>
          </cell>
          <cell r="K416">
            <v>311.35856565991099</v>
          </cell>
          <cell r="L416">
            <v>0</v>
          </cell>
          <cell r="M416">
            <v>1741.6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1243</v>
          </cell>
          <cell r="S416">
            <v>447.03409999999997</v>
          </cell>
          <cell r="T416">
            <v>426</v>
          </cell>
          <cell r="U416">
            <v>130.89021</v>
          </cell>
        </row>
        <row r="417">
          <cell r="E417">
            <v>2244</v>
          </cell>
          <cell r="F417">
            <v>5362.17</v>
          </cell>
          <cell r="G417">
            <v>2244</v>
          </cell>
          <cell r="H417">
            <v>5362.17</v>
          </cell>
          <cell r="I417">
            <v>153</v>
          </cell>
          <cell r="J417">
            <v>384.76503000000002</v>
          </cell>
          <cell r="K417">
            <v>60.123967087133664</v>
          </cell>
          <cell r="L417">
            <v>0</v>
          </cell>
          <cell r="M417">
            <v>151.19999999999999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822</v>
          </cell>
          <cell r="S417">
            <v>236.96424999999999</v>
          </cell>
          <cell r="T417">
            <v>566</v>
          </cell>
          <cell r="U417">
            <v>185.76425</v>
          </cell>
        </row>
        <row r="418">
          <cell r="E418">
            <v>892</v>
          </cell>
          <cell r="F418">
            <v>2156.3984700000001</v>
          </cell>
          <cell r="G418">
            <v>862.67452772644549</v>
          </cell>
          <cell r="H418">
            <v>2085.5045198399998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2010</v>
          </cell>
          <cell r="S418">
            <v>470.15211999999997</v>
          </cell>
          <cell r="T418">
            <v>1558</v>
          </cell>
          <cell r="U418">
            <v>359.93633</v>
          </cell>
        </row>
        <row r="419">
          <cell r="E419">
            <v>1928</v>
          </cell>
          <cell r="F419">
            <v>3030.7</v>
          </cell>
          <cell r="G419">
            <v>1928</v>
          </cell>
          <cell r="H419">
            <v>3030.7</v>
          </cell>
          <cell r="I419">
            <v>243</v>
          </cell>
          <cell r="J419">
            <v>581.41482000000008</v>
          </cell>
          <cell r="K419">
            <v>240.4777254434897</v>
          </cell>
          <cell r="L419">
            <v>0</v>
          </cell>
          <cell r="M419">
            <v>575.37989075200005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2935</v>
          </cell>
          <cell r="S419">
            <v>919.56079</v>
          </cell>
          <cell r="T419">
            <v>2935</v>
          </cell>
          <cell r="U419">
            <v>919.56079</v>
          </cell>
        </row>
        <row r="420">
          <cell r="E420">
            <v>6819</v>
          </cell>
          <cell r="F420">
            <v>17616.810000000001</v>
          </cell>
          <cell r="G420">
            <v>6819</v>
          </cell>
          <cell r="H420">
            <v>17616.810000000001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21168</v>
          </cell>
          <cell r="S420">
            <v>7084.1084800000008</v>
          </cell>
          <cell r="T420">
            <v>20940</v>
          </cell>
          <cell r="U420">
            <v>6981.5084800000004</v>
          </cell>
        </row>
        <row r="421">
          <cell r="E421">
            <v>7283</v>
          </cell>
          <cell r="F421">
            <v>13531.07</v>
          </cell>
          <cell r="G421">
            <v>7283</v>
          </cell>
          <cell r="H421">
            <v>13531.07</v>
          </cell>
          <cell r="I421">
            <v>1658</v>
          </cell>
          <cell r="J421">
            <v>4234.10088</v>
          </cell>
          <cell r="K421">
            <v>1134.8135743567827</v>
          </cell>
          <cell r="L421">
            <v>0</v>
          </cell>
          <cell r="M421">
            <v>2898.0187899999996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9426</v>
          </cell>
          <cell r="S421">
            <v>2029.60151</v>
          </cell>
          <cell r="T421">
            <v>6143</v>
          </cell>
          <cell r="U421">
            <v>1377.2503200000001</v>
          </cell>
        </row>
        <row r="422">
          <cell r="E422">
            <v>6591</v>
          </cell>
          <cell r="F422">
            <v>13007.37</v>
          </cell>
          <cell r="G422">
            <v>6143.6204754153014</v>
          </cell>
          <cell r="H422">
            <v>12124.464370096</v>
          </cell>
          <cell r="I422">
            <v>251</v>
          </cell>
          <cell r="J422">
            <v>1155.14076</v>
          </cell>
          <cell r="K422">
            <v>250.99999944982287</v>
          </cell>
          <cell r="L422">
            <v>0</v>
          </cell>
          <cell r="M422">
            <v>1155.1407574679999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1599</v>
          </cell>
          <cell r="S422">
            <v>240.73517999999999</v>
          </cell>
          <cell r="T422">
            <v>1368</v>
          </cell>
          <cell r="U422">
            <v>239.14506</v>
          </cell>
        </row>
        <row r="423"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</row>
        <row r="424">
          <cell r="E424">
            <v>304</v>
          </cell>
          <cell r="F424">
            <v>555.78026999999997</v>
          </cell>
          <cell r="G424">
            <v>304</v>
          </cell>
          <cell r="H424">
            <v>555.78026999999997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</row>
        <row r="425">
          <cell r="E425">
            <v>152</v>
          </cell>
          <cell r="F425">
            <v>181.69</v>
          </cell>
          <cell r="G425">
            <v>152</v>
          </cell>
          <cell r="H425">
            <v>181.69</v>
          </cell>
          <cell r="I425">
            <v>247</v>
          </cell>
          <cell r="J425">
            <v>1374.0921899999998</v>
          </cell>
          <cell r="K425">
            <v>247.00000115294878</v>
          </cell>
          <cell r="L425">
            <v>0</v>
          </cell>
          <cell r="M425">
            <v>1374.0921964139995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745</v>
          </cell>
          <cell r="S425">
            <v>177.65073000000001</v>
          </cell>
          <cell r="T425">
            <v>745</v>
          </cell>
          <cell r="U425">
            <v>177.65073000000001</v>
          </cell>
        </row>
        <row r="426">
          <cell r="E426">
            <v>2402</v>
          </cell>
          <cell r="F426">
            <v>5770.95</v>
          </cell>
          <cell r="G426">
            <v>2384.9013828017914</v>
          </cell>
          <cell r="H426">
            <v>5729.8695399999997</v>
          </cell>
          <cell r="I426">
            <v>595</v>
          </cell>
          <cell r="J426">
            <v>4291.52376</v>
          </cell>
          <cell r="K426">
            <v>595</v>
          </cell>
          <cell r="L426">
            <v>0</v>
          </cell>
          <cell r="M426">
            <v>4291.52376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5055</v>
          </cell>
          <cell r="S426">
            <v>1527.3191000000002</v>
          </cell>
          <cell r="T426">
            <v>5046</v>
          </cell>
          <cell r="U426">
            <v>1525.6051</v>
          </cell>
        </row>
        <row r="427">
          <cell r="E427">
            <v>480</v>
          </cell>
          <cell r="F427">
            <v>732.34319999999991</v>
          </cell>
          <cell r="G427">
            <v>438.82573088683023</v>
          </cell>
          <cell r="H427">
            <v>669.52300000000002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</row>
        <row r="428">
          <cell r="E428">
            <v>405</v>
          </cell>
          <cell r="F428">
            <v>776</v>
          </cell>
          <cell r="G428">
            <v>403.94528997518046</v>
          </cell>
          <cell r="H428">
            <v>773.97912350800004</v>
          </cell>
          <cell r="I428">
            <v>180</v>
          </cell>
          <cell r="J428">
            <v>162.10070999999999</v>
          </cell>
          <cell r="K428">
            <v>125.3014376062881</v>
          </cell>
          <cell r="L428">
            <v>0</v>
          </cell>
          <cell r="M428">
            <v>112.84140000000001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856</v>
          </cell>
          <cell r="S428">
            <v>103.68276</v>
          </cell>
          <cell r="T428">
            <v>770</v>
          </cell>
          <cell r="U428">
            <v>89.809440000000009</v>
          </cell>
        </row>
        <row r="429">
          <cell r="E429">
            <v>162</v>
          </cell>
          <cell r="F429">
            <v>182.40260999999998</v>
          </cell>
          <cell r="G429">
            <v>162.00000000000003</v>
          </cell>
          <cell r="H429">
            <v>182.40261000000001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E430">
            <v>316</v>
          </cell>
          <cell r="F430">
            <v>506.8</v>
          </cell>
          <cell r="G430">
            <v>316</v>
          </cell>
          <cell r="H430">
            <v>506.8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1047</v>
          </cell>
          <cell r="S430">
            <v>554.37676999999996</v>
          </cell>
          <cell r="T430">
            <v>546</v>
          </cell>
          <cell r="U430">
            <v>234.78901999999999</v>
          </cell>
        </row>
        <row r="431">
          <cell r="E431">
            <v>682</v>
          </cell>
          <cell r="F431">
            <v>1003.02</v>
          </cell>
          <cell r="G431">
            <v>682</v>
          </cell>
          <cell r="H431">
            <v>1003.02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4068</v>
          </cell>
          <cell r="S431">
            <v>1254.4493300000001</v>
          </cell>
          <cell r="T431">
            <v>837</v>
          </cell>
          <cell r="U431">
            <v>293.81182000000001</v>
          </cell>
        </row>
        <row r="432">
          <cell r="E432">
            <v>23</v>
          </cell>
          <cell r="F432">
            <v>14.48</v>
          </cell>
          <cell r="G432">
            <v>7.0207182320441985</v>
          </cell>
          <cell r="H432">
            <v>4.42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4</v>
          </cell>
          <cell r="S432">
            <v>2.0796600000000001</v>
          </cell>
          <cell r="T432">
            <v>0</v>
          </cell>
          <cell r="U432">
            <v>0</v>
          </cell>
        </row>
        <row r="433">
          <cell r="E433">
            <v>48</v>
          </cell>
          <cell r="F433">
            <v>69.8</v>
          </cell>
          <cell r="G433">
            <v>48</v>
          </cell>
          <cell r="H433">
            <v>69.8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</row>
        <row r="434">
          <cell r="E434">
            <v>508</v>
          </cell>
          <cell r="F434">
            <v>632.69000000000005</v>
          </cell>
          <cell r="G434">
            <v>508</v>
          </cell>
          <cell r="H434">
            <v>632.69000000000005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1143</v>
          </cell>
          <cell r="S434">
            <v>418.27317999999997</v>
          </cell>
          <cell r="T434">
            <v>133</v>
          </cell>
          <cell r="U434">
            <v>33.946589999999993</v>
          </cell>
        </row>
        <row r="435">
          <cell r="E435">
            <v>174</v>
          </cell>
          <cell r="F435">
            <v>307.52999999999997</v>
          </cell>
          <cell r="G435">
            <v>174</v>
          </cell>
          <cell r="H435">
            <v>307.52999999999997</v>
          </cell>
          <cell r="I435">
            <v>57</v>
          </cell>
          <cell r="J435">
            <v>117.0967079375</v>
          </cell>
          <cell r="K435">
            <v>27.614866864796308</v>
          </cell>
          <cell r="L435">
            <v>0</v>
          </cell>
          <cell r="M435">
            <v>56.73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1361</v>
          </cell>
          <cell r="S435">
            <v>616.23062000000004</v>
          </cell>
          <cell r="T435">
            <v>457</v>
          </cell>
          <cell r="U435">
            <v>251.47018</v>
          </cell>
        </row>
        <row r="436"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</row>
        <row r="437">
          <cell r="E437">
            <v>314</v>
          </cell>
          <cell r="F437">
            <v>529.64</v>
          </cell>
          <cell r="G437">
            <v>290.63556377917075</v>
          </cell>
          <cell r="H437">
            <v>490.23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577</v>
          </cell>
          <cell r="S437">
            <v>342.52753000000001</v>
          </cell>
          <cell r="T437">
            <v>523</v>
          </cell>
          <cell r="U437">
            <v>310.24915000000004</v>
          </cell>
        </row>
        <row r="438">
          <cell r="E438">
            <v>2484</v>
          </cell>
          <cell r="F438">
            <v>5248.1</v>
          </cell>
          <cell r="G438">
            <v>2484</v>
          </cell>
          <cell r="H438">
            <v>5248.1</v>
          </cell>
          <cell r="I438">
            <v>23</v>
          </cell>
          <cell r="J438">
            <v>122.4093</v>
          </cell>
          <cell r="K438">
            <v>4.7837868527963154</v>
          </cell>
          <cell r="L438">
            <v>0</v>
          </cell>
          <cell r="M438">
            <v>25.46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1076</v>
          </cell>
          <cell r="S438">
            <v>1664.51</v>
          </cell>
          <cell r="T438">
            <v>1075</v>
          </cell>
          <cell r="U438">
            <v>399.76274000000001</v>
          </cell>
        </row>
        <row r="439">
          <cell r="E439">
            <v>25</v>
          </cell>
          <cell r="F439">
            <v>39.58</v>
          </cell>
          <cell r="G439">
            <v>25</v>
          </cell>
          <cell r="H439">
            <v>39.58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</row>
        <row r="440">
          <cell r="E440">
            <v>430</v>
          </cell>
          <cell r="F440">
            <v>365.33</v>
          </cell>
          <cell r="G440">
            <v>430</v>
          </cell>
          <cell r="H440">
            <v>365.33</v>
          </cell>
          <cell r="I440">
            <v>0</v>
          </cell>
          <cell r="J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1916</v>
          </cell>
          <cell r="S440">
            <v>730.89761999999996</v>
          </cell>
          <cell r="T440">
            <v>145</v>
          </cell>
          <cell r="U440">
            <v>18.474679999999999</v>
          </cell>
        </row>
        <row r="441">
          <cell r="E441">
            <v>1872</v>
          </cell>
          <cell r="F441">
            <v>2093.04</v>
          </cell>
          <cell r="G441">
            <v>1777.156301108359</v>
          </cell>
          <cell r="H441">
            <v>1986.9974489699998</v>
          </cell>
          <cell r="I441">
            <v>212</v>
          </cell>
          <cell r="J441">
            <v>437.2</v>
          </cell>
          <cell r="K441">
            <v>168.94408014638611</v>
          </cell>
          <cell r="L441">
            <v>0</v>
          </cell>
          <cell r="M441">
            <v>348.40732000000003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1360</v>
          </cell>
          <cell r="S441">
            <v>472.48457999999999</v>
          </cell>
          <cell r="T441">
            <v>984</v>
          </cell>
          <cell r="U441">
            <v>332.93671999999998</v>
          </cell>
        </row>
        <row r="442">
          <cell r="E442">
            <v>3710</v>
          </cell>
          <cell r="F442">
            <v>4874.3310299999994</v>
          </cell>
          <cell r="G442">
            <v>3710</v>
          </cell>
          <cell r="H442">
            <v>4874.33</v>
          </cell>
          <cell r="I442">
            <v>394</v>
          </cell>
          <cell r="J442">
            <v>929.94746999999995</v>
          </cell>
          <cell r="K442">
            <v>233.46877861821594</v>
          </cell>
          <cell r="L442">
            <v>0</v>
          </cell>
          <cell r="M442">
            <v>551.04999999999995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1869</v>
          </cell>
          <cell r="S442">
            <v>491.91596999999996</v>
          </cell>
          <cell r="T442">
            <v>1151</v>
          </cell>
          <cell r="U442">
            <v>295.34709999999995</v>
          </cell>
        </row>
        <row r="443">
          <cell r="E443">
            <v>9</v>
          </cell>
          <cell r="F443">
            <v>13.65</v>
          </cell>
          <cell r="G443">
            <v>6.0125538461538452</v>
          </cell>
          <cell r="H443">
            <v>9.1190399999999983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266</v>
          </cell>
          <cell r="S443">
            <v>23.121959999999998</v>
          </cell>
          <cell r="T443">
            <v>265</v>
          </cell>
          <cell r="U443">
            <v>22.917480000000001</v>
          </cell>
        </row>
        <row r="444">
          <cell r="V444">
            <v>418244.02896076336</v>
          </cell>
          <cell r="W444">
            <v>390516.1489233321</v>
          </cell>
        </row>
        <row r="445">
          <cell r="K445">
            <v>0</v>
          </cell>
          <cell r="L445">
            <v>0</v>
          </cell>
        </row>
        <row r="461"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78">
          <cell r="E478">
            <v>770442</v>
          </cell>
          <cell r="F478">
            <v>1388022.5571640003</v>
          </cell>
          <cell r="G478">
            <v>761702.68663859298</v>
          </cell>
          <cell r="H478">
            <v>1363961.6729719646</v>
          </cell>
          <cell r="I478">
            <v>56386</v>
          </cell>
          <cell r="J478">
            <v>213524.88680936352</v>
          </cell>
          <cell r="K478">
            <v>44944.890749443126</v>
          </cell>
          <cell r="L478">
            <v>675237</v>
          </cell>
          <cell r="M478">
            <v>200736.74973006808</v>
          </cell>
          <cell r="N478">
            <v>21477</v>
          </cell>
          <cell r="O478">
            <v>5819.8461400000006</v>
          </cell>
          <cell r="P478">
            <v>20578</v>
          </cell>
          <cell r="Q478">
            <v>5630.1881399999993</v>
          </cell>
          <cell r="R478">
            <v>750082</v>
          </cell>
          <cell r="S478">
            <v>187937.47589100004</v>
          </cell>
          <cell r="T478">
            <v>615570</v>
          </cell>
          <cell r="U478">
            <v>162913.03961099996</v>
          </cell>
          <cell r="V478">
            <v>1795304.7660043635</v>
          </cell>
          <cell r="W478">
            <v>1733241.6504530322</v>
          </cell>
        </row>
      </sheetData>
      <sheetData sheetId="3">
        <row r="7">
          <cell r="V7">
            <v>0</v>
          </cell>
          <cell r="W7">
            <v>0</v>
          </cell>
        </row>
        <row r="8">
          <cell r="E8">
            <v>177</v>
          </cell>
          <cell r="F8">
            <v>1490.04</v>
          </cell>
          <cell r="G8">
            <v>0</v>
          </cell>
          <cell r="H8">
            <v>14070</v>
          </cell>
          <cell r="I8">
            <v>1490.04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E9">
            <v>290</v>
          </cell>
          <cell r="F9">
            <v>843.03</v>
          </cell>
          <cell r="G9">
            <v>247</v>
          </cell>
          <cell r="H9">
            <v>0</v>
          </cell>
          <cell r="I9">
            <v>717.17399999999998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E10">
            <v>102</v>
          </cell>
          <cell r="F10">
            <v>502.65600000000001</v>
          </cell>
          <cell r="G10">
            <v>0</v>
          </cell>
          <cell r="H10">
            <v>5910</v>
          </cell>
          <cell r="I10">
            <v>502.65600000000001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</v>
          </cell>
          <cell r="K11">
            <v>281.62400000000002</v>
          </cell>
          <cell r="L11">
            <v>103</v>
          </cell>
          <cell r="M11">
            <v>271.28399999999999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V12">
            <v>3117.3499999999995</v>
          </cell>
          <cell r="W12">
            <v>2981.154</v>
          </cell>
        </row>
        <row r="13">
          <cell r="E13">
            <v>321</v>
          </cell>
          <cell r="F13">
            <v>803.66</v>
          </cell>
          <cell r="G13">
            <v>312</v>
          </cell>
          <cell r="H13">
            <v>0</v>
          </cell>
          <cell r="I13">
            <v>774.76</v>
          </cell>
          <cell r="J13">
            <v>1920</v>
          </cell>
          <cell r="K13">
            <v>452.39</v>
          </cell>
          <cell r="L13">
            <v>1920</v>
          </cell>
          <cell r="M13">
            <v>452.39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E14">
            <v>870</v>
          </cell>
          <cell r="F14">
            <v>1361.93</v>
          </cell>
          <cell r="G14">
            <v>866</v>
          </cell>
          <cell r="H14">
            <v>0</v>
          </cell>
          <cell r="I14">
            <v>1355.67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E16">
            <v>387</v>
          </cell>
          <cell r="F16">
            <v>614.07000000000005</v>
          </cell>
          <cell r="G16">
            <v>387</v>
          </cell>
          <cell r="H16">
            <v>0</v>
          </cell>
          <cell r="I16">
            <v>614.07000000000005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561</v>
          </cell>
          <cell r="S16">
            <v>126.15</v>
          </cell>
          <cell r="T16">
            <v>561</v>
          </cell>
          <cell r="U16">
            <v>126.15</v>
          </cell>
        </row>
        <row r="17">
          <cell r="E17">
            <v>186</v>
          </cell>
          <cell r="F17">
            <v>401.76</v>
          </cell>
          <cell r="G17">
            <v>186</v>
          </cell>
          <cell r="H17">
            <v>0</v>
          </cell>
          <cell r="I17">
            <v>401.76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V19">
            <v>3759.96</v>
          </cell>
          <cell r="W19">
            <v>3724.8</v>
          </cell>
        </row>
        <row r="21">
          <cell r="E21">
            <v>98</v>
          </cell>
          <cell r="F21">
            <v>116.31</v>
          </cell>
          <cell r="G21">
            <v>66</v>
          </cell>
          <cell r="H21">
            <v>0</v>
          </cell>
          <cell r="I21">
            <v>78.33</v>
          </cell>
          <cell r="J21">
            <v>801</v>
          </cell>
          <cell r="K21">
            <v>150.99</v>
          </cell>
          <cell r="L21">
            <v>532</v>
          </cell>
          <cell r="M21">
            <v>100.28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V22">
            <v>267.3</v>
          </cell>
          <cell r="W22">
            <v>178.61</v>
          </cell>
        </row>
        <row r="23">
          <cell r="E23">
            <v>1379</v>
          </cell>
          <cell r="F23">
            <v>3272.96</v>
          </cell>
          <cell r="G23">
            <v>1221</v>
          </cell>
          <cell r="H23">
            <v>2904.07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V24">
            <v>3272.96</v>
          </cell>
          <cell r="W24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1277</v>
          </cell>
          <cell r="K27">
            <v>300.10000000000002</v>
          </cell>
          <cell r="L27">
            <v>1277</v>
          </cell>
          <cell r="M27">
            <v>300.10000000000002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E28">
            <v>38</v>
          </cell>
          <cell r="F28">
            <v>98.42</v>
          </cell>
          <cell r="G28">
            <v>38</v>
          </cell>
          <cell r="H28">
            <v>0</v>
          </cell>
          <cell r="I28">
            <v>98.42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E29">
            <v>80</v>
          </cell>
          <cell r="F29">
            <v>207.2</v>
          </cell>
          <cell r="G29">
            <v>80</v>
          </cell>
          <cell r="H29">
            <v>0</v>
          </cell>
          <cell r="I29">
            <v>207.2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V30">
            <v>605.72</v>
          </cell>
          <cell r="W30">
            <v>605.72</v>
          </cell>
        </row>
        <row r="32">
          <cell r="V32">
            <v>0</v>
          </cell>
          <cell r="W32">
            <v>0</v>
          </cell>
        </row>
        <row r="33">
          <cell r="E33">
            <v>162</v>
          </cell>
          <cell r="F33">
            <v>400.35</v>
          </cell>
          <cell r="G33">
            <v>162</v>
          </cell>
          <cell r="H33">
            <v>0</v>
          </cell>
          <cell r="I33">
            <v>400.35</v>
          </cell>
          <cell r="J33">
            <v>344.95963091118801</v>
          </cell>
          <cell r="K33">
            <v>74.77</v>
          </cell>
          <cell r="L33">
            <v>344.95963091118801</v>
          </cell>
          <cell r="M33">
            <v>74.77</v>
          </cell>
          <cell r="R33">
            <v>184</v>
          </cell>
          <cell r="S33">
            <v>31.87</v>
          </cell>
          <cell r="T33">
            <v>184</v>
          </cell>
          <cell r="U33">
            <v>31.87</v>
          </cell>
        </row>
        <row r="34">
          <cell r="E34">
            <v>58</v>
          </cell>
          <cell r="F34">
            <v>137.81</v>
          </cell>
          <cell r="G34">
            <v>48</v>
          </cell>
          <cell r="H34">
            <v>0</v>
          </cell>
          <cell r="I34">
            <v>114.05</v>
          </cell>
          <cell r="J34">
            <v>1312.9938576455336</v>
          </cell>
          <cell r="K34">
            <v>309.37</v>
          </cell>
          <cell r="L34">
            <v>1296.8663189085746</v>
          </cell>
          <cell r="M34">
            <v>305.57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</row>
        <row r="35">
          <cell r="E35">
            <v>246</v>
          </cell>
          <cell r="F35">
            <v>514</v>
          </cell>
          <cell r="G35">
            <v>230</v>
          </cell>
          <cell r="H35">
            <v>0</v>
          </cell>
          <cell r="I35">
            <v>478.84</v>
          </cell>
          <cell r="J35">
            <v>1704.0276150201253</v>
          </cell>
          <cell r="K35">
            <v>401.5</v>
          </cell>
          <cell r="L35">
            <v>1059.0011718550975</v>
          </cell>
          <cell r="M35">
            <v>249.52</v>
          </cell>
          <cell r="R35">
            <v>478</v>
          </cell>
          <cell r="S35">
            <v>134.37</v>
          </cell>
          <cell r="T35">
            <v>478</v>
          </cell>
          <cell r="U35">
            <v>134.31</v>
          </cell>
        </row>
        <row r="36">
          <cell r="V36">
            <v>2004.04</v>
          </cell>
          <cell r="W36">
            <v>1789.28</v>
          </cell>
        </row>
        <row r="38">
          <cell r="E38">
            <v>57</v>
          </cell>
          <cell r="F38">
            <v>132.47</v>
          </cell>
          <cell r="G38">
            <v>56</v>
          </cell>
          <cell r="H38">
            <v>0</v>
          </cell>
          <cell r="I38">
            <v>130.13999999999999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</row>
        <row r="39">
          <cell r="V39">
            <v>132.47</v>
          </cell>
          <cell r="W39">
            <v>130.13999999999999</v>
          </cell>
        </row>
        <row r="40">
          <cell r="E40">
            <v>126</v>
          </cell>
          <cell r="F40">
            <v>2207.73</v>
          </cell>
          <cell r="G40">
            <v>126</v>
          </cell>
          <cell r="H40">
            <v>17451</v>
          </cell>
          <cell r="I40">
            <v>2207.73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399</v>
          </cell>
          <cell r="F41">
            <v>967.7</v>
          </cell>
          <cell r="G41">
            <v>402</v>
          </cell>
          <cell r="H41">
            <v>0</v>
          </cell>
          <cell r="I41">
            <v>966.85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1563</v>
          </cell>
          <cell r="K42">
            <v>338.83</v>
          </cell>
          <cell r="L42">
            <v>1563</v>
          </cell>
          <cell r="M42">
            <v>338.83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</row>
        <row r="43">
          <cell r="V43">
            <v>3514.26</v>
          </cell>
          <cell r="W43">
            <v>3513.41</v>
          </cell>
        </row>
        <row r="44">
          <cell r="E44">
            <v>300</v>
          </cell>
          <cell r="F44">
            <v>2220</v>
          </cell>
          <cell r="G44">
            <v>0</v>
          </cell>
          <cell r="H44">
            <v>11100</v>
          </cell>
          <cell r="I44">
            <v>2220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R44">
            <v>150</v>
          </cell>
          <cell r="S44">
            <v>42</v>
          </cell>
          <cell r="T44">
            <v>162</v>
          </cell>
          <cell r="U44">
            <v>42</v>
          </cell>
        </row>
        <row r="45">
          <cell r="E45">
            <v>876</v>
          </cell>
          <cell r="F45">
            <v>2102.4</v>
          </cell>
          <cell r="G45">
            <v>863</v>
          </cell>
          <cell r="H45">
            <v>0</v>
          </cell>
          <cell r="I45">
            <v>2072.75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1264</v>
          </cell>
          <cell r="K46">
            <v>278.08</v>
          </cell>
          <cell r="L46">
            <v>1264</v>
          </cell>
          <cell r="M46">
            <v>278.08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E47">
            <v>380</v>
          </cell>
          <cell r="F47">
            <v>617.28</v>
          </cell>
          <cell r="G47">
            <v>378</v>
          </cell>
          <cell r="H47">
            <v>0</v>
          </cell>
          <cell r="I47">
            <v>616.24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V48">
            <v>5259.7599999999993</v>
          </cell>
          <cell r="W48">
            <v>5229.07</v>
          </cell>
        </row>
        <row r="49">
          <cell r="V49">
            <v>0</v>
          </cell>
          <cell r="W49">
            <v>0</v>
          </cell>
        </row>
        <row r="51">
          <cell r="E51">
            <v>309</v>
          </cell>
          <cell r="F51">
            <v>4025.28</v>
          </cell>
          <cell r="G51">
            <v>309</v>
          </cell>
          <cell r="H51">
            <v>40473</v>
          </cell>
          <cell r="I51">
            <v>4025.28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E52">
            <v>500</v>
          </cell>
          <cell r="F52">
            <v>1115.6400000000001</v>
          </cell>
          <cell r="G52">
            <v>500</v>
          </cell>
          <cell r="H52">
            <v>0</v>
          </cell>
          <cell r="I52">
            <v>1115.6400000000001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V53">
            <v>5140.92</v>
          </cell>
          <cell r="W53">
            <v>5140.92</v>
          </cell>
        </row>
        <row r="55">
          <cell r="E55">
            <v>201</v>
          </cell>
          <cell r="F55">
            <v>1450.22</v>
          </cell>
          <cell r="G55">
            <v>200</v>
          </cell>
          <cell r="H55">
            <v>0</v>
          </cell>
          <cell r="I55">
            <v>1445.15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V56">
            <v>1450.22</v>
          </cell>
          <cell r="W56">
            <v>1445.15</v>
          </cell>
        </row>
        <row r="59">
          <cell r="V59">
            <v>0</v>
          </cell>
          <cell r="W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V65">
            <v>0</v>
          </cell>
          <cell r="W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297</v>
          </cell>
          <cell r="K66">
            <v>209.93</v>
          </cell>
          <cell r="L66">
            <v>297</v>
          </cell>
          <cell r="M66">
            <v>209.93</v>
          </cell>
        </row>
        <row r="67">
          <cell r="E67">
            <v>180</v>
          </cell>
          <cell r="F67">
            <v>369.47</v>
          </cell>
          <cell r="G67">
            <v>180</v>
          </cell>
          <cell r="H67">
            <v>0</v>
          </cell>
          <cell r="I67">
            <v>369.47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R68">
            <v>4407</v>
          </cell>
          <cell r="S68">
            <v>2357.69</v>
          </cell>
          <cell r="T68">
            <v>4407</v>
          </cell>
          <cell r="U68">
            <v>2357.69</v>
          </cell>
        </row>
        <row r="69">
          <cell r="E69">
            <v>36</v>
          </cell>
          <cell r="F69">
            <v>80.709999999999994</v>
          </cell>
          <cell r="G69">
            <v>36</v>
          </cell>
          <cell r="H69">
            <v>0</v>
          </cell>
          <cell r="I69">
            <v>80.709999999999994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R69">
            <v>242</v>
          </cell>
          <cell r="S69">
            <v>137.05000000000001</v>
          </cell>
          <cell r="T69">
            <v>242</v>
          </cell>
          <cell r="U69">
            <v>137.05000000000001</v>
          </cell>
        </row>
        <row r="70">
          <cell r="V70">
            <v>3154.8500000000004</v>
          </cell>
          <cell r="W70">
            <v>3154.8500000000004</v>
          </cell>
        </row>
        <row r="73">
          <cell r="E73">
            <v>15</v>
          </cell>
          <cell r="F73">
            <v>67.98</v>
          </cell>
          <cell r="G73">
            <v>0</v>
          </cell>
          <cell r="H73">
            <v>0</v>
          </cell>
          <cell r="I73">
            <v>67.98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E74">
            <v>105</v>
          </cell>
          <cell r="F74">
            <v>277.2</v>
          </cell>
          <cell r="G74">
            <v>0</v>
          </cell>
          <cell r="H74">
            <v>0</v>
          </cell>
          <cell r="I74">
            <v>274.56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V75">
            <v>345.18</v>
          </cell>
          <cell r="W75">
            <v>342.54</v>
          </cell>
        </row>
        <row r="76">
          <cell r="E76">
            <v>213</v>
          </cell>
          <cell r="F76">
            <v>1364.63</v>
          </cell>
          <cell r="G76">
            <v>213</v>
          </cell>
          <cell r="H76">
            <v>10164</v>
          </cell>
          <cell r="I76">
            <v>1364.63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V77">
            <v>1364.63</v>
          </cell>
          <cell r="W77">
            <v>1364.63</v>
          </cell>
        </row>
        <row r="78">
          <cell r="E78">
            <v>224</v>
          </cell>
          <cell r="F78">
            <v>1925.33</v>
          </cell>
          <cell r="G78">
            <v>224</v>
          </cell>
          <cell r="H78">
            <v>14629</v>
          </cell>
          <cell r="I78">
            <v>1925.33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V79">
            <v>1925.33</v>
          </cell>
          <cell r="W79">
            <v>1925.33</v>
          </cell>
        </row>
        <row r="80">
          <cell r="E80">
            <v>135</v>
          </cell>
          <cell r="F80">
            <v>446.88</v>
          </cell>
          <cell r="G80">
            <v>153</v>
          </cell>
          <cell r="H80">
            <v>0</v>
          </cell>
          <cell r="I80">
            <v>446.88240000000002</v>
          </cell>
          <cell r="J80">
            <v>561</v>
          </cell>
          <cell r="K80">
            <v>132.18</v>
          </cell>
          <cell r="L80">
            <v>556</v>
          </cell>
          <cell r="M80">
            <v>118.51685999999999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E81">
            <v>0</v>
          </cell>
          <cell r="F81">
            <v>0</v>
          </cell>
          <cell r="G81">
            <v>14</v>
          </cell>
          <cell r="H81">
            <v>0</v>
          </cell>
          <cell r="I81">
            <v>0</v>
          </cell>
          <cell r="J81">
            <v>801</v>
          </cell>
          <cell r="K81">
            <v>173.64</v>
          </cell>
          <cell r="L81">
            <v>956</v>
          </cell>
          <cell r="M81">
            <v>173.64078000000001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E82">
            <v>84</v>
          </cell>
          <cell r="F82">
            <v>228.95</v>
          </cell>
          <cell r="G82">
            <v>157</v>
          </cell>
          <cell r="H82">
            <v>0</v>
          </cell>
          <cell r="I82">
            <v>228.94968</v>
          </cell>
          <cell r="J82">
            <v>1440</v>
          </cell>
          <cell r="K82">
            <v>312.16000000000003</v>
          </cell>
          <cell r="L82">
            <v>2557</v>
          </cell>
          <cell r="M82">
            <v>312.16320000000002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E83">
            <v>174</v>
          </cell>
          <cell r="F83">
            <v>337.61</v>
          </cell>
          <cell r="G83">
            <v>153</v>
          </cell>
          <cell r="H83">
            <v>0</v>
          </cell>
          <cell r="I83">
            <v>281.13202000000001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V84">
            <v>1631.42</v>
          </cell>
          <cell r="W84">
            <v>1561.28494</v>
          </cell>
        </row>
        <row r="86">
          <cell r="E86">
            <v>54</v>
          </cell>
          <cell r="F86">
            <v>105.99</v>
          </cell>
          <cell r="G86">
            <v>54</v>
          </cell>
          <cell r="H86">
            <v>0</v>
          </cell>
          <cell r="I86">
            <v>105.99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V87">
            <v>105.99</v>
          </cell>
          <cell r="W87">
            <v>105.99</v>
          </cell>
        </row>
        <row r="88">
          <cell r="E88">
            <v>159</v>
          </cell>
          <cell r="F88">
            <v>378.34</v>
          </cell>
          <cell r="G88">
            <v>159</v>
          </cell>
          <cell r="H88">
            <v>0</v>
          </cell>
          <cell r="I88">
            <v>378.34</v>
          </cell>
          <cell r="J88">
            <v>801</v>
          </cell>
          <cell r="K88">
            <v>150.99799999999999</v>
          </cell>
          <cell r="L88">
            <v>788</v>
          </cell>
          <cell r="M88">
            <v>148.54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</row>
        <row r="89">
          <cell r="E89">
            <v>639</v>
          </cell>
          <cell r="F89">
            <v>1834.89</v>
          </cell>
          <cell r="G89">
            <v>606</v>
          </cell>
          <cell r="H89">
            <v>0</v>
          </cell>
          <cell r="I89">
            <v>1707.49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</row>
        <row r="90">
          <cell r="V90">
            <v>2364.2280000000001</v>
          </cell>
          <cell r="W90">
            <v>2234.37</v>
          </cell>
        </row>
        <row r="91">
          <cell r="E91">
            <v>111</v>
          </cell>
          <cell r="F91">
            <v>269.06</v>
          </cell>
          <cell r="G91">
            <v>110</v>
          </cell>
          <cell r="H91">
            <v>0</v>
          </cell>
          <cell r="I91">
            <v>266.64</v>
          </cell>
          <cell r="J91">
            <v>450</v>
          </cell>
          <cell r="K91">
            <v>105.75</v>
          </cell>
          <cell r="L91">
            <v>450</v>
          </cell>
          <cell r="M91">
            <v>105.75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1149</v>
          </cell>
          <cell r="K92">
            <v>270.02</v>
          </cell>
          <cell r="L92">
            <v>1149</v>
          </cell>
          <cell r="M92">
            <v>270.02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V93">
            <v>644.82999999999993</v>
          </cell>
          <cell r="W93">
            <v>642.41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V96">
            <v>0</v>
          </cell>
          <cell r="W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630</v>
          </cell>
          <cell r="K97">
            <v>148.05000000000001</v>
          </cell>
          <cell r="L97">
            <v>630</v>
          </cell>
          <cell r="M97">
            <v>148.05000000000001</v>
          </cell>
        </row>
        <row r="98">
          <cell r="V98">
            <v>148.05000000000001</v>
          </cell>
          <cell r="W98">
            <v>148.05000000000001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E100">
            <v>133</v>
          </cell>
          <cell r="F100">
            <v>270.69432999999998</v>
          </cell>
          <cell r="G100">
            <v>129</v>
          </cell>
          <cell r="H100">
            <v>0</v>
          </cell>
          <cell r="I100">
            <v>255.36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V101">
            <v>270.69432999999998</v>
          </cell>
          <cell r="Y101">
            <v>255.36</v>
          </cell>
        </row>
        <row r="103">
          <cell r="E103">
            <v>87</v>
          </cell>
          <cell r="F103">
            <v>188.61</v>
          </cell>
          <cell r="G103">
            <v>87</v>
          </cell>
          <cell r="H103">
            <v>0</v>
          </cell>
          <cell r="I103">
            <v>188.61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R103">
            <v>380</v>
          </cell>
          <cell r="S103">
            <v>124.13</v>
          </cell>
          <cell r="T103">
            <v>380</v>
          </cell>
          <cell r="U103">
            <v>124.13</v>
          </cell>
        </row>
        <row r="104">
          <cell r="E104">
            <v>0</v>
          </cell>
          <cell r="F104">
            <v>1050.9100000000001</v>
          </cell>
          <cell r="G104">
            <v>0</v>
          </cell>
          <cell r="H104">
            <v>7200</v>
          </cell>
          <cell r="I104">
            <v>1050.9100000000001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E105">
            <v>87</v>
          </cell>
          <cell r="F105">
            <v>124.25</v>
          </cell>
          <cell r="G105">
            <v>87</v>
          </cell>
          <cell r="H105">
            <v>0</v>
          </cell>
          <cell r="I105">
            <v>124.25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</row>
        <row r="106">
          <cell r="E106">
            <v>39</v>
          </cell>
          <cell r="F106">
            <v>76.14</v>
          </cell>
          <cell r="G106">
            <v>39</v>
          </cell>
          <cell r="H106">
            <v>0</v>
          </cell>
          <cell r="I106">
            <v>76.14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</row>
        <row r="107">
          <cell r="V107">
            <v>1564.0400000000002</v>
          </cell>
          <cell r="W107">
            <v>1564.0400000000002</v>
          </cell>
        </row>
        <row r="108">
          <cell r="E108">
            <v>659</v>
          </cell>
          <cell r="F108">
            <v>1670.93</v>
          </cell>
          <cell r="G108">
            <v>659</v>
          </cell>
          <cell r="H108">
            <v>10680</v>
          </cell>
          <cell r="I108">
            <v>1670.93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1500</v>
          </cell>
          <cell r="S108">
            <v>75</v>
          </cell>
          <cell r="T108">
            <v>1500</v>
          </cell>
          <cell r="U108">
            <v>75</v>
          </cell>
        </row>
        <row r="109">
          <cell r="V109">
            <v>1745.93</v>
          </cell>
          <cell r="W109">
            <v>1745.93</v>
          </cell>
        </row>
        <row r="110">
          <cell r="E110">
            <v>3154</v>
          </cell>
          <cell r="F110">
            <v>7553.7197400000005</v>
          </cell>
          <cell r="G110">
            <v>2640.9404275832981</v>
          </cell>
          <cell r="H110">
            <v>0</v>
          </cell>
          <cell r="I110">
            <v>6324.96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E111">
            <v>1405</v>
          </cell>
          <cell r="F111">
            <v>3960.61</v>
          </cell>
          <cell r="G111">
            <v>1255.4145196078762</v>
          </cell>
          <cell r="H111">
            <v>0</v>
          </cell>
          <cell r="I111">
            <v>3538.9375804300003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R111">
            <v>517</v>
          </cell>
          <cell r="S111">
            <v>145.98820000000001</v>
          </cell>
          <cell r="T111">
            <v>266</v>
          </cell>
          <cell r="U111">
            <v>73.896600000000007</v>
          </cell>
        </row>
        <row r="112">
          <cell r="E112">
            <v>1728</v>
          </cell>
          <cell r="F112">
            <v>5188.891348602001</v>
          </cell>
          <cell r="G112">
            <v>1673.3325048497736</v>
          </cell>
          <cell r="H112">
            <v>0</v>
          </cell>
          <cell r="I112">
            <v>5024.7341190680008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R112">
            <v>1924</v>
          </cell>
          <cell r="S112">
            <v>619.14265999999998</v>
          </cell>
          <cell r="T112">
            <v>1428</v>
          </cell>
          <cell r="U112">
            <v>467.28528</v>
          </cell>
        </row>
        <row r="113">
          <cell r="E113">
            <v>708</v>
          </cell>
          <cell r="F113">
            <v>3398.55</v>
          </cell>
          <cell r="G113">
            <v>667.00868705379173</v>
          </cell>
          <cell r="H113">
            <v>0</v>
          </cell>
          <cell r="I113">
            <v>3201.7830132579998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R113">
            <v>117</v>
          </cell>
          <cell r="S113">
            <v>38.74689</v>
          </cell>
          <cell r="T113">
            <v>117</v>
          </cell>
          <cell r="U113">
            <v>38.74689</v>
          </cell>
        </row>
        <row r="114">
          <cell r="E114">
            <v>1763</v>
          </cell>
          <cell r="F114">
            <v>332.35242</v>
          </cell>
          <cell r="G114">
            <v>1732.2734704323802</v>
          </cell>
          <cell r="H114">
            <v>0</v>
          </cell>
          <cell r="I114">
            <v>326.56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V115">
            <v>21238.001258602002</v>
          </cell>
          <cell r="W115">
            <v>18996.903482756003</v>
          </cell>
        </row>
        <row r="116">
          <cell r="E116">
            <v>19434</v>
          </cell>
          <cell r="F116">
            <v>57105.613838602003</v>
          </cell>
          <cell r="G116">
            <v>17705.969609527121</v>
          </cell>
          <cell r="H116">
            <v>134581.07</v>
          </cell>
          <cell r="I116">
            <v>51314.378812756018</v>
          </cell>
          <cell r="J116">
            <v>16422.981103576847</v>
          </cell>
          <cell r="K116">
            <v>4090.3819999999996</v>
          </cell>
          <cell r="L116">
            <v>16742.827121674862</v>
          </cell>
          <cell r="M116">
            <v>3857.4348400000003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10460</v>
          </cell>
          <cell r="S116">
            <v>3832.1377500000003</v>
          </cell>
          <cell r="T116">
            <v>9725</v>
          </cell>
          <cell r="U116">
            <v>3608.1287700000003</v>
          </cell>
          <cell r="V116">
            <v>65028.133588602002</v>
          </cell>
          <cell r="W116">
            <v>58779.942422756016</v>
          </cell>
        </row>
      </sheetData>
      <sheetData sheetId="4">
        <row r="8">
          <cell r="C8" t="str">
            <v>AB14</v>
          </cell>
          <cell r="D8" t="str">
            <v>CENTRUL MEDICAL DR. LAURA CATANA</v>
          </cell>
          <cell r="E8">
            <v>108</v>
          </cell>
          <cell r="F8">
            <v>115.56</v>
          </cell>
          <cell r="G8">
            <v>108</v>
          </cell>
          <cell r="H8">
            <v>115.56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1">
          <cell r="V11">
            <v>0</v>
          </cell>
          <cell r="W11">
            <v>0</v>
          </cell>
        </row>
        <row r="13">
          <cell r="V13">
            <v>0</v>
          </cell>
          <cell r="W13">
            <v>0</v>
          </cell>
        </row>
        <row r="14">
          <cell r="C14" t="str">
            <v>BH32</v>
          </cell>
          <cell r="D14" t="str">
            <v>SC EUCLID SRL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V15">
            <v>0</v>
          </cell>
          <cell r="W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V17">
            <v>0</v>
          </cell>
          <cell r="W17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V22">
            <v>0</v>
          </cell>
          <cell r="W22">
            <v>0</v>
          </cell>
        </row>
        <row r="30">
          <cell r="E30">
            <v>300</v>
          </cell>
          <cell r="F30">
            <v>300</v>
          </cell>
          <cell r="G30">
            <v>300</v>
          </cell>
          <cell r="H30">
            <v>300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619</v>
          </cell>
          <cell r="S30">
            <v>300</v>
          </cell>
          <cell r="T30">
            <v>564</v>
          </cell>
          <cell r="U30">
            <v>300</v>
          </cell>
        </row>
        <row r="31">
          <cell r="V31">
            <v>600</v>
          </cell>
          <cell r="W31">
            <v>600</v>
          </cell>
        </row>
        <row r="32">
          <cell r="V32">
            <v>0</v>
          </cell>
          <cell r="W32">
            <v>0</v>
          </cell>
        </row>
        <row r="34">
          <cell r="E34">
            <v>142</v>
          </cell>
          <cell r="F34">
            <v>92.58</v>
          </cell>
          <cell r="G34">
            <v>142</v>
          </cell>
          <cell r="H34">
            <v>92.58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140</v>
          </cell>
          <cell r="S34">
            <v>36.619999999999997</v>
          </cell>
          <cell r="T34">
            <v>140</v>
          </cell>
          <cell r="U34">
            <v>36.619999999999997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V36">
            <v>129.19999999999999</v>
          </cell>
          <cell r="W36">
            <v>129.19999999999999</v>
          </cell>
        </row>
        <row r="40">
          <cell r="V40">
            <v>0</v>
          </cell>
          <cell r="W40">
            <v>0</v>
          </cell>
        </row>
        <row r="44">
          <cell r="V44">
            <v>0</v>
          </cell>
          <cell r="W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</row>
        <row r="47">
          <cell r="V47">
            <v>0</v>
          </cell>
          <cell r="W47">
            <v>0</v>
          </cell>
        </row>
        <row r="51">
          <cell r="V51">
            <v>0</v>
          </cell>
          <cell r="W51">
            <v>0</v>
          </cell>
        </row>
        <row r="53">
          <cell r="V53">
            <v>0</v>
          </cell>
          <cell r="W53">
            <v>0</v>
          </cell>
        </row>
        <row r="54">
          <cell r="E54">
            <v>172</v>
          </cell>
          <cell r="F54">
            <v>161.99</v>
          </cell>
          <cell r="G54">
            <v>172</v>
          </cell>
          <cell r="H54">
            <v>161.99</v>
          </cell>
          <cell r="I54">
            <v>86</v>
          </cell>
          <cell r="J54">
            <v>230.49</v>
          </cell>
          <cell r="K54">
            <v>72</v>
          </cell>
          <cell r="L54">
            <v>0</v>
          </cell>
          <cell r="M54">
            <v>160.91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1430</v>
          </cell>
          <cell r="S54">
            <v>351.52</v>
          </cell>
          <cell r="T54">
            <v>1599</v>
          </cell>
          <cell r="U54">
            <v>340.93</v>
          </cell>
        </row>
        <row r="55">
          <cell r="V55">
            <v>744</v>
          </cell>
          <cell r="W55">
            <v>663.82999999999993</v>
          </cell>
        </row>
        <row r="57">
          <cell r="E57">
            <v>447</v>
          </cell>
          <cell r="F57">
            <v>435.38</v>
          </cell>
          <cell r="G57">
            <v>471</v>
          </cell>
          <cell r="H57">
            <v>435.37734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876</v>
          </cell>
          <cell r="S57">
            <v>43.8</v>
          </cell>
          <cell r="T57">
            <v>1983</v>
          </cell>
          <cell r="U57">
            <v>43.8</v>
          </cell>
        </row>
        <row r="59">
          <cell r="V59">
            <v>479.18</v>
          </cell>
          <cell r="W59">
            <v>479.17734000000002</v>
          </cell>
        </row>
        <row r="60">
          <cell r="V60">
            <v>0</v>
          </cell>
          <cell r="W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3">
          <cell r="V63">
            <v>0</v>
          </cell>
          <cell r="W63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V68">
            <v>0</v>
          </cell>
          <cell r="W68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V72">
            <v>0</v>
          </cell>
          <cell r="W72">
            <v>0</v>
          </cell>
        </row>
        <row r="73">
          <cell r="V73">
            <v>0</v>
          </cell>
          <cell r="W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E77">
            <v>11</v>
          </cell>
          <cell r="F77">
            <v>19.52</v>
          </cell>
          <cell r="G77">
            <v>9.095286885245903</v>
          </cell>
          <cell r="H77">
            <v>16.14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151</v>
          </cell>
          <cell r="S77">
            <v>52.294040000000003</v>
          </cell>
          <cell r="T77">
            <v>149</v>
          </cell>
          <cell r="U77">
            <v>50.192160000000001</v>
          </cell>
        </row>
        <row r="78">
          <cell r="E78">
            <v>19</v>
          </cell>
          <cell r="F78">
            <v>34.520000000000003</v>
          </cell>
          <cell r="G78">
            <v>19</v>
          </cell>
          <cell r="H78">
            <v>34.520000000000003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138</v>
          </cell>
          <cell r="S78">
            <v>69.453720000000004</v>
          </cell>
          <cell r="T78">
            <v>132</v>
          </cell>
          <cell r="U78">
            <v>67.751779999999997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E80">
            <v>16</v>
          </cell>
          <cell r="F80">
            <v>14.85</v>
          </cell>
          <cell r="G80">
            <v>16</v>
          </cell>
          <cell r="H80">
            <v>14.85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325</v>
          </cell>
          <cell r="S80">
            <v>263.75</v>
          </cell>
          <cell r="T80">
            <v>109</v>
          </cell>
          <cell r="U80">
            <v>102.61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V83">
            <v>454.38776000000007</v>
          </cell>
          <cell r="W83">
            <v>286.06394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E91">
            <v>1215</v>
          </cell>
          <cell r="F91">
            <v>1174.4000000000001</v>
          </cell>
          <cell r="G91">
            <v>1237.095286885246</v>
          </cell>
          <cell r="H91">
            <v>1171.0173399999999</v>
          </cell>
          <cell r="I91">
            <v>86</v>
          </cell>
          <cell r="J91">
            <v>230.49</v>
          </cell>
          <cell r="K91">
            <v>72</v>
          </cell>
          <cell r="L91">
            <v>0</v>
          </cell>
          <cell r="M91">
            <v>160.91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3679</v>
          </cell>
          <cell r="S91">
            <v>1117.4377599999998</v>
          </cell>
          <cell r="T91">
            <v>4676</v>
          </cell>
          <cell r="U91">
            <v>941.90394000000003</v>
          </cell>
          <cell r="V91">
            <v>2522.3277600000001</v>
          </cell>
          <cell r="W91">
            <v>2273.8312799999999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5 jud"/>
      <sheetName val="5.5 spit"/>
      <sheetName val="sp. DRG"/>
      <sheetName val="sp. recuperare si  cronici"/>
      <sheetName val="sp. acuti altele decat DRG"/>
      <sheetName val="centralizat"/>
      <sheetName val="Foaie1"/>
      <sheetName val="spit DRG"/>
      <sheetName val="spit nonDRG"/>
      <sheetName val="spit recuperare si  cronici"/>
      <sheetName val="Spit2"/>
      <sheetName val="Spitale "/>
      <sheetName val="luna spitale"/>
      <sheetName val="Lista spitale ingrijiri"/>
      <sheetName val="lista private"/>
    </sheetNames>
    <sheetDataSet>
      <sheetData sheetId="0"/>
      <sheetData sheetId="1"/>
      <sheetData sheetId="2"/>
      <sheetData sheetId="3"/>
      <sheetData sheetId="4"/>
      <sheetData sheetId="5">
        <row r="267">
          <cell r="D267">
            <v>10460</v>
          </cell>
          <cell r="E267">
            <v>27474.61</v>
          </cell>
          <cell r="F267">
            <v>10624</v>
          </cell>
          <cell r="G267">
            <v>27905.84</v>
          </cell>
          <cell r="L267">
            <v>183</v>
          </cell>
          <cell r="M267">
            <v>614.6</v>
          </cell>
          <cell r="N267">
            <v>177</v>
          </cell>
          <cell r="O267">
            <v>596.49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5340</v>
          </cell>
          <cell r="U267">
            <v>2563.1999999999998</v>
          </cell>
          <cell r="V267">
            <v>5423</v>
          </cell>
          <cell r="W267">
            <v>2603.38</v>
          </cell>
          <cell r="X267">
            <v>263.2</v>
          </cell>
          <cell r="Y267">
            <v>253.87</v>
          </cell>
          <cell r="Z267">
            <v>7.63</v>
          </cell>
          <cell r="AA267">
            <v>30923.24</v>
          </cell>
          <cell r="AB267">
            <v>31367.21</v>
          </cell>
        </row>
        <row r="268">
          <cell r="D268">
            <v>1771</v>
          </cell>
          <cell r="E268">
            <v>2745.54</v>
          </cell>
          <cell r="F268">
            <v>2065</v>
          </cell>
          <cell r="G268">
            <v>3201.7</v>
          </cell>
          <cell r="L268">
            <v>38</v>
          </cell>
          <cell r="M268">
            <v>97.56</v>
          </cell>
          <cell r="N268">
            <v>37</v>
          </cell>
          <cell r="O268">
            <v>95.69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891</v>
          </cell>
          <cell r="U268">
            <v>240.52</v>
          </cell>
          <cell r="V268">
            <v>927</v>
          </cell>
          <cell r="W268">
            <v>250.34</v>
          </cell>
          <cell r="X268">
            <v>31.54</v>
          </cell>
          <cell r="Y268">
            <v>24.63</v>
          </cell>
          <cell r="Z268">
            <v>13.76</v>
          </cell>
          <cell r="AA268">
            <v>3128.92</v>
          </cell>
          <cell r="AB268">
            <v>3586.12</v>
          </cell>
        </row>
        <row r="269">
          <cell r="D269">
            <v>1316</v>
          </cell>
          <cell r="E269">
            <v>1748.08</v>
          </cell>
          <cell r="F269">
            <v>1337</v>
          </cell>
          <cell r="G269">
            <v>1776.59</v>
          </cell>
          <cell r="L269">
            <v>25</v>
          </cell>
          <cell r="M269">
            <v>292.14999999999998</v>
          </cell>
          <cell r="N269">
            <v>28</v>
          </cell>
          <cell r="O269">
            <v>328.9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786</v>
          </cell>
          <cell r="U269">
            <v>267.77</v>
          </cell>
          <cell r="V269">
            <v>838</v>
          </cell>
          <cell r="W269">
            <v>285.62</v>
          </cell>
          <cell r="X269">
            <v>28.23</v>
          </cell>
          <cell r="Y269">
            <v>28.59</v>
          </cell>
          <cell r="Z269">
            <v>1.7</v>
          </cell>
          <cell r="AA269">
            <v>2337.9299999999998</v>
          </cell>
          <cell r="AB269">
            <v>2421.3999999999996</v>
          </cell>
        </row>
        <row r="270">
          <cell r="D270">
            <v>1948</v>
          </cell>
          <cell r="E270">
            <v>2456.8000000000002</v>
          </cell>
          <cell r="F270">
            <v>1940</v>
          </cell>
          <cell r="G270">
            <v>2446.86</v>
          </cell>
          <cell r="L270">
            <v>71</v>
          </cell>
          <cell r="M270">
            <v>85.86</v>
          </cell>
          <cell r="N270">
            <v>67</v>
          </cell>
          <cell r="O270">
            <v>81.99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1888</v>
          </cell>
          <cell r="U270">
            <v>356.15</v>
          </cell>
          <cell r="V270">
            <v>2201</v>
          </cell>
          <cell r="W270">
            <v>415.22</v>
          </cell>
          <cell r="X270">
            <v>42.32</v>
          </cell>
          <cell r="Y270">
            <v>37.14</v>
          </cell>
          <cell r="Z270">
            <v>49.36</v>
          </cell>
          <cell r="AA270">
            <v>2990.4900000000002</v>
          </cell>
          <cell r="AB270">
            <v>3030.57</v>
          </cell>
        </row>
        <row r="271">
          <cell r="D271">
            <v>1912</v>
          </cell>
          <cell r="E271">
            <v>2856.18</v>
          </cell>
          <cell r="F271">
            <v>2034</v>
          </cell>
          <cell r="G271">
            <v>3038.85</v>
          </cell>
          <cell r="L271">
            <v>173</v>
          </cell>
          <cell r="M271">
            <v>908</v>
          </cell>
          <cell r="N271">
            <v>168</v>
          </cell>
          <cell r="O271">
            <v>886.11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546</v>
          </cell>
          <cell r="U271">
            <v>154.47999999999999</v>
          </cell>
          <cell r="V271">
            <v>582</v>
          </cell>
          <cell r="W271">
            <v>164.78</v>
          </cell>
          <cell r="X271">
            <v>8.3699999999999992</v>
          </cell>
          <cell r="Y271">
            <v>6.67</v>
          </cell>
          <cell r="Z271">
            <v>1.08</v>
          </cell>
          <cell r="AA271">
            <v>3928.1099999999997</v>
          </cell>
          <cell r="AB271">
            <v>4097.49</v>
          </cell>
        </row>
        <row r="272">
          <cell r="D272">
            <v>279</v>
          </cell>
          <cell r="E272">
            <v>239.79</v>
          </cell>
          <cell r="F272">
            <v>254</v>
          </cell>
          <cell r="G272">
            <v>218.34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153</v>
          </cell>
          <cell r="U272">
            <v>42.16</v>
          </cell>
          <cell r="V272">
            <v>159</v>
          </cell>
          <cell r="W272">
            <v>43.88</v>
          </cell>
          <cell r="X272">
            <v>0</v>
          </cell>
          <cell r="Y272">
            <v>0</v>
          </cell>
          <cell r="Z272">
            <v>0</v>
          </cell>
          <cell r="AA272">
            <v>281.95</v>
          </cell>
          <cell r="AB272">
            <v>262.22000000000003</v>
          </cell>
        </row>
        <row r="273">
          <cell r="D273">
            <v>39</v>
          </cell>
          <cell r="E273">
            <v>46.83</v>
          </cell>
          <cell r="F273">
            <v>33</v>
          </cell>
          <cell r="G273">
            <v>40.299999999999997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28</v>
          </cell>
          <cell r="U273">
            <v>7.66</v>
          </cell>
          <cell r="V273">
            <v>30</v>
          </cell>
          <cell r="W273">
            <v>8.41</v>
          </cell>
          <cell r="X273">
            <v>0</v>
          </cell>
          <cell r="Y273">
            <v>0</v>
          </cell>
          <cell r="Z273">
            <v>0</v>
          </cell>
          <cell r="AA273">
            <v>54.489999999999995</v>
          </cell>
          <cell r="AB273">
            <v>48.709999999999994</v>
          </cell>
        </row>
        <row r="274">
          <cell r="D274">
            <v>118</v>
          </cell>
          <cell r="E274">
            <v>180.86</v>
          </cell>
          <cell r="F274">
            <v>88</v>
          </cell>
          <cell r="G274">
            <v>136.08000000000001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34</v>
          </cell>
          <cell r="U274">
            <v>15.3</v>
          </cell>
          <cell r="V274">
            <v>44</v>
          </cell>
          <cell r="W274">
            <v>19.91</v>
          </cell>
          <cell r="X274">
            <v>0</v>
          </cell>
          <cell r="Y274">
            <v>0</v>
          </cell>
          <cell r="Z274">
            <v>0</v>
          </cell>
          <cell r="AA274">
            <v>196.16000000000003</v>
          </cell>
          <cell r="AB274">
            <v>155.99</v>
          </cell>
        </row>
        <row r="275">
          <cell r="D275">
            <v>7291</v>
          </cell>
          <cell r="E275">
            <v>14112</v>
          </cell>
          <cell r="F275">
            <v>7814</v>
          </cell>
          <cell r="G275">
            <v>15124.12</v>
          </cell>
          <cell r="L275">
            <v>123</v>
          </cell>
          <cell r="M275">
            <v>1062.68</v>
          </cell>
          <cell r="N275">
            <v>230</v>
          </cell>
          <cell r="O275">
            <v>1991.98</v>
          </cell>
          <cell r="P275">
            <v>337</v>
          </cell>
          <cell r="Q275">
            <v>88.17</v>
          </cell>
          <cell r="R275">
            <v>743</v>
          </cell>
          <cell r="S275">
            <v>194.55</v>
          </cell>
          <cell r="T275">
            <v>9118</v>
          </cell>
          <cell r="U275">
            <v>2709.11</v>
          </cell>
          <cell r="V275">
            <v>13901</v>
          </cell>
          <cell r="W275">
            <v>4130.53</v>
          </cell>
          <cell r="X275">
            <v>70.92</v>
          </cell>
          <cell r="Y275">
            <v>69.38</v>
          </cell>
          <cell r="Z275">
            <v>4.32</v>
          </cell>
          <cell r="AA275">
            <v>18047.2</v>
          </cell>
          <cell r="AB275">
            <v>21514.880000000001</v>
          </cell>
        </row>
        <row r="276">
          <cell r="D276">
            <v>91</v>
          </cell>
          <cell r="E276">
            <v>284.66000000000003</v>
          </cell>
          <cell r="F276">
            <v>95</v>
          </cell>
          <cell r="G276">
            <v>299.89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19</v>
          </cell>
          <cell r="U276">
            <v>9.1199999999999992</v>
          </cell>
          <cell r="V276">
            <v>34</v>
          </cell>
          <cell r="W276">
            <v>16.559999999999999</v>
          </cell>
          <cell r="X276">
            <v>0</v>
          </cell>
          <cell r="Y276">
            <v>0</v>
          </cell>
          <cell r="Z276">
            <v>0</v>
          </cell>
          <cell r="AA276">
            <v>293.78000000000003</v>
          </cell>
          <cell r="AB276">
            <v>316.45</v>
          </cell>
        </row>
        <row r="277">
          <cell r="D277">
            <v>569</v>
          </cell>
          <cell r="E277">
            <v>840.53</v>
          </cell>
          <cell r="F277">
            <v>459</v>
          </cell>
          <cell r="G277">
            <v>679.11</v>
          </cell>
          <cell r="L277">
            <v>148</v>
          </cell>
          <cell r="M277">
            <v>422.76</v>
          </cell>
          <cell r="N277">
            <v>127</v>
          </cell>
          <cell r="O277">
            <v>363.75</v>
          </cell>
          <cell r="P277">
            <v>431</v>
          </cell>
          <cell r="Q277">
            <v>106.27</v>
          </cell>
          <cell r="R277">
            <v>324</v>
          </cell>
          <cell r="S277">
            <v>79.89</v>
          </cell>
          <cell r="T277">
            <v>241</v>
          </cell>
          <cell r="U277">
            <v>106.04</v>
          </cell>
          <cell r="V277">
            <v>172</v>
          </cell>
          <cell r="W277">
            <v>75.680000000000007</v>
          </cell>
          <cell r="X277">
            <v>0</v>
          </cell>
          <cell r="Y277">
            <v>0</v>
          </cell>
          <cell r="Z277">
            <v>0</v>
          </cell>
          <cell r="AA277">
            <v>1475.6</v>
          </cell>
          <cell r="AB277">
            <v>1198.4299999999998</v>
          </cell>
        </row>
        <row r="278">
          <cell r="D278">
            <v>54</v>
          </cell>
          <cell r="E278">
            <v>101.66</v>
          </cell>
          <cell r="F278">
            <v>64</v>
          </cell>
          <cell r="G278">
            <v>121.35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51</v>
          </cell>
          <cell r="U278">
            <v>19.36</v>
          </cell>
          <cell r="V278">
            <v>46</v>
          </cell>
          <cell r="W278">
            <v>17.84</v>
          </cell>
          <cell r="X278">
            <v>0</v>
          </cell>
          <cell r="Y278">
            <v>0</v>
          </cell>
          <cell r="Z278">
            <v>0</v>
          </cell>
          <cell r="AA278">
            <v>121.02</v>
          </cell>
          <cell r="AB278">
            <v>139.19</v>
          </cell>
        </row>
        <row r="279">
          <cell r="D279">
            <v>122</v>
          </cell>
          <cell r="E279">
            <v>127.42</v>
          </cell>
          <cell r="F279">
            <v>90</v>
          </cell>
          <cell r="G279">
            <v>94.72</v>
          </cell>
          <cell r="L279">
            <v>60</v>
          </cell>
          <cell r="M279">
            <v>137.58000000000001</v>
          </cell>
          <cell r="N279">
            <v>86</v>
          </cell>
          <cell r="O279">
            <v>198.51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38</v>
          </cell>
          <cell r="U279">
            <v>13.07</v>
          </cell>
          <cell r="V279">
            <v>33</v>
          </cell>
          <cell r="W279">
            <v>11.47</v>
          </cell>
          <cell r="X279">
            <v>0</v>
          </cell>
          <cell r="Y279">
            <v>0</v>
          </cell>
          <cell r="Z279">
            <v>0.91</v>
          </cell>
          <cell r="AA279">
            <v>278.98</v>
          </cell>
          <cell r="AB279">
            <v>305.61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5 jud"/>
      <sheetName val="5.5 spit"/>
      <sheetName val="sp. DRG"/>
      <sheetName val="sp. recuperare si  cronici"/>
      <sheetName val="sp. acuti altele decat DRG"/>
      <sheetName val="centralizat"/>
      <sheetName val="spit DRG"/>
      <sheetName val="spit nonDRG"/>
      <sheetName val="spit recuperare si  cronici"/>
      <sheetName val="Spit2"/>
    </sheetNames>
    <sheetDataSet>
      <sheetData sheetId="0"/>
      <sheetData sheetId="1"/>
      <sheetData sheetId="2">
        <row r="7">
          <cell r="E7">
            <v>16484</v>
          </cell>
          <cell r="F7">
            <v>30858.05</v>
          </cell>
          <cell r="G7">
            <v>16062</v>
          </cell>
          <cell r="H7">
            <v>30857.43</v>
          </cell>
          <cell r="I7">
            <v>712</v>
          </cell>
          <cell r="J7">
            <v>2649.99</v>
          </cell>
          <cell r="K7">
            <v>506</v>
          </cell>
          <cell r="L7">
            <v>6321</v>
          </cell>
          <cell r="M7">
            <v>2647.34</v>
          </cell>
          <cell r="N7">
            <v>1275</v>
          </cell>
          <cell r="O7">
            <v>299.62</v>
          </cell>
          <cell r="P7">
            <v>299.62</v>
          </cell>
          <cell r="Q7">
            <v>9985</v>
          </cell>
          <cell r="R7">
            <v>3117.39</v>
          </cell>
          <cell r="S7">
            <v>10147</v>
          </cell>
          <cell r="T7">
            <v>3117.39</v>
          </cell>
        </row>
        <row r="8">
          <cell r="E8">
            <v>4802</v>
          </cell>
          <cell r="F8">
            <v>8350.09</v>
          </cell>
          <cell r="G8">
            <v>4431</v>
          </cell>
          <cell r="H8">
            <v>8348.6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4818</v>
          </cell>
          <cell r="R8">
            <v>1204.5</v>
          </cell>
          <cell r="S8">
            <v>5483</v>
          </cell>
          <cell r="T8">
            <v>1204.5</v>
          </cell>
        </row>
        <row r="9">
          <cell r="E9">
            <v>1971</v>
          </cell>
          <cell r="F9">
            <v>2920.6</v>
          </cell>
          <cell r="G9">
            <v>1902</v>
          </cell>
          <cell r="H9">
            <v>2919.62</v>
          </cell>
          <cell r="I9">
            <v>104</v>
          </cell>
          <cell r="J9">
            <v>240.96</v>
          </cell>
          <cell r="K9">
            <v>106</v>
          </cell>
          <cell r="L9">
            <v>0</v>
          </cell>
          <cell r="M9">
            <v>240.96</v>
          </cell>
          <cell r="N9">
            <v>0</v>
          </cell>
          <cell r="O9">
            <v>0</v>
          </cell>
          <cell r="P9">
            <v>0</v>
          </cell>
          <cell r="Q9">
            <v>1557</v>
          </cell>
          <cell r="R9">
            <v>476.67</v>
          </cell>
          <cell r="S9">
            <v>1601</v>
          </cell>
          <cell r="T9">
            <v>476.67</v>
          </cell>
        </row>
        <row r="10">
          <cell r="E10">
            <v>4588</v>
          </cell>
          <cell r="F10">
            <v>8387.39</v>
          </cell>
          <cell r="G10">
            <v>4596</v>
          </cell>
          <cell r="H10">
            <v>8386.44</v>
          </cell>
          <cell r="I10">
            <v>84</v>
          </cell>
          <cell r="J10">
            <v>185.78</v>
          </cell>
          <cell r="K10">
            <v>129</v>
          </cell>
          <cell r="L10">
            <v>0</v>
          </cell>
          <cell r="M10">
            <v>185.78</v>
          </cell>
          <cell r="N10">
            <v>0</v>
          </cell>
          <cell r="O10">
            <v>0</v>
          </cell>
          <cell r="P10">
            <v>0</v>
          </cell>
          <cell r="Q10">
            <v>1103</v>
          </cell>
          <cell r="R10">
            <v>304.58999999999997</v>
          </cell>
          <cell r="S10">
            <v>1406</v>
          </cell>
          <cell r="T10">
            <v>304.58999999999997</v>
          </cell>
        </row>
        <row r="11">
          <cell r="E11">
            <v>2838</v>
          </cell>
          <cell r="F11">
            <v>4351.82</v>
          </cell>
          <cell r="G11">
            <v>2753</v>
          </cell>
          <cell r="H11">
            <v>4351.6499999999996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2440</v>
          </cell>
          <cell r="R11">
            <v>773.18</v>
          </cell>
          <cell r="S11">
            <v>2425</v>
          </cell>
          <cell r="T11">
            <v>773.18</v>
          </cell>
        </row>
        <row r="12">
          <cell r="E12">
            <v>4111</v>
          </cell>
          <cell r="F12">
            <v>7462.63</v>
          </cell>
          <cell r="G12">
            <v>4366</v>
          </cell>
          <cell r="H12">
            <v>7461.27</v>
          </cell>
          <cell r="I12">
            <v>292</v>
          </cell>
          <cell r="J12">
            <v>676.54</v>
          </cell>
          <cell r="K12">
            <v>298</v>
          </cell>
          <cell r="L12">
            <v>0</v>
          </cell>
          <cell r="M12">
            <v>676.54</v>
          </cell>
          <cell r="N12">
            <v>0</v>
          </cell>
          <cell r="O12">
            <v>0</v>
          </cell>
          <cell r="P12">
            <v>0</v>
          </cell>
          <cell r="Q12">
            <v>1328</v>
          </cell>
          <cell r="R12">
            <v>403.13</v>
          </cell>
          <cell r="S12">
            <v>1933</v>
          </cell>
          <cell r="T12">
            <v>403.13</v>
          </cell>
        </row>
        <row r="13">
          <cell r="E13">
            <v>2771</v>
          </cell>
          <cell r="F13">
            <v>3763.11</v>
          </cell>
          <cell r="G13">
            <v>2840</v>
          </cell>
          <cell r="H13">
            <v>3722.33</v>
          </cell>
          <cell r="I13">
            <v>125</v>
          </cell>
          <cell r="J13">
            <v>289.62</v>
          </cell>
          <cell r="K13">
            <v>151</v>
          </cell>
          <cell r="L13">
            <v>0</v>
          </cell>
          <cell r="M13">
            <v>289.62</v>
          </cell>
          <cell r="N13">
            <v>0</v>
          </cell>
          <cell r="O13">
            <v>0</v>
          </cell>
          <cell r="P13">
            <v>0</v>
          </cell>
          <cell r="Q13">
            <v>529</v>
          </cell>
          <cell r="R13">
            <v>147.31</v>
          </cell>
          <cell r="S13">
            <v>538</v>
          </cell>
          <cell r="T13">
            <v>147.31</v>
          </cell>
        </row>
        <row r="14">
          <cell r="E14">
            <v>584</v>
          </cell>
          <cell r="F14">
            <v>775.58</v>
          </cell>
          <cell r="G14">
            <v>594</v>
          </cell>
          <cell r="H14">
            <v>775.09</v>
          </cell>
          <cell r="I14">
            <v>263</v>
          </cell>
          <cell r="J14">
            <v>1950.8</v>
          </cell>
          <cell r="K14">
            <v>0</v>
          </cell>
          <cell r="L14">
            <v>8040</v>
          </cell>
          <cell r="M14">
            <v>1849.2</v>
          </cell>
          <cell r="N14">
            <v>0</v>
          </cell>
          <cell r="O14">
            <v>0</v>
          </cell>
          <cell r="P14">
            <v>0</v>
          </cell>
          <cell r="Q14">
            <v>490</v>
          </cell>
          <cell r="R14">
            <v>161.12</v>
          </cell>
          <cell r="S14">
            <v>425</v>
          </cell>
          <cell r="T14">
            <v>152.33000000000001</v>
          </cell>
        </row>
        <row r="15">
          <cell r="E15">
            <v>291</v>
          </cell>
          <cell r="F15">
            <v>429.32</v>
          </cell>
          <cell r="G15">
            <v>283</v>
          </cell>
          <cell r="H15">
            <v>428.14</v>
          </cell>
          <cell r="I15">
            <v>643</v>
          </cell>
          <cell r="J15">
            <v>1832.14</v>
          </cell>
          <cell r="K15">
            <v>579</v>
          </cell>
          <cell r="L15">
            <v>3022</v>
          </cell>
          <cell r="M15">
            <v>1832.14</v>
          </cell>
          <cell r="N15">
            <v>0</v>
          </cell>
          <cell r="O15">
            <v>0</v>
          </cell>
          <cell r="P15">
            <v>0</v>
          </cell>
          <cell r="Q15">
            <v>179</v>
          </cell>
          <cell r="R15">
            <v>56.72</v>
          </cell>
          <cell r="S15">
            <v>138</v>
          </cell>
          <cell r="T15">
            <v>43.16</v>
          </cell>
        </row>
        <row r="16">
          <cell r="E16">
            <v>230</v>
          </cell>
          <cell r="F16">
            <v>433.33</v>
          </cell>
          <cell r="G16">
            <v>227</v>
          </cell>
          <cell r="H16">
            <v>432.73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U17">
            <v>82501.98</v>
          </cell>
          <cell r="V17">
            <v>82326.759999999995</v>
          </cell>
        </row>
        <row r="18">
          <cell r="E18">
            <v>27114</v>
          </cell>
          <cell r="F18">
            <v>57733.345000000001</v>
          </cell>
          <cell r="G18">
            <v>27114</v>
          </cell>
          <cell r="H18">
            <v>57733.345000000001</v>
          </cell>
          <cell r="I18">
            <v>1933</v>
          </cell>
          <cell r="J18">
            <v>8312.5040000000008</v>
          </cell>
          <cell r="K18">
            <v>1140</v>
          </cell>
          <cell r="L18">
            <v>25953</v>
          </cell>
          <cell r="M18">
            <v>8306.8259999999991</v>
          </cell>
          <cell r="N18">
            <v>5778</v>
          </cell>
          <cell r="O18">
            <v>1349.809</v>
          </cell>
          <cell r="P18">
            <v>1190.9090000000001</v>
          </cell>
          <cell r="Q18">
            <v>14514</v>
          </cell>
          <cell r="R18">
            <v>4202.3500000000004</v>
          </cell>
          <cell r="S18">
            <v>13260</v>
          </cell>
          <cell r="T18">
            <v>3762.59</v>
          </cell>
        </row>
        <row r="19">
          <cell r="E19">
            <v>1759</v>
          </cell>
          <cell r="F19">
            <v>2826.2159999999999</v>
          </cell>
          <cell r="G19">
            <v>1759</v>
          </cell>
          <cell r="H19">
            <v>2826.2159999999999</v>
          </cell>
          <cell r="I19">
            <v>376</v>
          </cell>
          <cell r="J19">
            <v>715.91200000000003</v>
          </cell>
          <cell r="K19">
            <v>391</v>
          </cell>
          <cell r="L19">
            <v>0</v>
          </cell>
          <cell r="M19">
            <v>695.14700000000005</v>
          </cell>
          <cell r="N19">
            <v>0</v>
          </cell>
          <cell r="O19">
            <v>0</v>
          </cell>
          <cell r="P19">
            <v>0</v>
          </cell>
          <cell r="Q19">
            <v>1970</v>
          </cell>
          <cell r="R19">
            <v>491.27</v>
          </cell>
          <cell r="S19">
            <v>2074</v>
          </cell>
          <cell r="T19">
            <v>479.56</v>
          </cell>
        </row>
        <row r="20">
          <cell r="E20">
            <v>959</v>
          </cell>
          <cell r="F20">
            <v>1068.1079999999999</v>
          </cell>
          <cell r="G20">
            <v>959</v>
          </cell>
          <cell r="H20">
            <v>1068.1079999999999</v>
          </cell>
          <cell r="I20">
            <v>679</v>
          </cell>
          <cell r="J20">
            <v>1916.326</v>
          </cell>
          <cell r="K20">
            <v>453</v>
          </cell>
          <cell r="L20">
            <v>7492</v>
          </cell>
          <cell r="M20">
            <v>1916.326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E21">
            <v>648</v>
          </cell>
          <cell r="F21">
            <v>684.23099999999999</v>
          </cell>
          <cell r="G21">
            <v>648</v>
          </cell>
          <cell r="H21">
            <v>684.23099999999999</v>
          </cell>
          <cell r="I21">
            <v>464</v>
          </cell>
          <cell r="J21">
            <v>1782.704</v>
          </cell>
          <cell r="K21">
            <v>177</v>
          </cell>
          <cell r="L21">
            <v>9520</v>
          </cell>
          <cell r="M21">
            <v>1782.424</v>
          </cell>
          <cell r="N21">
            <v>0</v>
          </cell>
          <cell r="O21">
            <v>0</v>
          </cell>
          <cell r="P21">
            <v>0</v>
          </cell>
          <cell r="Q21">
            <v>1817</v>
          </cell>
          <cell r="R21">
            <v>182.27</v>
          </cell>
          <cell r="S21">
            <v>2474</v>
          </cell>
          <cell r="T21">
            <v>181.07</v>
          </cell>
        </row>
        <row r="22">
          <cell r="E22">
            <v>1026</v>
          </cell>
          <cell r="F22">
            <v>1485.796</v>
          </cell>
          <cell r="G22">
            <v>1026</v>
          </cell>
          <cell r="H22">
            <v>1485.796</v>
          </cell>
          <cell r="I22">
            <v>1702</v>
          </cell>
          <cell r="J22">
            <v>4093.7809999999999</v>
          </cell>
          <cell r="K22">
            <v>1680</v>
          </cell>
          <cell r="L22">
            <v>3611</v>
          </cell>
          <cell r="M22">
            <v>4044.0230000000001</v>
          </cell>
          <cell r="N22">
            <v>0</v>
          </cell>
          <cell r="O22">
            <v>0</v>
          </cell>
          <cell r="P22">
            <v>0</v>
          </cell>
          <cell r="Q22">
            <v>269</v>
          </cell>
          <cell r="R22">
            <v>37.380000000000003</v>
          </cell>
          <cell r="S22">
            <v>250</v>
          </cell>
          <cell r="T22">
            <v>34.24</v>
          </cell>
        </row>
        <row r="23">
          <cell r="E23">
            <v>94</v>
          </cell>
          <cell r="F23">
            <v>148.803</v>
          </cell>
          <cell r="G23">
            <v>94</v>
          </cell>
          <cell r="H23">
            <v>147.07499999999999</v>
          </cell>
          <cell r="I23">
            <v>432</v>
          </cell>
          <cell r="J23">
            <v>1506.23</v>
          </cell>
          <cell r="K23">
            <v>395</v>
          </cell>
          <cell r="L23">
            <v>4601</v>
          </cell>
          <cell r="M23">
            <v>1506.23</v>
          </cell>
          <cell r="N23">
            <v>13383</v>
          </cell>
          <cell r="O23">
            <v>3038.0210000000002</v>
          </cell>
          <cell r="P23">
            <v>3030.7570000000001</v>
          </cell>
          <cell r="Q23">
            <v>1297</v>
          </cell>
          <cell r="R23">
            <v>638.53</v>
          </cell>
          <cell r="S23">
            <v>1519</v>
          </cell>
          <cell r="T23">
            <v>635.57000000000005</v>
          </cell>
        </row>
        <row r="24">
          <cell r="E24">
            <v>929</v>
          </cell>
          <cell r="F24">
            <v>1586.396</v>
          </cell>
          <cell r="G24">
            <v>928</v>
          </cell>
          <cell r="H24">
            <v>1585.856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924</v>
          </cell>
          <cell r="R24">
            <v>366.01</v>
          </cell>
          <cell r="S24">
            <v>1000</v>
          </cell>
          <cell r="T24">
            <v>366.01</v>
          </cell>
        </row>
        <row r="25">
          <cell r="U25">
            <v>94165.991999999998</v>
          </cell>
          <cell r="V25">
            <v>93462.308999999979</v>
          </cell>
        </row>
        <row r="26">
          <cell r="E26">
            <v>23544</v>
          </cell>
          <cell r="F26">
            <v>46116.1</v>
          </cell>
          <cell r="G26">
            <v>23060</v>
          </cell>
          <cell r="H26">
            <v>46111.44</v>
          </cell>
          <cell r="I26">
            <v>185</v>
          </cell>
          <cell r="J26">
            <v>2228.0100000000002</v>
          </cell>
          <cell r="K26">
            <v>0</v>
          </cell>
          <cell r="L26">
            <v>6270</v>
          </cell>
          <cell r="M26">
            <v>1996.48</v>
          </cell>
          <cell r="N26">
            <v>0</v>
          </cell>
          <cell r="O26">
            <v>0</v>
          </cell>
          <cell r="P26">
            <v>0</v>
          </cell>
          <cell r="Q26">
            <v>12051</v>
          </cell>
          <cell r="R26">
            <v>3698.56</v>
          </cell>
          <cell r="S26">
            <v>11078</v>
          </cell>
          <cell r="T26">
            <v>3556.81</v>
          </cell>
        </row>
        <row r="27">
          <cell r="E27">
            <v>7887</v>
          </cell>
          <cell r="F27">
            <v>15108.97</v>
          </cell>
          <cell r="G27">
            <v>8010</v>
          </cell>
          <cell r="H27">
            <v>14467.48</v>
          </cell>
          <cell r="I27">
            <v>232</v>
          </cell>
          <cell r="J27">
            <v>958.42</v>
          </cell>
          <cell r="K27">
            <v>190</v>
          </cell>
          <cell r="L27">
            <v>0</v>
          </cell>
          <cell r="M27">
            <v>798.19</v>
          </cell>
          <cell r="N27">
            <v>0</v>
          </cell>
          <cell r="O27">
            <v>0</v>
          </cell>
          <cell r="P27">
            <v>0</v>
          </cell>
          <cell r="Q27">
            <v>1555</v>
          </cell>
          <cell r="R27">
            <v>360.08</v>
          </cell>
          <cell r="S27">
            <v>1410</v>
          </cell>
          <cell r="T27">
            <v>346.81</v>
          </cell>
        </row>
        <row r="28">
          <cell r="E28">
            <v>1004</v>
          </cell>
          <cell r="F28">
            <v>1436.67</v>
          </cell>
          <cell r="G28">
            <v>1004</v>
          </cell>
          <cell r="H28">
            <v>1308.8</v>
          </cell>
          <cell r="I28">
            <v>108</v>
          </cell>
          <cell r="J28">
            <v>879.31</v>
          </cell>
          <cell r="K28">
            <v>0</v>
          </cell>
          <cell r="L28">
            <v>3763</v>
          </cell>
          <cell r="M28">
            <v>762.78</v>
          </cell>
          <cell r="N28">
            <v>0</v>
          </cell>
          <cell r="O28">
            <v>0</v>
          </cell>
          <cell r="P28">
            <v>0</v>
          </cell>
          <cell r="Q28">
            <v>1788</v>
          </cell>
          <cell r="R28">
            <v>672.27</v>
          </cell>
          <cell r="S28">
            <v>1670</v>
          </cell>
          <cell r="T28">
            <v>627.62</v>
          </cell>
        </row>
        <row r="29">
          <cell r="E29">
            <v>8441</v>
          </cell>
          <cell r="F29">
            <v>14468.7</v>
          </cell>
          <cell r="G29">
            <v>8343</v>
          </cell>
          <cell r="H29">
            <v>14468.13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12301</v>
          </cell>
          <cell r="R29">
            <v>3492.35</v>
          </cell>
          <cell r="S29">
            <v>12301</v>
          </cell>
          <cell r="T29">
            <v>3492.35</v>
          </cell>
        </row>
        <row r="30">
          <cell r="E30">
            <v>3135</v>
          </cell>
          <cell r="F30">
            <v>5674.73</v>
          </cell>
          <cell r="G30">
            <v>2767</v>
          </cell>
          <cell r="H30">
            <v>5031.17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3293</v>
          </cell>
          <cell r="R30">
            <v>823.25</v>
          </cell>
          <cell r="S30">
            <v>3293</v>
          </cell>
          <cell r="T30">
            <v>823.25</v>
          </cell>
        </row>
        <row r="31">
          <cell r="E31">
            <v>4513</v>
          </cell>
          <cell r="F31">
            <v>7630.55</v>
          </cell>
          <cell r="G31">
            <v>4513</v>
          </cell>
          <cell r="H31">
            <v>7629.82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8147</v>
          </cell>
          <cell r="R31">
            <v>2186.08</v>
          </cell>
          <cell r="S31">
            <v>8147</v>
          </cell>
          <cell r="T31">
            <v>2186.08</v>
          </cell>
        </row>
        <row r="32">
          <cell r="E32">
            <v>2132</v>
          </cell>
          <cell r="F32">
            <v>2773.31</v>
          </cell>
          <cell r="G32">
            <v>2200</v>
          </cell>
          <cell r="H32">
            <v>2773.09</v>
          </cell>
          <cell r="I32">
            <v>410</v>
          </cell>
          <cell r="J32">
            <v>949.95</v>
          </cell>
          <cell r="K32">
            <v>389</v>
          </cell>
          <cell r="L32">
            <v>0</v>
          </cell>
          <cell r="M32">
            <v>887.14</v>
          </cell>
          <cell r="N32">
            <v>0</v>
          </cell>
          <cell r="O32">
            <v>0</v>
          </cell>
          <cell r="P32">
            <v>0</v>
          </cell>
          <cell r="Q32">
            <v>5070</v>
          </cell>
          <cell r="R32">
            <v>1267.5</v>
          </cell>
          <cell r="S32">
            <v>5070</v>
          </cell>
          <cell r="T32">
            <v>1267.5</v>
          </cell>
        </row>
        <row r="33">
          <cell r="E33">
            <v>583</v>
          </cell>
          <cell r="F33">
            <v>1085.6300000000001</v>
          </cell>
          <cell r="G33">
            <v>583</v>
          </cell>
          <cell r="H33">
            <v>1085.6300000000001</v>
          </cell>
          <cell r="I33">
            <v>568</v>
          </cell>
          <cell r="J33">
            <v>3773.23</v>
          </cell>
          <cell r="K33">
            <v>568</v>
          </cell>
          <cell r="L33">
            <v>19280</v>
          </cell>
          <cell r="M33">
            <v>3773.23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348</v>
          </cell>
          <cell r="F34">
            <v>589.37</v>
          </cell>
          <cell r="G34">
            <v>348</v>
          </cell>
          <cell r="H34">
            <v>589.37</v>
          </cell>
          <cell r="I34">
            <v>701</v>
          </cell>
          <cell r="J34">
            <v>6152.9</v>
          </cell>
          <cell r="K34">
            <v>701</v>
          </cell>
          <cell r="L34">
            <v>25012</v>
          </cell>
          <cell r="M34">
            <v>6152.9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337</v>
          </cell>
          <cell r="F35">
            <v>478.58</v>
          </cell>
          <cell r="G35">
            <v>337</v>
          </cell>
          <cell r="H35">
            <v>478.26</v>
          </cell>
          <cell r="I35">
            <v>366</v>
          </cell>
          <cell r="J35">
            <v>2968.19</v>
          </cell>
          <cell r="K35">
            <v>366</v>
          </cell>
          <cell r="L35">
            <v>11502</v>
          </cell>
          <cell r="M35">
            <v>2968.19</v>
          </cell>
          <cell r="N35">
            <v>0</v>
          </cell>
          <cell r="O35">
            <v>0</v>
          </cell>
          <cell r="P35">
            <v>0</v>
          </cell>
          <cell r="Q35">
            <v>369</v>
          </cell>
          <cell r="R35">
            <v>115.17</v>
          </cell>
          <cell r="S35">
            <v>89</v>
          </cell>
          <cell r="T35">
            <v>31.08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216</v>
          </cell>
          <cell r="F37">
            <v>256.29000000000002</v>
          </cell>
          <cell r="G37">
            <v>176</v>
          </cell>
          <cell r="H37">
            <v>222.45</v>
          </cell>
          <cell r="I37">
            <v>170</v>
          </cell>
          <cell r="J37">
            <v>278.05</v>
          </cell>
          <cell r="K37">
            <v>170</v>
          </cell>
          <cell r="L37">
            <v>0</v>
          </cell>
          <cell r="M37">
            <v>278.05</v>
          </cell>
          <cell r="N37">
            <v>0</v>
          </cell>
          <cell r="O37">
            <v>0</v>
          </cell>
          <cell r="P37">
            <v>0</v>
          </cell>
          <cell r="Q37">
            <v>2326</v>
          </cell>
          <cell r="R37">
            <v>788.19</v>
          </cell>
          <cell r="S37">
            <v>2326</v>
          </cell>
          <cell r="T37">
            <v>784.82</v>
          </cell>
        </row>
        <row r="38">
          <cell r="U38">
            <v>127210.41</v>
          </cell>
          <cell r="V38">
            <v>124898.92</v>
          </cell>
        </row>
        <row r="39">
          <cell r="E39">
            <v>37683</v>
          </cell>
          <cell r="F39">
            <v>68462.47</v>
          </cell>
          <cell r="G39">
            <v>35447</v>
          </cell>
          <cell r="H39">
            <v>68461.7</v>
          </cell>
          <cell r="I39">
            <v>561</v>
          </cell>
          <cell r="J39">
            <v>2676.15</v>
          </cell>
          <cell r="K39">
            <v>647</v>
          </cell>
          <cell r="L39">
            <v>0</v>
          </cell>
          <cell r="M39">
            <v>2676.15</v>
          </cell>
          <cell r="N39">
            <v>2040</v>
          </cell>
          <cell r="O39">
            <v>480.66</v>
          </cell>
          <cell r="P39">
            <v>429.3</v>
          </cell>
          <cell r="Q39">
            <v>11083</v>
          </cell>
          <cell r="R39">
            <v>3218.99</v>
          </cell>
          <cell r="S39">
            <v>17325</v>
          </cell>
          <cell r="T39">
            <v>3218.99</v>
          </cell>
          <cell r="U39">
            <v>74838.27</v>
          </cell>
        </row>
        <row r="40">
          <cell r="E40">
            <v>13515</v>
          </cell>
          <cell r="F40">
            <v>22336.240000000002</v>
          </cell>
          <cell r="G40">
            <v>13316</v>
          </cell>
          <cell r="H40">
            <v>22336.240000000002</v>
          </cell>
          <cell r="I40">
            <v>188</v>
          </cell>
          <cell r="J40">
            <v>374.02</v>
          </cell>
          <cell r="K40">
            <v>387</v>
          </cell>
          <cell r="L40">
            <v>0</v>
          </cell>
          <cell r="M40">
            <v>374.02</v>
          </cell>
          <cell r="N40">
            <v>2901</v>
          </cell>
          <cell r="O40">
            <v>677.88</v>
          </cell>
          <cell r="P40">
            <v>677.88</v>
          </cell>
          <cell r="Q40">
            <v>8036</v>
          </cell>
          <cell r="R40">
            <v>2304.14</v>
          </cell>
          <cell r="S40">
            <v>12447</v>
          </cell>
          <cell r="T40">
            <v>2304.14</v>
          </cell>
          <cell r="U40">
            <v>25692.280000000002</v>
          </cell>
        </row>
        <row r="41">
          <cell r="E41">
            <v>2181</v>
          </cell>
          <cell r="F41">
            <v>3297.08</v>
          </cell>
          <cell r="G41">
            <v>2162</v>
          </cell>
          <cell r="H41">
            <v>3297.08</v>
          </cell>
          <cell r="I41">
            <v>556</v>
          </cell>
          <cell r="J41">
            <v>1869.58</v>
          </cell>
          <cell r="K41">
            <v>709</v>
          </cell>
          <cell r="L41">
            <v>0</v>
          </cell>
          <cell r="M41">
            <v>1869.58</v>
          </cell>
          <cell r="N41">
            <v>0</v>
          </cell>
          <cell r="O41">
            <v>0</v>
          </cell>
          <cell r="P41">
            <v>0</v>
          </cell>
          <cell r="Q41">
            <v>3411</v>
          </cell>
          <cell r="R41">
            <v>945.19</v>
          </cell>
          <cell r="S41">
            <v>6658</v>
          </cell>
          <cell r="T41">
            <v>945.19</v>
          </cell>
          <cell r="U41">
            <v>6111.85</v>
          </cell>
        </row>
        <row r="42">
          <cell r="E42">
            <v>1521</v>
          </cell>
          <cell r="F42">
            <v>3836.64</v>
          </cell>
          <cell r="G42">
            <v>2090</v>
          </cell>
          <cell r="H42">
            <v>3835.94</v>
          </cell>
          <cell r="I42">
            <v>207</v>
          </cell>
          <cell r="J42">
            <v>457.87</v>
          </cell>
          <cell r="K42">
            <v>198</v>
          </cell>
          <cell r="L42">
            <v>0</v>
          </cell>
          <cell r="M42">
            <v>457.87</v>
          </cell>
          <cell r="N42">
            <v>0</v>
          </cell>
          <cell r="O42">
            <v>0</v>
          </cell>
          <cell r="P42">
            <v>0</v>
          </cell>
          <cell r="Q42">
            <v>3180</v>
          </cell>
          <cell r="R42">
            <v>670.69</v>
          </cell>
          <cell r="S42">
            <v>3208</v>
          </cell>
          <cell r="T42">
            <v>670.69</v>
          </cell>
          <cell r="U42">
            <v>4965.2000000000007</v>
          </cell>
        </row>
        <row r="43">
          <cell r="E43">
            <v>6584</v>
          </cell>
          <cell r="F43">
            <v>12788.43</v>
          </cell>
          <cell r="G43">
            <v>6346</v>
          </cell>
          <cell r="H43">
            <v>12787.37</v>
          </cell>
          <cell r="I43">
            <v>769</v>
          </cell>
          <cell r="J43">
            <v>2454.54</v>
          </cell>
          <cell r="K43">
            <v>779</v>
          </cell>
          <cell r="L43">
            <v>0</v>
          </cell>
          <cell r="M43">
            <v>2454.54</v>
          </cell>
          <cell r="N43">
            <v>0</v>
          </cell>
          <cell r="O43">
            <v>0</v>
          </cell>
          <cell r="P43">
            <v>0</v>
          </cell>
          <cell r="Q43">
            <v>17455</v>
          </cell>
          <cell r="R43">
            <v>6218.98</v>
          </cell>
          <cell r="S43">
            <v>20640</v>
          </cell>
          <cell r="T43">
            <v>6218.98</v>
          </cell>
          <cell r="U43">
            <v>21461.95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1391</v>
          </cell>
          <cell r="F45">
            <v>2057.56</v>
          </cell>
          <cell r="G45">
            <v>1373</v>
          </cell>
          <cell r="H45">
            <v>2056.91</v>
          </cell>
          <cell r="I45">
            <v>422</v>
          </cell>
          <cell r="J45">
            <v>3389.06</v>
          </cell>
          <cell r="K45">
            <v>497</v>
          </cell>
          <cell r="L45">
            <v>0</v>
          </cell>
          <cell r="M45">
            <v>328.07</v>
          </cell>
          <cell r="N45">
            <v>0</v>
          </cell>
          <cell r="O45">
            <v>0</v>
          </cell>
          <cell r="P45">
            <v>0</v>
          </cell>
          <cell r="Q45">
            <v>826</v>
          </cell>
          <cell r="R45">
            <v>254.3</v>
          </cell>
          <cell r="S45">
            <v>939</v>
          </cell>
          <cell r="T45">
            <v>254.3</v>
          </cell>
          <cell r="U45">
            <v>5700.92</v>
          </cell>
        </row>
        <row r="46">
          <cell r="E46">
            <v>3352</v>
          </cell>
          <cell r="F46">
            <v>4524.4399999999996</v>
          </cell>
          <cell r="G46">
            <v>3321</v>
          </cell>
          <cell r="H46">
            <v>4523.87</v>
          </cell>
          <cell r="I46">
            <v>19</v>
          </cell>
          <cell r="J46">
            <v>25.65</v>
          </cell>
          <cell r="K46">
            <v>25</v>
          </cell>
          <cell r="L46">
            <v>0</v>
          </cell>
          <cell r="M46">
            <v>25.65</v>
          </cell>
          <cell r="N46">
            <v>704</v>
          </cell>
          <cell r="O46">
            <v>159.86000000000001</v>
          </cell>
          <cell r="P46">
            <v>141.02000000000001</v>
          </cell>
          <cell r="Q46">
            <v>1170</v>
          </cell>
          <cell r="R46">
            <v>136.63</v>
          </cell>
          <cell r="S46">
            <v>1137</v>
          </cell>
          <cell r="T46">
            <v>130</v>
          </cell>
          <cell r="U46">
            <v>4846.579999999999</v>
          </cell>
        </row>
        <row r="47">
          <cell r="E47">
            <v>260</v>
          </cell>
          <cell r="F47">
            <v>299.37</v>
          </cell>
          <cell r="G47">
            <v>251</v>
          </cell>
          <cell r="H47">
            <v>288.49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99</v>
          </cell>
          <cell r="R47">
            <v>39.770000000000003</v>
          </cell>
          <cell r="S47">
            <v>84</v>
          </cell>
          <cell r="T47">
            <v>34.56</v>
          </cell>
        </row>
        <row r="48">
          <cell r="E48">
            <v>39</v>
          </cell>
          <cell r="F48">
            <v>91.36</v>
          </cell>
          <cell r="G48">
            <v>30</v>
          </cell>
          <cell r="H48">
            <v>90.1</v>
          </cell>
          <cell r="Q48">
            <v>868</v>
          </cell>
          <cell r="R48">
            <v>276.49</v>
          </cell>
          <cell r="S48">
            <v>819</v>
          </cell>
          <cell r="T48">
            <v>274.81</v>
          </cell>
        </row>
        <row r="49">
          <cell r="U49">
            <v>144324.04000000004</v>
          </cell>
          <cell r="V49">
            <v>141163.44</v>
          </cell>
        </row>
        <row r="50">
          <cell r="E50">
            <v>27018</v>
          </cell>
          <cell r="F50">
            <v>61099.570000000007</v>
          </cell>
          <cell r="G50">
            <v>27018</v>
          </cell>
          <cell r="H50">
            <v>61099.570000000007</v>
          </cell>
          <cell r="I50">
            <v>210</v>
          </cell>
          <cell r="J50">
            <v>3868.4</v>
          </cell>
          <cell r="K50">
            <v>0</v>
          </cell>
          <cell r="L50">
            <v>4546</v>
          </cell>
          <cell r="M50">
            <v>3841.19</v>
          </cell>
          <cell r="N50">
            <v>0</v>
          </cell>
          <cell r="O50">
            <v>0</v>
          </cell>
          <cell r="P50">
            <v>0</v>
          </cell>
          <cell r="Q50">
            <v>3002</v>
          </cell>
          <cell r="R50">
            <v>900</v>
          </cell>
          <cell r="S50">
            <v>3170</v>
          </cell>
          <cell r="T50">
            <v>879.09999999999991</v>
          </cell>
        </row>
        <row r="51">
          <cell r="E51">
            <v>19758</v>
          </cell>
          <cell r="F51">
            <v>42847.28</v>
          </cell>
          <cell r="G51">
            <v>19626</v>
          </cell>
          <cell r="H51">
            <v>42560.13</v>
          </cell>
          <cell r="I51">
            <v>2799</v>
          </cell>
          <cell r="J51">
            <v>8949.33</v>
          </cell>
          <cell r="K51">
            <v>2632</v>
          </cell>
          <cell r="L51">
            <v>35667</v>
          </cell>
          <cell r="M51">
            <v>8420.2900000000009</v>
          </cell>
          <cell r="N51">
            <v>2397</v>
          </cell>
          <cell r="O51">
            <v>563.29</v>
          </cell>
          <cell r="P51">
            <v>544.95999999999992</v>
          </cell>
          <cell r="Q51">
            <v>15913</v>
          </cell>
          <cell r="R51">
            <v>3612.2199999999993</v>
          </cell>
          <cell r="S51">
            <v>15343</v>
          </cell>
          <cell r="T51">
            <v>3607.02</v>
          </cell>
        </row>
        <row r="52">
          <cell r="E52">
            <v>1843</v>
          </cell>
          <cell r="F52">
            <v>2824.16</v>
          </cell>
          <cell r="G52">
            <v>1841</v>
          </cell>
          <cell r="H52">
            <v>2821.31</v>
          </cell>
          <cell r="I52">
            <v>636</v>
          </cell>
          <cell r="J52">
            <v>2146.46</v>
          </cell>
          <cell r="K52">
            <v>0</v>
          </cell>
          <cell r="L52">
            <v>9738</v>
          </cell>
          <cell r="M52">
            <v>1984.1100000000001</v>
          </cell>
          <cell r="N52">
            <v>1920</v>
          </cell>
          <cell r="O52">
            <v>384</v>
          </cell>
          <cell r="P52">
            <v>376.4</v>
          </cell>
          <cell r="Q52">
            <v>1471</v>
          </cell>
          <cell r="R52">
            <v>449.69</v>
          </cell>
          <cell r="S52">
            <v>1471</v>
          </cell>
          <cell r="T52">
            <v>436.75</v>
          </cell>
        </row>
        <row r="53">
          <cell r="E53">
            <v>4839</v>
          </cell>
          <cell r="F53">
            <v>7363.77</v>
          </cell>
          <cell r="G53">
            <v>4492</v>
          </cell>
          <cell r="H53">
            <v>6835.67</v>
          </cell>
          <cell r="I53">
            <v>126</v>
          </cell>
          <cell r="J53">
            <v>289.02</v>
          </cell>
          <cell r="K53">
            <v>104</v>
          </cell>
          <cell r="L53">
            <v>0</v>
          </cell>
          <cell r="M53">
            <v>238.56000000000003</v>
          </cell>
          <cell r="N53">
            <v>0</v>
          </cell>
          <cell r="O53">
            <v>0</v>
          </cell>
          <cell r="P53">
            <v>0</v>
          </cell>
          <cell r="Q53">
            <v>8106</v>
          </cell>
          <cell r="R53">
            <v>2142</v>
          </cell>
          <cell r="S53">
            <v>9205</v>
          </cell>
          <cell r="T53">
            <v>2142</v>
          </cell>
        </row>
        <row r="54">
          <cell r="E54">
            <v>4950</v>
          </cell>
          <cell r="F54">
            <v>7775.09</v>
          </cell>
          <cell r="G54">
            <v>4923</v>
          </cell>
          <cell r="H54">
            <v>7732.76</v>
          </cell>
          <cell r="I54">
            <v>485</v>
          </cell>
          <cell r="J54">
            <v>1346.74</v>
          </cell>
          <cell r="K54">
            <v>445</v>
          </cell>
          <cell r="L54">
            <v>1747</v>
          </cell>
          <cell r="M54">
            <v>1277.28</v>
          </cell>
          <cell r="N54">
            <v>0</v>
          </cell>
          <cell r="O54">
            <v>0</v>
          </cell>
          <cell r="P54">
            <v>0</v>
          </cell>
          <cell r="Q54">
            <v>726</v>
          </cell>
          <cell r="R54">
            <v>229.5</v>
          </cell>
          <cell r="S54">
            <v>1793</v>
          </cell>
          <cell r="T54">
            <v>216.14</v>
          </cell>
        </row>
        <row r="55">
          <cell r="E55">
            <v>438</v>
          </cell>
          <cell r="F55">
            <v>734.13</v>
          </cell>
          <cell r="G55">
            <v>438</v>
          </cell>
          <cell r="H55">
            <v>734.13</v>
          </cell>
          <cell r="I55">
            <v>463</v>
          </cell>
          <cell r="J55">
            <v>5773.5</v>
          </cell>
          <cell r="K55">
            <v>0</v>
          </cell>
          <cell r="L55">
            <v>41396</v>
          </cell>
          <cell r="M55">
            <v>5701.4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E56">
            <v>2530</v>
          </cell>
          <cell r="F56">
            <v>3963.4799999999996</v>
          </cell>
          <cell r="G56">
            <v>2518</v>
          </cell>
          <cell r="H56">
            <v>3944.92</v>
          </cell>
          <cell r="I56">
            <v>168</v>
          </cell>
          <cell r="J56">
            <v>385.37</v>
          </cell>
          <cell r="K56">
            <v>167</v>
          </cell>
          <cell r="L56">
            <v>0</v>
          </cell>
          <cell r="M56">
            <v>383.08000000000004</v>
          </cell>
          <cell r="N56">
            <v>0</v>
          </cell>
          <cell r="O56">
            <v>0</v>
          </cell>
          <cell r="P56">
            <v>0</v>
          </cell>
          <cell r="Q56">
            <v>3726</v>
          </cell>
          <cell r="R56">
            <v>558</v>
          </cell>
          <cell r="S56">
            <v>3726</v>
          </cell>
          <cell r="T56">
            <v>558</v>
          </cell>
        </row>
        <row r="57">
          <cell r="E57">
            <v>674</v>
          </cell>
          <cell r="F57">
            <v>866.36</v>
          </cell>
          <cell r="G57">
            <v>673</v>
          </cell>
          <cell r="H57">
            <v>865.29000000000008</v>
          </cell>
          <cell r="I57">
            <v>126</v>
          </cell>
          <cell r="J57">
            <v>289.02</v>
          </cell>
          <cell r="K57">
            <v>126</v>
          </cell>
          <cell r="L57">
            <v>0</v>
          </cell>
          <cell r="M57">
            <v>289.02</v>
          </cell>
          <cell r="N57">
            <v>2160</v>
          </cell>
          <cell r="O57">
            <v>432</v>
          </cell>
          <cell r="P57">
            <v>432</v>
          </cell>
          <cell r="Q57">
            <v>755</v>
          </cell>
          <cell r="R57">
            <v>211.01</v>
          </cell>
          <cell r="S57">
            <v>755</v>
          </cell>
          <cell r="T57">
            <v>211.01</v>
          </cell>
        </row>
        <row r="58">
          <cell r="E58">
            <v>276</v>
          </cell>
          <cell r="F58">
            <v>432.44999999999993</v>
          </cell>
          <cell r="G58">
            <v>272</v>
          </cell>
          <cell r="H58">
            <v>426.41999999999996</v>
          </cell>
          <cell r="I58">
            <v>189</v>
          </cell>
          <cell r="J58">
            <v>6174.63</v>
          </cell>
          <cell r="K58">
            <v>0</v>
          </cell>
          <cell r="L58">
            <v>61201</v>
          </cell>
          <cell r="M58">
            <v>6174.63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E59">
            <v>3106</v>
          </cell>
          <cell r="F59">
            <v>7510.29</v>
          </cell>
          <cell r="G59">
            <v>3081</v>
          </cell>
          <cell r="H59">
            <v>7449.3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4164</v>
          </cell>
          <cell r="R59">
            <v>1260</v>
          </cell>
          <cell r="S59">
            <v>4215</v>
          </cell>
          <cell r="T59">
            <v>1212.05</v>
          </cell>
        </row>
        <row r="60">
          <cell r="E60">
            <v>2673</v>
          </cell>
          <cell r="F60">
            <v>4140.9799999999996</v>
          </cell>
          <cell r="G60">
            <v>2573</v>
          </cell>
          <cell r="H60">
            <v>3985.25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2277</v>
          </cell>
          <cell r="R60">
            <v>540</v>
          </cell>
          <cell r="S60">
            <v>1956</v>
          </cell>
          <cell r="T60">
            <v>475.54</v>
          </cell>
        </row>
        <row r="61">
          <cell r="E61">
            <v>193</v>
          </cell>
          <cell r="F61">
            <v>230.89999999999998</v>
          </cell>
          <cell r="G61">
            <v>180</v>
          </cell>
          <cell r="H61">
            <v>215.07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U62">
            <v>180292.64</v>
          </cell>
          <cell r="V62">
            <v>178070.35000000003</v>
          </cell>
        </row>
        <row r="63">
          <cell r="E63">
            <v>19188</v>
          </cell>
          <cell r="F63">
            <v>31636.61</v>
          </cell>
          <cell r="G63">
            <v>19166</v>
          </cell>
          <cell r="H63">
            <v>31601.74</v>
          </cell>
          <cell r="I63">
            <v>1262</v>
          </cell>
          <cell r="J63">
            <v>5221.08</v>
          </cell>
          <cell r="K63">
            <v>1320</v>
          </cell>
          <cell r="L63">
            <v>10757</v>
          </cell>
          <cell r="M63">
            <v>5221.08</v>
          </cell>
          <cell r="N63">
            <v>1164</v>
          </cell>
          <cell r="O63">
            <v>192.06</v>
          </cell>
          <cell r="P63">
            <v>186.78</v>
          </cell>
          <cell r="Q63">
            <v>3438</v>
          </cell>
          <cell r="R63">
            <v>1018.88</v>
          </cell>
          <cell r="S63">
            <v>4014</v>
          </cell>
          <cell r="T63">
            <v>1008.01</v>
          </cell>
        </row>
        <row r="64">
          <cell r="E64">
            <v>3674</v>
          </cell>
          <cell r="F64">
            <v>4612.84</v>
          </cell>
          <cell r="G64">
            <v>3674</v>
          </cell>
          <cell r="H64">
            <v>4612.84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3834</v>
          </cell>
          <cell r="R64">
            <v>659.57</v>
          </cell>
          <cell r="S64">
            <v>3792</v>
          </cell>
          <cell r="T64">
            <v>629.69000000000005</v>
          </cell>
        </row>
        <row r="65">
          <cell r="E65">
            <v>1699</v>
          </cell>
          <cell r="F65">
            <v>2072.94</v>
          </cell>
          <cell r="G65">
            <v>1699</v>
          </cell>
          <cell r="H65">
            <v>2072.94</v>
          </cell>
          <cell r="I65">
            <v>82</v>
          </cell>
          <cell r="J65">
            <v>4349.87</v>
          </cell>
          <cell r="K65">
            <v>80</v>
          </cell>
          <cell r="L65">
            <v>32948</v>
          </cell>
          <cell r="M65">
            <v>4347.7299999999996</v>
          </cell>
          <cell r="N65">
            <v>0</v>
          </cell>
          <cell r="O65">
            <v>0</v>
          </cell>
          <cell r="P65">
            <v>0</v>
          </cell>
          <cell r="Q65">
            <v>1410</v>
          </cell>
          <cell r="R65">
            <v>352.61</v>
          </cell>
          <cell r="S65">
            <v>1375</v>
          </cell>
          <cell r="T65">
            <v>342.77</v>
          </cell>
        </row>
        <row r="66">
          <cell r="E66">
            <v>1968</v>
          </cell>
          <cell r="F66">
            <v>2750.07</v>
          </cell>
          <cell r="G66">
            <v>1968</v>
          </cell>
          <cell r="H66">
            <v>2750.07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1698</v>
          </cell>
          <cell r="R66">
            <v>612.35</v>
          </cell>
          <cell r="S66">
            <v>1967</v>
          </cell>
          <cell r="T66">
            <v>612.35</v>
          </cell>
        </row>
        <row r="67">
          <cell r="U67">
            <v>53478.87999999999</v>
          </cell>
          <cell r="V67">
            <v>53386</v>
          </cell>
        </row>
        <row r="68">
          <cell r="E68">
            <v>35051</v>
          </cell>
          <cell r="F68">
            <v>57533.9</v>
          </cell>
          <cell r="G68">
            <v>35051</v>
          </cell>
          <cell r="H68">
            <v>57533.9</v>
          </cell>
          <cell r="I68">
            <v>1161</v>
          </cell>
          <cell r="J68">
            <v>4744.0499999999993</v>
          </cell>
          <cell r="K68">
            <v>1161</v>
          </cell>
          <cell r="L68">
            <v>43505</v>
          </cell>
          <cell r="M68">
            <v>4744.0499999999993</v>
          </cell>
          <cell r="N68">
            <v>0</v>
          </cell>
          <cell r="O68">
            <v>0</v>
          </cell>
          <cell r="P68">
            <v>0</v>
          </cell>
          <cell r="Q68">
            <v>17895</v>
          </cell>
          <cell r="R68">
            <v>4635.43</v>
          </cell>
          <cell r="S68">
            <v>22592</v>
          </cell>
          <cell r="T68">
            <v>4635.43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E71">
            <v>7056</v>
          </cell>
          <cell r="F71">
            <v>10564.46</v>
          </cell>
          <cell r="G71">
            <v>7056</v>
          </cell>
          <cell r="H71">
            <v>10564.46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1216</v>
          </cell>
          <cell r="R71">
            <v>380.33000000000004</v>
          </cell>
          <cell r="S71">
            <v>4462</v>
          </cell>
          <cell r="T71">
            <v>380.33000000000004</v>
          </cell>
        </row>
        <row r="72">
          <cell r="E72">
            <v>149</v>
          </cell>
          <cell r="F72">
            <v>209.66000000000003</v>
          </cell>
          <cell r="G72">
            <v>149</v>
          </cell>
          <cell r="H72">
            <v>209.66000000000003</v>
          </cell>
          <cell r="I72">
            <v>3099</v>
          </cell>
          <cell r="J72">
            <v>6115.12</v>
          </cell>
          <cell r="K72">
            <v>3099</v>
          </cell>
          <cell r="L72">
            <v>0</v>
          </cell>
          <cell r="M72">
            <v>6115.12</v>
          </cell>
          <cell r="N72">
            <v>0</v>
          </cell>
          <cell r="O72">
            <v>0</v>
          </cell>
          <cell r="P72">
            <v>0</v>
          </cell>
          <cell r="Q72">
            <v>392</v>
          </cell>
          <cell r="R72">
            <v>117.89000000000001</v>
          </cell>
          <cell r="S72">
            <v>475</v>
          </cell>
          <cell r="T72">
            <v>117.89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E74">
            <v>452</v>
          </cell>
          <cell r="F74">
            <v>645.36</v>
          </cell>
          <cell r="G74">
            <v>452</v>
          </cell>
          <cell r="H74">
            <v>645.36</v>
          </cell>
          <cell r="I74">
            <v>535</v>
          </cell>
          <cell r="J74">
            <v>3826.9700000000003</v>
          </cell>
          <cell r="K74">
            <v>526</v>
          </cell>
          <cell r="L74">
            <v>19067</v>
          </cell>
          <cell r="M74">
            <v>3760.5</v>
          </cell>
          <cell r="N74">
            <v>0</v>
          </cell>
          <cell r="O74">
            <v>0</v>
          </cell>
          <cell r="P74">
            <v>0</v>
          </cell>
          <cell r="Q74">
            <v>593</v>
          </cell>
          <cell r="R74">
            <v>59.3</v>
          </cell>
          <cell r="S74">
            <v>450</v>
          </cell>
          <cell r="T74">
            <v>45</v>
          </cell>
        </row>
        <row r="75">
          <cell r="U75">
            <v>88832.47</v>
          </cell>
          <cell r="V75">
            <v>88751.7</v>
          </cell>
        </row>
        <row r="76">
          <cell r="E76">
            <v>22779</v>
          </cell>
          <cell r="F76">
            <v>54552.97</v>
          </cell>
          <cell r="G76">
            <v>22377</v>
          </cell>
          <cell r="H76">
            <v>54552.97</v>
          </cell>
          <cell r="I76">
            <v>850</v>
          </cell>
          <cell r="J76">
            <v>1940.69</v>
          </cell>
          <cell r="K76">
            <v>1031</v>
          </cell>
          <cell r="L76">
            <v>0</v>
          </cell>
          <cell r="M76">
            <v>1940.69</v>
          </cell>
          <cell r="N76">
            <v>0</v>
          </cell>
          <cell r="O76">
            <v>0</v>
          </cell>
          <cell r="P76">
            <v>0</v>
          </cell>
          <cell r="Q76">
            <v>2176</v>
          </cell>
          <cell r="R76">
            <v>670.8</v>
          </cell>
          <cell r="S76">
            <v>2999</v>
          </cell>
          <cell r="T76">
            <v>670.8</v>
          </cell>
        </row>
        <row r="77">
          <cell r="E77">
            <v>6798</v>
          </cell>
          <cell r="F77">
            <v>10786.81</v>
          </cell>
          <cell r="G77">
            <v>6605</v>
          </cell>
          <cell r="H77">
            <v>10786.81</v>
          </cell>
          <cell r="I77">
            <v>339</v>
          </cell>
          <cell r="J77">
            <v>5322.13</v>
          </cell>
          <cell r="K77">
            <v>436</v>
          </cell>
          <cell r="L77">
            <v>0</v>
          </cell>
          <cell r="M77">
            <v>5322.13</v>
          </cell>
          <cell r="N77">
            <v>0</v>
          </cell>
          <cell r="O77">
            <v>0</v>
          </cell>
          <cell r="P77">
            <v>0</v>
          </cell>
          <cell r="Q77">
            <v>1909</v>
          </cell>
          <cell r="R77">
            <v>404.77</v>
          </cell>
          <cell r="S77">
            <v>2336</v>
          </cell>
          <cell r="T77">
            <v>404.77</v>
          </cell>
        </row>
        <row r="78">
          <cell r="E78">
            <v>7218</v>
          </cell>
          <cell r="F78">
            <v>13561.76</v>
          </cell>
          <cell r="G78">
            <v>7085</v>
          </cell>
          <cell r="H78">
            <v>13322.58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3687</v>
          </cell>
          <cell r="R78">
            <v>1190.79</v>
          </cell>
          <cell r="S78">
            <v>3347</v>
          </cell>
          <cell r="T78">
            <v>1171.69</v>
          </cell>
        </row>
        <row r="79">
          <cell r="E79">
            <v>2305</v>
          </cell>
          <cell r="F79">
            <v>5124</v>
          </cell>
          <cell r="G79">
            <v>2402</v>
          </cell>
          <cell r="H79">
            <v>5124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2390</v>
          </cell>
          <cell r="R79">
            <v>510.47</v>
          </cell>
          <cell r="S79">
            <v>4552</v>
          </cell>
          <cell r="T79">
            <v>510.47</v>
          </cell>
        </row>
        <row r="80">
          <cell r="E80">
            <v>1327</v>
          </cell>
          <cell r="F80">
            <v>2263.89</v>
          </cell>
          <cell r="G80">
            <v>1327</v>
          </cell>
          <cell r="H80">
            <v>2246.64</v>
          </cell>
          <cell r="I80">
            <v>471</v>
          </cell>
          <cell r="J80">
            <v>3772.63</v>
          </cell>
          <cell r="K80">
            <v>377</v>
          </cell>
          <cell r="L80">
            <v>16359</v>
          </cell>
          <cell r="M80">
            <v>3637.68</v>
          </cell>
          <cell r="N80">
            <v>0</v>
          </cell>
          <cell r="O80">
            <v>0</v>
          </cell>
          <cell r="P80">
            <v>0</v>
          </cell>
          <cell r="Q80">
            <v>25</v>
          </cell>
          <cell r="R80">
            <v>11.18</v>
          </cell>
          <cell r="S80">
            <v>19</v>
          </cell>
          <cell r="T80">
            <v>11.17</v>
          </cell>
        </row>
        <row r="81">
          <cell r="E81">
            <v>6499</v>
          </cell>
          <cell r="F81">
            <v>9434.57</v>
          </cell>
          <cell r="G81">
            <v>6242</v>
          </cell>
          <cell r="H81">
            <v>9434.57</v>
          </cell>
          <cell r="I81">
            <v>387</v>
          </cell>
          <cell r="J81">
            <v>887.78</v>
          </cell>
          <cell r="K81">
            <v>380</v>
          </cell>
          <cell r="L81">
            <v>0</v>
          </cell>
          <cell r="M81">
            <v>790.52</v>
          </cell>
          <cell r="N81">
            <v>0</v>
          </cell>
          <cell r="O81">
            <v>0</v>
          </cell>
          <cell r="P81">
            <v>0</v>
          </cell>
          <cell r="Q81">
            <v>3885</v>
          </cell>
          <cell r="R81">
            <v>999.51</v>
          </cell>
          <cell r="S81">
            <v>3967</v>
          </cell>
          <cell r="T81">
            <v>999.51</v>
          </cell>
        </row>
        <row r="82">
          <cell r="E82">
            <v>675</v>
          </cell>
          <cell r="F82">
            <v>912.26</v>
          </cell>
          <cell r="G82">
            <v>608</v>
          </cell>
          <cell r="H82">
            <v>912.26</v>
          </cell>
          <cell r="I82">
            <v>313</v>
          </cell>
          <cell r="J82">
            <v>692.25</v>
          </cell>
          <cell r="K82">
            <v>316</v>
          </cell>
          <cell r="L82">
            <v>0</v>
          </cell>
          <cell r="M82">
            <v>692.25</v>
          </cell>
          <cell r="N82">
            <v>2999</v>
          </cell>
          <cell r="O82">
            <v>704.77</v>
          </cell>
          <cell r="P82">
            <v>701.01</v>
          </cell>
          <cell r="Q82">
            <v>1115</v>
          </cell>
          <cell r="R82">
            <v>247.02</v>
          </cell>
          <cell r="S82">
            <v>1102</v>
          </cell>
          <cell r="T82">
            <v>247.02</v>
          </cell>
        </row>
        <row r="83">
          <cell r="E83">
            <v>2061</v>
          </cell>
          <cell r="F83">
            <v>2840.25</v>
          </cell>
          <cell r="G83">
            <v>2053</v>
          </cell>
          <cell r="H83">
            <v>2840.25</v>
          </cell>
          <cell r="I83">
            <v>195</v>
          </cell>
          <cell r="J83">
            <v>390.45</v>
          </cell>
          <cell r="K83">
            <v>200</v>
          </cell>
          <cell r="L83">
            <v>0</v>
          </cell>
          <cell r="M83">
            <v>390.45</v>
          </cell>
          <cell r="N83">
            <v>0</v>
          </cell>
          <cell r="O83">
            <v>0</v>
          </cell>
          <cell r="P83">
            <v>0</v>
          </cell>
          <cell r="Q83">
            <v>1350</v>
          </cell>
          <cell r="R83">
            <v>135</v>
          </cell>
          <cell r="S83">
            <v>1386</v>
          </cell>
          <cell r="T83">
            <v>135</v>
          </cell>
        </row>
        <row r="84">
          <cell r="E84">
            <v>1818</v>
          </cell>
          <cell r="F84">
            <v>2175.81</v>
          </cell>
          <cell r="G84">
            <v>1717</v>
          </cell>
          <cell r="H84">
            <v>2175.81</v>
          </cell>
          <cell r="I84">
            <v>103</v>
          </cell>
          <cell r="J84">
            <v>227.8</v>
          </cell>
          <cell r="K84">
            <v>119</v>
          </cell>
          <cell r="L84">
            <v>0</v>
          </cell>
          <cell r="M84">
            <v>227.8</v>
          </cell>
          <cell r="N84">
            <v>0</v>
          </cell>
          <cell r="O84">
            <v>0</v>
          </cell>
          <cell r="P84">
            <v>0</v>
          </cell>
          <cell r="Q84">
            <v>225</v>
          </cell>
          <cell r="R84">
            <v>72.02</v>
          </cell>
          <cell r="S84">
            <v>500</v>
          </cell>
          <cell r="T84">
            <v>64.77</v>
          </cell>
        </row>
        <row r="85">
          <cell r="E85">
            <v>3879</v>
          </cell>
          <cell r="F85">
            <v>7629.19</v>
          </cell>
          <cell r="G85">
            <v>3870</v>
          </cell>
          <cell r="H85">
            <v>7629.19</v>
          </cell>
          <cell r="I85">
            <v>985</v>
          </cell>
          <cell r="J85">
            <v>12809.26</v>
          </cell>
          <cell r="K85">
            <v>794</v>
          </cell>
          <cell r="L85">
            <v>86111</v>
          </cell>
          <cell r="M85">
            <v>12807.06</v>
          </cell>
          <cell r="N85">
            <v>0</v>
          </cell>
          <cell r="O85">
            <v>0</v>
          </cell>
          <cell r="P85">
            <v>0</v>
          </cell>
          <cell r="Q85">
            <v>995</v>
          </cell>
          <cell r="R85">
            <v>140.27000000000001</v>
          </cell>
          <cell r="S85">
            <v>1053</v>
          </cell>
          <cell r="T85">
            <v>140.27000000000001</v>
          </cell>
        </row>
        <row r="86">
          <cell r="E86">
            <v>477</v>
          </cell>
          <cell r="F86">
            <v>591.87</v>
          </cell>
          <cell r="G86">
            <v>473</v>
          </cell>
          <cell r="H86">
            <v>591.87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171</v>
          </cell>
          <cell r="R86">
            <v>53.82</v>
          </cell>
          <cell r="S86">
            <v>260</v>
          </cell>
          <cell r="T86">
            <v>53.82</v>
          </cell>
        </row>
        <row r="87">
          <cell r="E87">
            <v>1220</v>
          </cell>
          <cell r="F87">
            <v>3069.27</v>
          </cell>
          <cell r="G87">
            <v>1317</v>
          </cell>
          <cell r="H87">
            <v>3069.27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790</v>
          </cell>
          <cell r="R87">
            <v>309.31</v>
          </cell>
          <cell r="S87">
            <v>678</v>
          </cell>
          <cell r="T87">
            <v>309.31</v>
          </cell>
        </row>
        <row r="88">
          <cell r="E88">
            <v>2655</v>
          </cell>
          <cell r="F88">
            <v>4153.05</v>
          </cell>
          <cell r="G88">
            <v>2519</v>
          </cell>
          <cell r="H88">
            <v>4093.47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1006</v>
          </cell>
          <cell r="R88">
            <v>331.84</v>
          </cell>
          <cell r="S88">
            <v>1147</v>
          </cell>
          <cell r="T88">
            <v>331.84</v>
          </cell>
        </row>
        <row r="89">
          <cell r="E89">
            <v>1260</v>
          </cell>
          <cell r="F89">
            <v>2669.25</v>
          </cell>
          <cell r="G89">
            <v>1214</v>
          </cell>
          <cell r="H89">
            <v>2669.25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3637</v>
          </cell>
          <cell r="R89">
            <v>1150.97</v>
          </cell>
          <cell r="S89">
            <v>3996</v>
          </cell>
          <cell r="T89">
            <v>1150.97</v>
          </cell>
        </row>
        <row r="90">
          <cell r="E90">
            <v>612</v>
          </cell>
          <cell r="F90">
            <v>1088.02</v>
          </cell>
          <cell r="G90">
            <v>587</v>
          </cell>
          <cell r="H90">
            <v>1088.02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4511</v>
          </cell>
          <cell r="R90">
            <v>1350.75</v>
          </cell>
          <cell r="S90">
            <v>4257</v>
          </cell>
          <cell r="T90">
            <v>1350.75</v>
          </cell>
        </row>
        <row r="91">
          <cell r="E91">
            <v>344</v>
          </cell>
          <cell r="F91">
            <v>672.95</v>
          </cell>
          <cell r="G91">
            <v>409</v>
          </cell>
          <cell r="H91">
            <v>661.56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2078</v>
          </cell>
          <cell r="R91">
            <v>625.27</v>
          </cell>
          <cell r="S91">
            <v>2158</v>
          </cell>
          <cell r="T91">
            <v>625.27</v>
          </cell>
        </row>
        <row r="92">
          <cell r="E92">
            <v>288</v>
          </cell>
          <cell r="F92">
            <v>846.78</v>
          </cell>
          <cell r="G92">
            <v>297</v>
          </cell>
          <cell r="H92">
            <v>846.78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</v>
          </cell>
          <cell r="R92">
            <v>0.38</v>
          </cell>
          <cell r="S92">
            <v>1</v>
          </cell>
          <cell r="T92">
            <v>0.38</v>
          </cell>
        </row>
        <row r="93">
          <cell r="E93">
            <v>1251</v>
          </cell>
          <cell r="F93">
            <v>1702.55</v>
          </cell>
          <cell r="G93">
            <v>1291</v>
          </cell>
          <cell r="H93">
            <v>1702.55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213</v>
          </cell>
          <cell r="R93">
            <v>53.48</v>
          </cell>
          <cell r="S93">
            <v>209</v>
          </cell>
          <cell r="T93">
            <v>52.65</v>
          </cell>
        </row>
        <row r="94">
          <cell r="U94">
            <v>159080.66000000003</v>
          </cell>
          <cell r="V94">
            <v>158487.9</v>
          </cell>
        </row>
        <row r="95">
          <cell r="E95">
            <v>26699</v>
          </cell>
          <cell r="F95">
            <v>58999.45</v>
          </cell>
          <cell r="G95">
            <v>26506</v>
          </cell>
          <cell r="H95">
            <v>58574.46</v>
          </cell>
          <cell r="I95">
            <v>1013</v>
          </cell>
          <cell r="J95">
            <v>3279.54</v>
          </cell>
          <cell r="K95">
            <v>1119</v>
          </cell>
          <cell r="L95">
            <v>2146</v>
          </cell>
          <cell r="M95">
            <v>3121.64</v>
          </cell>
          <cell r="N95">
            <v>0</v>
          </cell>
          <cell r="O95">
            <v>0</v>
          </cell>
          <cell r="P95">
            <v>0</v>
          </cell>
          <cell r="Q95">
            <v>49901</v>
          </cell>
          <cell r="R95">
            <v>13931.14</v>
          </cell>
          <cell r="S95">
            <v>48073</v>
          </cell>
          <cell r="T95">
            <v>12321.26</v>
          </cell>
        </row>
        <row r="96">
          <cell r="E96">
            <v>1069</v>
          </cell>
          <cell r="F96">
            <v>1352.24</v>
          </cell>
          <cell r="G96">
            <v>1006</v>
          </cell>
          <cell r="H96">
            <v>1385.48</v>
          </cell>
          <cell r="I96">
            <v>307</v>
          </cell>
          <cell r="J96">
            <v>679.97</v>
          </cell>
          <cell r="K96">
            <v>301</v>
          </cell>
          <cell r="L96">
            <v>0</v>
          </cell>
          <cell r="M96">
            <v>659.13</v>
          </cell>
          <cell r="N96">
            <v>0</v>
          </cell>
          <cell r="O96">
            <v>0</v>
          </cell>
          <cell r="P96">
            <v>0</v>
          </cell>
          <cell r="Q96">
            <v>2520</v>
          </cell>
          <cell r="R96">
            <v>525.22</v>
          </cell>
          <cell r="S96">
            <v>2546</v>
          </cell>
          <cell r="T96">
            <v>525.22</v>
          </cell>
        </row>
        <row r="97">
          <cell r="E97">
            <v>1683</v>
          </cell>
          <cell r="F97">
            <v>3299</v>
          </cell>
          <cell r="G97">
            <v>1683</v>
          </cell>
          <cell r="H97">
            <v>3299</v>
          </cell>
          <cell r="I97">
            <v>835</v>
          </cell>
          <cell r="J97">
            <v>8288</v>
          </cell>
          <cell r="K97">
            <v>0</v>
          </cell>
          <cell r="L97">
            <v>61773</v>
          </cell>
          <cell r="M97">
            <v>8226</v>
          </cell>
          <cell r="N97">
            <v>0</v>
          </cell>
          <cell r="O97">
            <v>0</v>
          </cell>
          <cell r="P97">
            <v>0</v>
          </cell>
          <cell r="Q97">
            <v>6300</v>
          </cell>
          <cell r="R97">
            <v>630</v>
          </cell>
          <cell r="S97">
            <v>6470</v>
          </cell>
          <cell r="T97">
            <v>630</v>
          </cell>
        </row>
        <row r="98">
          <cell r="E98">
            <v>137</v>
          </cell>
          <cell r="F98">
            <v>178.77</v>
          </cell>
          <cell r="G98">
            <v>137</v>
          </cell>
          <cell r="H98">
            <v>177.76</v>
          </cell>
          <cell r="I98">
            <v>0</v>
          </cell>
          <cell r="J98">
            <v>7125.95</v>
          </cell>
          <cell r="K98">
            <v>0</v>
          </cell>
          <cell r="L98">
            <v>30015</v>
          </cell>
          <cell r="M98">
            <v>7068.11</v>
          </cell>
          <cell r="N98">
            <v>0</v>
          </cell>
          <cell r="O98">
            <v>0</v>
          </cell>
          <cell r="P98">
            <v>0</v>
          </cell>
          <cell r="Q98">
            <v>348</v>
          </cell>
          <cell r="R98">
            <v>109.16</v>
          </cell>
          <cell r="S98">
            <v>356</v>
          </cell>
          <cell r="T98">
            <v>109.16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8114</v>
          </cell>
          <cell r="O99">
            <v>1911.82</v>
          </cell>
          <cell r="P99">
            <v>1846.18</v>
          </cell>
          <cell r="Q99">
            <v>1436</v>
          </cell>
          <cell r="R99">
            <v>399.03</v>
          </cell>
          <cell r="S99">
            <v>0</v>
          </cell>
          <cell r="T99">
            <v>394</v>
          </cell>
        </row>
        <row r="100">
          <cell r="U100">
            <v>100709.29000000001</v>
          </cell>
          <cell r="V100">
            <v>98337.4</v>
          </cell>
        </row>
        <row r="101">
          <cell r="E101">
            <v>21791</v>
          </cell>
          <cell r="F101">
            <v>38367</v>
          </cell>
          <cell r="G101">
            <v>21588.61</v>
          </cell>
          <cell r="H101">
            <v>38010.65</v>
          </cell>
          <cell r="I101">
            <v>262</v>
          </cell>
          <cell r="J101">
            <v>1758</v>
          </cell>
          <cell r="K101">
            <v>341</v>
          </cell>
          <cell r="L101">
            <v>9901</v>
          </cell>
          <cell r="M101">
            <v>1758</v>
          </cell>
          <cell r="N101">
            <v>0</v>
          </cell>
          <cell r="O101">
            <v>0</v>
          </cell>
          <cell r="P101">
            <v>0</v>
          </cell>
          <cell r="Q101">
            <v>5084</v>
          </cell>
          <cell r="R101">
            <v>1681</v>
          </cell>
          <cell r="S101">
            <v>6064</v>
          </cell>
          <cell r="T101">
            <v>1584.49</v>
          </cell>
        </row>
        <row r="102">
          <cell r="E102">
            <v>8047</v>
          </cell>
          <cell r="F102">
            <v>11865.763999999999</v>
          </cell>
          <cell r="G102">
            <v>7941.95</v>
          </cell>
          <cell r="H102">
            <v>11710.87</v>
          </cell>
          <cell r="I102">
            <v>82</v>
          </cell>
          <cell r="J102">
            <v>582.42899999999997</v>
          </cell>
          <cell r="K102">
            <v>176</v>
          </cell>
          <cell r="L102">
            <v>2972</v>
          </cell>
          <cell r="M102">
            <v>582.42999999999995</v>
          </cell>
          <cell r="N102">
            <v>0</v>
          </cell>
          <cell r="O102">
            <v>0</v>
          </cell>
          <cell r="P102">
            <v>0</v>
          </cell>
          <cell r="Q102">
            <v>9170</v>
          </cell>
          <cell r="R102">
            <v>1489.9259999999999</v>
          </cell>
          <cell r="S102">
            <v>13027</v>
          </cell>
          <cell r="T102">
            <v>1448.88</v>
          </cell>
        </row>
        <row r="103">
          <cell r="E103">
            <v>2503</v>
          </cell>
          <cell r="F103">
            <v>3247.42</v>
          </cell>
          <cell r="G103">
            <v>2502.9229234284448</v>
          </cell>
          <cell r="H103">
            <v>3247.32</v>
          </cell>
          <cell r="I103">
            <v>180</v>
          </cell>
          <cell r="J103">
            <v>398.68</v>
          </cell>
          <cell r="K103">
            <v>180</v>
          </cell>
          <cell r="L103">
            <v>0</v>
          </cell>
          <cell r="M103">
            <v>398.68</v>
          </cell>
          <cell r="N103">
            <v>0</v>
          </cell>
          <cell r="O103">
            <v>0</v>
          </cell>
          <cell r="P103">
            <v>0</v>
          </cell>
          <cell r="Q103">
            <v>923</v>
          </cell>
          <cell r="R103">
            <v>159.12</v>
          </cell>
          <cell r="S103">
            <v>923</v>
          </cell>
          <cell r="T103">
            <v>156.68</v>
          </cell>
        </row>
        <row r="104">
          <cell r="E104">
            <v>4644</v>
          </cell>
          <cell r="F104">
            <v>9496.02</v>
          </cell>
          <cell r="G104">
            <v>4644</v>
          </cell>
          <cell r="H104">
            <v>9494.4500000000007</v>
          </cell>
          <cell r="I104">
            <v>534</v>
          </cell>
          <cell r="J104">
            <v>13823.18</v>
          </cell>
          <cell r="K104">
            <v>534</v>
          </cell>
          <cell r="L104">
            <v>105972</v>
          </cell>
          <cell r="M104">
            <v>13823.18</v>
          </cell>
          <cell r="N104">
            <v>6069</v>
          </cell>
          <cell r="O104">
            <v>1429.78</v>
          </cell>
          <cell r="P104">
            <v>1429.98</v>
          </cell>
          <cell r="Q104">
            <v>5381</v>
          </cell>
          <cell r="R104">
            <v>863.44</v>
          </cell>
          <cell r="S104">
            <v>3442</v>
          </cell>
          <cell r="T104">
            <v>739.23</v>
          </cell>
        </row>
        <row r="105">
          <cell r="E105">
            <v>1839</v>
          </cell>
          <cell r="F105">
            <v>2665.05</v>
          </cell>
          <cell r="G105">
            <v>1838</v>
          </cell>
          <cell r="H105">
            <v>2664.0720000000001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1000</v>
          </cell>
          <cell r="R105">
            <v>358.87</v>
          </cell>
          <cell r="S105">
            <v>1030</v>
          </cell>
          <cell r="T105">
            <v>323.72000000000003</v>
          </cell>
        </row>
        <row r="106">
          <cell r="U106">
            <v>88185.678999999989</v>
          </cell>
          <cell r="V106">
            <v>87372.631999999998</v>
          </cell>
        </row>
        <row r="107">
          <cell r="E107">
            <v>18474</v>
          </cell>
          <cell r="F107">
            <v>32698.98</v>
          </cell>
          <cell r="G107">
            <v>17532</v>
          </cell>
          <cell r="H107">
            <v>31031.53</v>
          </cell>
          <cell r="I107">
            <v>508</v>
          </cell>
          <cell r="J107">
            <v>1509.6</v>
          </cell>
          <cell r="K107">
            <v>317</v>
          </cell>
          <cell r="L107">
            <v>8684</v>
          </cell>
          <cell r="M107">
            <v>1464.12</v>
          </cell>
          <cell r="N107">
            <v>0</v>
          </cell>
          <cell r="O107">
            <v>0</v>
          </cell>
          <cell r="P107">
            <v>0</v>
          </cell>
          <cell r="Q107">
            <v>3972</v>
          </cell>
          <cell r="R107">
            <v>1114.73</v>
          </cell>
          <cell r="S107">
            <v>5043</v>
          </cell>
          <cell r="T107">
            <v>1114.73</v>
          </cell>
        </row>
        <row r="108">
          <cell r="E108">
            <v>8374</v>
          </cell>
          <cell r="F108">
            <v>12054.79</v>
          </cell>
          <cell r="G108">
            <v>8271</v>
          </cell>
          <cell r="H108">
            <v>11905.31</v>
          </cell>
          <cell r="I108">
            <v>55</v>
          </cell>
          <cell r="J108">
            <v>234.56</v>
          </cell>
          <cell r="K108">
            <v>0</v>
          </cell>
          <cell r="L108">
            <v>2163</v>
          </cell>
          <cell r="M108">
            <v>234.56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E109">
            <v>2971</v>
          </cell>
          <cell r="F109">
            <v>3352.84</v>
          </cell>
          <cell r="G109">
            <v>2971</v>
          </cell>
          <cell r="H109">
            <v>3352.84</v>
          </cell>
          <cell r="I109">
            <v>851</v>
          </cell>
          <cell r="J109">
            <v>2478.12</v>
          </cell>
          <cell r="K109">
            <v>411</v>
          </cell>
          <cell r="L109">
            <v>13616</v>
          </cell>
          <cell r="M109">
            <v>2381.63</v>
          </cell>
          <cell r="N109">
            <v>0</v>
          </cell>
          <cell r="O109">
            <v>0</v>
          </cell>
          <cell r="P109">
            <v>0</v>
          </cell>
          <cell r="Q109">
            <v>2250</v>
          </cell>
          <cell r="R109">
            <v>225</v>
          </cell>
          <cell r="S109">
            <v>2687</v>
          </cell>
          <cell r="T109">
            <v>225</v>
          </cell>
        </row>
        <row r="110">
          <cell r="E110">
            <v>2881</v>
          </cell>
          <cell r="F110">
            <v>3340.09</v>
          </cell>
          <cell r="G110">
            <v>2881</v>
          </cell>
          <cell r="H110">
            <v>3340.09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2250</v>
          </cell>
          <cell r="R110">
            <v>225</v>
          </cell>
          <cell r="S110">
            <v>2579</v>
          </cell>
          <cell r="T110">
            <v>225</v>
          </cell>
        </row>
        <row r="111">
          <cell r="E111">
            <v>2106</v>
          </cell>
          <cell r="F111">
            <v>2649.72</v>
          </cell>
          <cell r="G111">
            <v>2004</v>
          </cell>
          <cell r="H111">
            <v>2521.34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2516</v>
          </cell>
          <cell r="R111">
            <v>313.83</v>
          </cell>
          <cell r="S111">
            <v>2537</v>
          </cell>
          <cell r="T111">
            <v>265.24</v>
          </cell>
        </row>
        <row r="112">
          <cell r="U112">
            <v>60197.260000000009</v>
          </cell>
          <cell r="V112">
            <v>58061.39</v>
          </cell>
        </row>
        <row r="113">
          <cell r="E113">
            <v>13275</v>
          </cell>
          <cell r="F113">
            <v>20249.02</v>
          </cell>
          <cell r="G113">
            <v>13275</v>
          </cell>
          <cell r="H113">
            <v>20248.419999999998</v>
          </cell>
          <cell r="I113">
            <v>696</v>
          </cell>
          <cell r="J113">
            <v>1905.42</v>
          </cell>
          <cell r="K113">
            <v>722</v>
          </cell>
          <cell r="L113">
            <v>341</v>
          </cell>
          <cell r="M113">
            <v>1435.17</v>
          </cell>
          <cell r="N113">
            <v>0</v>
          </cell>
          <cell r="O113">
            <v>0</v>
          </cell>
          <cell r="P113">
            <v>0</v>
          </cell>
          <cell r="Q113">
            <v>4925</v>
          </cell>
          <cell r="R113">
            <v>1755.65</v>
          </cell>
          <cell r="S113">
            <v>5945</v>
          </cell>
          <cell r="T113">
            <v>1679.1</v>
          </cell>
        </row>
        <row r="114">
          <cell r="E114">
            <v>3933</v>
          </cell>
          <cell r="F114">
            <v>4472.71</v>
          </cell>
          <cell r="G114">
            <v>3933</v>
          </cell>
          <cell r="H114">
            <v>4472.46</v>
          </cell>
          <cell r="I114">
            <v>243</v>
          </cell>
          <cell r="J114">
            <v>990.03</v>
          </cell>
          <cell r="K114">
            <v>406</v>
          </cell>
          <cell r="L114">
            <v>3807</v>
          </cell>
          <cell r="M114">
            <v>990.03</v>
          </cell>
          <cell r="N114">
            <v>0</v>
          </cell>
          <cell r="O114">
            <v>0</v>
          </cell>
          <cell r="P114">
            <v>0</v>
          </cell>
          <cell r="Q114">
            <v>4664</v>
          </cell>
          <cell r="R114">
            <v>865.31</v>
          </cell>
          <cell r="S114">
            <v>10209</v>
          </cell>
          <cell r="T114">
            <v>865.31</v>
          </cell>
        </row>
        <row r="115">
          <cell r="E115">
            <v>2376</v>
          </cell>
          <cell r="F115">
            <v>2712.56</v>
          </cell>
          <cell r="G115">
            <v>2376</v>
          </cell>
          <cell r="H115">
            <v>2701.97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4339</v>
          </cell>
          <cell r="R115">
            <v>1284.21</v>
          </cell>
          <cell r="S115">
            <v>5600</v>
          </cell>
          <cell r="T115">
            <v>1263.06</v>
          </cell>
        </row>
        <row r="116">
          <cell r="E116">
            <v>1769</v>
          </cell>
          <cell r="F116">
            <v>2306.7399999999998</v>
          </cell>
          <cell r="G116">
            <v>1769</v>
          </cell>
          <cell r="H116">
            <v>2305.2600000000002</v>
          </cell>
          <cell r="I116">
            <v>234</v>
          </cell>
          <cell r="J116">
            <v>1536.5</v>
          </cell>
          <cell r="K116">
            <v>189</v>
          </cell>
          <cell r="L116">
            <v>11034</v>
          </cell>
          <cell r="M116">
            <v>1451.97</v>
          </cell>
          <cell r="N116">
            <v>0</v>
          </cell>
          <cell r="O116">
            <v>0</v>
          </cell>
          <cell r="P116">
            <v>0</v>
          </cell>
          <cell r="Q116">
            <v>714</v>
          </cell>
          <cell r="R116">
            <v>197.65</v>
          </cell>
          <cell r="S116">
            <v>669</v>
          </cell>
          <cell r="T116">
            <v>171.29</v>
          </cell>
        </row>
        <row r="117">
          <cell r="E117">
            <v>162</v>
          </cell>
          <cell r="F117">
            <v>271.01</v>
          </cell>
          <cell r="G117">
            <v>160</v>
          </cell>
          <cell r="H117">
            <v>239.37</v>
          </cell>
          <cell r="I117">
            <v>612</v>
          </cell>
          <cell r="J117">
            <v>3696.5</v>
          </cell>
          <cell r="K117">
            <v>600</v>
          </cell>
          <cell r="L117">
            <v>17645</v>
          </cell>
          <cell r="M117">
            <v>3494</v>
          </cell>
          <cell r="N117">
            <v>0</v>
          </cell>
          <cell r="O117">
            <v>0</v>
          </cell>
          <cell r="P117">
            <v>0</v>
          </cell>
          <cell r="Q117">
            <v>102</v>
          </cell>
          <cell r="R117">
            <v>28.65</v>
          </cell>
          <cell r="S117">
            <v>42</v>
          </cell>
          <cell r="T117">
            <v>17.670000000000002</v>
          </cell>
        </row>
        <row r="118">
          <cell r="U118">
            <v>42271.960000000006</v>
          </cell>
          <cell r="V118">
            <v>41335.079999999994</v>
          </cell>
        </row>
        <row r="119">
          <cell r="E119">
            <v>42287</v>
          </cell>
          <cell r="F119">
            <v>94901.96596999999</v>
          </cell>
          <cell r="G119">
            <v>40177</v>
          </cell>
          <cell r="H119">
            <v>94901.923043002753</v>
          </cell>
          <cell r="I119">
            <v>198</v>
          </cell>
          <cell r="J119">
            <v>902.95</v>
          </cell>
          <cell r="K119">
            <v>107</v>
          </cell>
          <cell r="L119">
            <v>3238</v>
          </cell>
          <cell r="M119">
            <v>902.95</v>
          </cell>
          <cell r="N119">
            <v>0</v>
          </cell>
          <cell r="O119">
            <v>0</v>
          </cell>
          <cell r="P119">
            <v>0</v>
          </cell>
          <cell r="Q119">
            <v>14494</v>
          </cell>
          <cell r="R119">
            <v>5360.97</v>
          </cell>
          <cell r="S119">
            <v>18647</v>
          </cell>
          <cell r="T119">
            <v>5245.69</v>
          </cell>
        </row>
        <row r="120">
          <cell r="E120">
            <v>11468</v>
          </cell>
          <cell r="F120">
            <v>33003.07</v>
          </cell>
          <cell r="G120">
            <v>10870</v>
          </cell>
          <cell r="H120">
            <v>33001.519999999997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11298</v>
          </cell>
          <cell r="R120">
            <v>3235.8809999999999</v>
          </cell>
          <cell r="S120">
            <v>10990</v>
          </cell>
          <cell r="T120">
            <v>3235.8809999999999</v>
          </cell>
        </row>
        <row r="121">
          <cell r="E121">
            <v>16708</v>
          </cell>
          <cell r="F121">
            <v>31507.279999999999</v>
          </cell>
          <cell r="G121">
            <v>17895</v>
          </cell>
          <cell r="H121">
            <v>31507.19</v>
          </cell>
          <cell r="I121">
            <v>424</v>
          </cell>
          <cell r="J121">
            <v>2005.48</v>
          </cell>
          <cell r="K121">
            <v>455</v>
          </cell>
          <cell r="L121">
            <v>1340</v>
          </cell>
          <cell r="M121">
            <v>2005.48</v>
          </cell>
          <cell r="N121">
            <v>0</v>
          </cell>
          <cell r="O121">
            <v>0</v>
          </cell>
          <cell r="P121">
            <v>0</v>
          </cell>
          <cell r="Q121">
            <v>9666</v>
          </cell>
          <cell r="R121">
            <v>1769.71</v>
          </cell>
          <cell r="S121">
            <v>10274</v>
          </cell>
          <cell r="T121">
            <v>1769.71</v>
          </cell>
        </row>
        <row r="122">
          <cell r="E122">
            <v>4779</v>
          </cell>
          <cell r="F122">
            <v>12485.03</v>
          </cell>
          <cell r="G122">
            <v>4474</v>
          </cell>
          <cell r="H122">
            <v>12483.38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32551</v>
          </cell>
          <cell r="R122">
            <v>7442.99</v>
          </cell>
          <cell r="S122">
            <v>28114</v>
          </cell>
          <cell r="T122">
            <v>7055.97</v>
          </cell>
        </row>
        <row r="123">
          <cell r="E123">
            <v>5580</v>
          </cell>
          <cell r="F123">
            <v>11057.75</v>
          </cell>
          <cell r="G123">
            <v>5721</v>
          </cell>
          <cell r="H123">
            <v>11055.96</v>
          </cell>
          <cell r="I123">
            <v>1337</v>
          </cell>
          <cell r="J123">
            <v>3773.12</v>
          </cell>
          <cell r="K123">
            <v>1444</v>
          </cell>
          <cell r="L123">
            <v>20397</v>
          </cell>
          <cell r="M123">
            <v>3773.12</v>
          </cell>
          <cell r="N123">
            <v>0</v>
          </cell>
          <cell r="O123">
            <v>0</v>
          </cell>
          <cell r="P123">
            <v>0</v>
          </cell>
          <cell r="Q123">
            <v>12169</v>
          </cell>
          <cell r="R123">
            <v>3370.31</v>
          </cell>
          <cell r="S123">
            <v>12323</v>
          </cell>
          <cell r="T123">
            <v>3370.31</v>
          </cell>
        </row>
        <row r="124">
          <cell r="E124">
            <v>12413</v>
          </cell>
          <cell r="F124">
            <v>27290.22</v>
          </cell>
          <cell r="G124">
            <v>12833</v>
          </cell>
          <cell r="H124">
            <v>27289.77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28267</v>
          </cell>
          <cell r="R124">
            <v>8843.58</v>
          </cell>
          <cell r="S124">
            <v>47964</v>
          </cell>
          <cell r="T124">
            <v>8843.58</v>
          </cell>
        </row>
        <row r="125">
          <cell r="E125">
            <v>4161</v>
          </cell>
          <cell r="F125">
            <v>16240.13</v>
          </cell>
          <cell r="G125">
            <v>3946</v>
          </cell>
          <cell r="H125">
            <v>16238.62</v>
          </cell>
          <cell r="I125">
            <v>12</v>
          </cell>
          <cell r="J125">
            <v>29.24</v>
          </cell>
          <cell r="K125">
            <v>20</v>
          </cell>
          <cell r="L125">
            <v>0</v>
          </cell>
          <cell r="M125">
            <v>27.21</v>
          </cell>
          <cell r="N125">
            <v>0</v>
          </cell>
          <cell r="O125">
            <v>0</v>
          </cell>
          <cell r="P125">
            <v>0</v>
          </cell>
          <cell r="Q125">
            <v>11553</v>
          </cell>
          <cell r="R125">
            <v>3372.2840000000001</v>
          </cell>
          <cell r="S125">
            <v>11636</v>
          </cell>
          <cell r="T125">
            <v>3372.2840000000001</v>
          </cell>
        </row>
        <row r="126">
          <cell r="E126">
            <v>6245</v>
          </cell>
          <cell r="F126">
            <v>9201.24</v>
          </cell>
          <cell r="G126">
            <v>5937</v>
          </cell>
          <cell r="H126">
            <v>9200.7999999999993</v>
          </cell>
          <cell r="I126">
            <v>755</v>
          </cell>
          <cell r="J126">
            <v>2283.8200000000002</v>
          </cell>
          <cell r="K126">
            <v>501</v>
          </cell>
          <cell r="L126">
            <v>11324</v>
          </cell>
          <cell r="M126">
            <v>2283.8200000000002</v>
          </cell>
          <cell r="N126">
            <v>1509</v>
          </cell>
          <cell r="O126">
            <v>355.55</v>
          </cell>
          <cell r="P126">
            <v>355.55</v>
          </cell>
          <cell r="Q126">
            <v>9442</v>
          </cell>
          <cell r="R126">
            <v>2269.2399999999998</v>
          </cell>
          <cell r="S126">
            <v>8659</v>
          </cell>
          <cell r="T126">
            <v>2245.2199999999998</v>
          </cell>
        </row>
        <row r="127">
          <cell r="E127">
            <v>7049</v>
          </cell>
          <cell r="F127">
            <v>9823.35</v>
          </cell>
          <cell r="G127">
            <v>6713</v>
          </cell>
          <cell r="H127">
            <v>9818.4699999999993</v>
          </cell>
          <cell r="I127">
            <v>38</v>
          </cell>
          <cell r="J127">
            <v>1515.77</v>
          </cell>
          <cell r="K127">
            <v>0</v>
          </cell>
          <cell r="L127">
            <v>12259</v>
          </cell>
          <cell r="M127">
            <v>1515.72</v>
          </cell>
          <cell r="N127">
            <v>0</v>
          </cell>
          <cell r="O127">
            <v>0</v>
          </cell>
          <cell r="P127">
            <v>0</v>
          </cell>
          <cell r="Q127">
            <v>11901</v>
          </cell>
          <cell r="R127">
            <v>3085.84</v>
          </cell>
          <cell r="S127">
            <v>12748</v>
          </cell>
          <cell r="T127">
            <v>3085.84</v>
          </cell>
        </row>
        <row r="128">
          <cell r="E128">
            <v>2549</v>
          </cell>
          <cell r="F128">
            <v>3201.45</v>
          </cell>
          <cell r="G128">
            <v>2458</v>
          </cell>
          <cell r="H128">
            <v>3200.29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3360</v>
          </cell>
          <cell r="R128">
            <v>564.35</v>
          </cell>
          <cell r="S128">
            <v>3126</v>
          </cell>
          <cell r="T128">
            <v>564.35</v>
          </cell>
        </row>
        <row r="129">
          <cell r="E129">
            <v>3513</v>
          </cell>
          <cell r="F129">
            <v>5264.58</v>
          </cell>
          <cell r="G129">
            <v>3425</v>
          </cell>
          <cell r="H129">
            <v>5264.05</v>
          </cell>
          <cell r="I129">
            <v>27</v>
          </cell>
          <cell r="J129">
            <v>709.34</v>
          </cell>
          <cell r="K129">
            <v>0</v>
          </cell>
          <cell r="L129">
            <v>5589</v>
          </cell>
          <cell r="M129">
            <v>707.06</v>
          </cell>
          <cell r="N129">
            <v>0</v>
          </cell>
          <cell r="O129">
            <v>0</v>
          </cell>
          <cell r="P129">
            <v>0</v>
          </cell>
          <cell r="Q129">
            <v>3438</v>
          </cell>
          <cell r="R129">
            <v>576.29999999999995</v>
          </cell>
          <cell r="S129">
            <v>3568</v>
          </cell>
          <cell r="T129">
            <v>576.29999999999995</v>
          </cell>
        </row>
        <row r="130">
          <cell r="E130">
            <v>2583</v>
          </cell>
          <cell r="F130">
            <v>3653.13</v>
          </cell>
          <cell r="G130">
            <v>2723</v>
          </cell>
          <cell r="H130">
            <v>3652.9163199999998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2415</v>
          </cell>
          <cell r="O130">
            <v>569.02229999999997</v>
          </cell>
          <cell r="P130">
            <v>569.02229999999997</v>
          </cell>
          <cell r="Q130">
            <v>2463</v>
          </cell>
          <cell r="R130">
            <v>354.447</v>
          </cell>
          <cell r="S130">
            <v>2801</v>
          </cell>
          <cell r="T130">
            <v>354.447</v>
          </cell>
        </row>
        <row r="131">
          <cell r="E131">
            <v>1704</v>
          </cell>
          <cell r="F131">
            <v>3245.21</v>
          </cell>
          <cell r="G131">
            <v>1470</v>
          </cell>
          <cell r="H131">
            <v>3243.27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1799</v>
          </cell>
          <cell r="R131">
            <v>494.39</v>
          </cell>
          <cell r="S131">
            <v>1633</v>
          </cell>
          <cell r="T131">
            <v>492.81</v>
          </cell>
        </row>
        <row r="132">
          <cell r="E132">
            <v>2733</v>
          </cell>
          <cell r="F132">
            <v>7575.01</v>
          </cell>
          <cell r="G132">
            <v>2853</v>
          </cell>
          <cell r="H132">
            <v>7574.09</v>
          </cell>
          <cell r="I132">
            <v>675</v>
          </cell>
          <cell r="J132">
            <v>3507.14</v>
          </cell>
          <cell r="K132">
            <v>0</v>
          </cell>
          <cell r="L132">
            <v>15549</v>
          </cell>
          <cell r="M132">
            <v>3507.1</v>
          </cell>
          <cell r="N132">
            <v>0</v>
          </cell>
          <cell r="O132">
            <v>0</v>
          </cell>
          <cell r="P132">
            <v>0</v>
          </cell>
          <cell r="Q132">
            <v>4262</v>
          </cell>
          <cell r="R132">
            <v>1428.84</v>
          </cell>
          <cell r="S132">
            <v>5136</v>
          </cell>
          <cell r="T132">
            <v>1428.84</v>
          </cell>
        </row>
        <row r="133">
          <cell r="E133">
            <v>543</v>
          </cell>
          <cell r="F133">
            <v>1030.29</v>
          </cell>
          <cell r="G133">
            <v>414</v>
          </cell>
          <cell r="H133">
            <v>1029.54</v>
          </cell>
          <cell r="I133">
            <v>6746</v>
          </cell>
          <cell r="J133">
            <v>18944.150000000001</v>
          </cell>
          <cell r="K133">
            <v>7476</v>
          </cell>
          <cell r="L133">
            <v>0</v>
          </cell>
          <cell r="M133">
            <v>18943.12</v>
          </cell>
          <cell r="N133">
            <v>0</v>
          </cell>
          <cell r="O133">
            <v>0</v>
          </cell>
          <cell r="P133">
            <v>0</v>
          </cell>
          <cell r="Q133">
            <v>405</v>
          </cell>
          <cell r="R133">
            <v>116.84</v>
          </cell>
          <cell r="S133">
            <v>391</v>
          </cell>
          <cell r="T133">
            <v>111.94</v>
          </cell>
        </row>
        <row r="134">
          <cell r="E134">
            <v>7386</v>
          </cell>
          <cell r="F134">
            <v>11150.48</v>
          </cell>
          <cell r="G134">
            <v>6837</v>
          </cell>
          <cell r="H134">
            <v>11150.09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3618</v>
          </cell>
          <cell r="R134">
            <v>981.18</v>
          </cell>
          <cell r="S134">
            <v>3837</v>
          </cell>
          <cell r="T134">
            <v>981.18</v>
          </cell>
        </row>
        <row r="135">
          <cell r="U135">
            <v>358492.92026999989</v>
          </cell>
          <cell r="V135">
            <v>357936.38366300281</v>
          </cell>
        </row>
        <row r="136">
          <cell r="E136">
            <v>49124</v>
          </cell>
          <cell r="F136">
            <v>94705.21</v>
          </cell>
          <cell r="G136">
            <v>22184</v>
          </cell>
          <cell r="H136">
            <v>94705.21</v>
          </cell>
          <cell r="I136">
            <v>916</v>
          </cell>
          <cell r="J136">
            <v>4650.34</v>
          </cell>
          <cell r="K136">
            <v>416</v>
          </cell>
          <cell r="L136">
            <v>12790</v>
          </cell>
          <cell r="M136">
            <v>4492.74</v>
          </cell>
          <cell r="N136">
            <v>0</v>
          </cell>
          <cell r="O136">
            <v>0</v>
          </cell>
          <cell r="P136">
            <v>0</v>
          </cell>
          <cell r="Q136">
            <v>12792</v>
          </cell>
          <cell r="R136">
            <v>4206.3599999999997</v>
          </cell>
          <cell r="S136">
            <v>14600</v>
          </cell>
          <cell r="T136">
            <v>4124.05</v>
          </cell>
        </row>
        <row r="137">
          <cell r="E137">
            <v>6060</v>
          </cell>
          <cell r="F137">
            <v>12611.45</v>
          </cell>
          <cell r="G137">
            <v>6060</v>
          </cell>
          <cell r="H137">
            <v>12611.45</v>
          </cell>
          <cell r="I137">
            <v>80</v>
          </cell>
          <cell r="J137">
            <v>269.29000000000002</v>
          </cell>
          <cell r="K137">
            <v>74</v>
          </cell>
          <cell r="L137">
            <v>0</v>
          </cell>
          <cell r="M137">
            <v>150.16999999999999</v>
          </cell>
          <cell r="N137">
            <v>0</v>
          </cell>
          <cell r="O137">
            <v>0</v>
          </cell>
          <cell r="P137">
            <v>0</v>
          </cell>
          <cell r="Q137">
            <v>3284</v>
          </cell>
          <cell r="R137">
            <v>1595</v>
          </cell>
          <cell r="S137">
            <v>5204</v>
          </cell>
          <cell r="T137">
            <v>1595</v>
          </cell>
        </row>
        <row r="138">
          <cell r="E138">
            <v>1020</v>
          </cell>
          <cell r="F138">
            <v>2286.56</v>
          </cell>
          <cell r="G138">
            <v>1126</v>
          </cell>
          <cell r="H138">
            <v>2286.56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1734</v>
          </cell>
          <cell r="R138">
            <v>640</v>
          </cell>
          <cell r="S138">
            <v>3380</v>
          </cell>
          <cell r="T138">
            <v>640</v>
          </cell>
        </row>
        <row r="139">
          <cell r="E139">
            <v>3540</v>
          </cell>
          <cell r="F139">
            <v>7880.52</v>
          </cell>
          <cell r="G139">
            <v>3556</v>
          </cell>
          <cell r="H139">
            <v>7880.52</v>
          </cell>
          <cell r="I139">
            <v>356</v>
          </cell>
          <cell r="J139">
            <v>1805.63</v>
          </cell>
          <cell r="K139">
            <v>356</v>
          </cell>
          <cell r="L139">
            <v>0</v>
          </cell>
          <cell r="M139">
            <v>1805.63</v>
          </cell>
          <cell r="N139">
            <v>0</v>
          </cell>
          <cell r="O139">
            <v>0</v>
          </cell>
          <cell r="P139">
            <v>0</v>
          </cell>
          <cell r="Q139">
            <v>6534</v>
          </cell>
          <cell r="R139">
            <v>3589.17</v>
          </cell>
          <cell r="S139">
            <v>7840</v>
          </cell>
          <cell r="T139">
            <v>3589.17</v>
          </cell>
        </row>
        <row r="140">
          <cell r="E140">
            <v>2160</v>
          </cell>
          <cell r="F140">
            <v>2216.98</v>
          </cell>
          <cell r="G140">
            <v>1080</v>
          </cell>
          <cell r="H140">
            <v>2216.98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1022</v>
          </cell>
          <cell r="R140">
            <v>409.22</v>
          </cell>
          <cell r="S140">
            <v>820</v>
          </cell>
          <cell r="T140">
            <v>364.96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E142">
            <v>2160</v>
          </cell>
          <cell r="F142">
            <v>8267.67</v>
          </cell>
          <cell r="G142">
            <v>2062</v>
          </cell>
          <cell r="H142">
            <v>8267.67</v>
          </cell>
          <cell r="I142">
            <v>60</v>
          </cell>
          <cell r="J142">
            <v>107.8</v>
          </cell>
          <cell r="K142">
            <v>60</v>
          </cell>
          <cell r="L142">
            <v>0</v>
          </cell>
          <cell r="M142">
            <v>107.8</v>
          </cell>
          <cell r="N142">
            <v>0</v>
          </cell>
          <cell r="O142">
            <v>0</v>
          </cell>
          <cell r="P142">
            <v>0</v>
          </cell>
          <cell r="Q142">
            <v>3360</v>
          </cell>
          <cell r="R142">
            <v>1341</v>
          </cell>
          <cell r="S142">
            <v>5776</v>
          </cell>
          <cell r="T142">
            <v>1341</v>
          </cell>
        </row>
        <row r="143">
          <cell r="E143">
            <v>124</v>
          </cell>
          <cell r="F143">
            <v>467.02</v>
          </cell>
          <cell r="G143">
            <v>124</v>
          </cell>
          <cell r="H143">
            <v>467.02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132</v>
          </cell>
          <cell r="R143">
            <v>78.22</v>
          </cell>
          <cell r="S143">
            <v>136</v>
          </cell>
          <cell r="T143">
            <v>78.22</v>
          </cell>
        </row>
        <row r="144">
          <cell r="E144">
            <v>444</v>
          </cell>
          <cell r="F144">
            <v>1547.09</v>
          </cell>
          <cell r="G144">
            <v>444</v>
          </cell>
          <cell r="H144">
            <v>1547.09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1540</v>
          </cell>
          <cell r="R144">
            <v>1060.1199999999999</v>
          </cell>
          <cell r="S144">
            <v>1466</v>
          </cell>
          <cell r="T144">
            <v>1060.1199999999999</v>
          </cell>
        </row>
        <row r="145">
          <cell r="E145">
            <v>828</v>
          </cell>
          <cell r="F145">
            <v>2711.91</v>
          </cell>
          <cell r="G145">
            <v>828</v>
          </cell>
          <cell r="H145">
            <v>2711.91</v>
          </cell>
          <cell r="I145">
            <v>78</v>
          </cell>
          <cell r="J145">
            <v>290.83999999999997</v>
          </cell>
          <cell r="K145">
            <v>72</v>
          </cell>
          <cell r="L145">
            <v>0</v>
          </cell>
          <cell r="M145">
            <v>290.83999999999997</v>
          </cell>
          <cell r="N145">
            <v>0</v>
          </cell>
          <cell r="O145">
            <v>0</v>
          </cell>
          <cell r="P145">
            <v>0</v>
          </cell>
          <cell r="Q145">
            <v>1580</v>
          </cell>
          <cell r="R145">
            <v>1100.08</v>
          </cell>
          <cell r="S145">
            <v>1596</v>
          </cell>
          <cell r="T145">
            <v>1100.08</v>
          </cell>
        </row>
        <row r="146">
          <cell r="E146">
            <v>960</v>
          </cell>
          <cell r="F146">
            <v>2465.29</v>
          </cell>
          <cell r="G146">
            <v>960</v>
          </cell>
          <cell r="H146">
            <v>2465.29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2412</v>
          </cell>
          <cell r="R146">
            <v>740</v>
          </cell>
          <cell r="S146">
            <v>2550</v>
          </cell>
          <cell r="T146">
            <v>740</v>
          </cell>
        </row>
        <row r="147">
          <cell r="E147">
            <v>150</v>
          </cell>
          <cell r="F147">
            <v>352.08</v>
          </cell>
          <cell r="G147">
            <v>142</v>
          </cell>
          <cell r="H147">
            <v>352.08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144</v>
          </cell>
          <cell r="R147">
            <v>62.6</v>
          </cell>
          <cell r="S147">
            <v>148</v>
          </cell>
          <cell r="T147">
            <v>62.6</v>
          </cell>
        </row>
        <row r="148">
          <cell r="E148">
            <v>230</v>
          </cell>
          <cell r="F148">
            <v>613.01</v>
          </cell>
          <cell r="G148">
            <v>230</v>
          </cell>
          <cell r="H148">
            <v>613.01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1070</v>
          </cell>
          <cell r="R148">
            <v>1270</v>
          </cell>
          <cell r="S148">
            <v>1052</v>
          </cell>
          <cell r="T148">
            <v>1270</v>
          </cell>
        </row>
        <row r="149">
          <cell r="E149">
            <v>1740</v>
          </cell>
          <cell r="F149">
            <v>3568.99</v>
          </cell>
          <cell r="G149">
            <v>1678</v>
          </cell>
          <cell r="H149">
            <v>3568.99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722</v>
          </cell>
          <cell r="R149">
            <v>348.52</v>
          </cell>
          <cell r="S149">
            <v>1432</v>
          </cell>
          <cell r="T149">
            <v>210.36</v>
          </cell>
        </row>
        <row r="150">
          <cell r="U150">
            <v>163257.97</v>
          </cell>
          <cell r="V150">
            <v>162716.51999999999</v>
          </cell>
        </row>
        <row r="151">
          <cell r="E151">
            <v>13479</v>
          </cell>
          <cell r="F151">
            <v>23059.200000000001</v>
          </cell>
          <cell r="G151">
            <v>13494</v>
          </cell>
          <cell r="H151">
            <v>22928.48</v>
          </cell>
          <cell r="I151">
            <v>70</v>
          </cell>
          <cell r="J151">
            <v>331.66</v>
          </cell>
          <cell r="K151">
            <v>91</v>
          </cell>
          <cell r="L151">
            <v>2175</v>
          </cell>
          <cell r="M151">
            <v>331.66</v>
          </cell>
          <cell r="N151">
            <v>0</v>
          </cell>
          <cell r="O151">
            <v>0</v>
          </cell>
          <cell r="P151">
            <v>0</v>
          </cell>
          <cell r="Q151">
            <v>3993</v>
          </cell>
          <cell r="R151">
            <v>1505.05</v>
          </cell>
          <cell r="S151">
            <v>4083</v>
          </cell>
          <cell r="T151">
            <v>1476.51</v>
          </cell>
        </row>
        <row r="152">
          <cell r="E152">
            <v>3939</v>
          </cell>
          <cell r="F152">
            <v>5599.12</v>
          </cell>
          <cell r="G152">
            <v>3947</v>
          </cell>
          <cell r="H152">
            <v>5599.04</v>
          </cell>
          <cell r="I152">
            <v>320</v>
          </cell>
          <cell r="J152">
            <v>1321.85</v>
          </cell>
          <cell r="K152">
            <v>406</v>
          </cell>
          <cell r="L152">
            <v>16209</v>
          </cell>
          <cell r="M152">
            <v>1321.85</v>
          </cell>
          <cell r="N152">
            <v>0</v>
          </cell>
          <cell r="O152">
            <v>0</v>
          </cell>
          <cell r="P152">
            <v>0</v>
          </cell>
          <cell r="Q152">
            <v>496</v>
          </cell>
          <cell r="R152">
            <v>145.68</v>
          </cell>
          <cell r="S152">
            <v>477</v>
          </cell>
          <cell r="T152">
            <v>131.21</v>
          </cell>
        </row>
        <row r="153">
          <cell r="E153">
            <v>2021</v>
          </cell>
          <cell r="F153">
            <v>2159.12</v>
          </cell>
          <cell r="G153">
            <v>2007</v>
          </cell>
          <cell r="H153">
            <v>2158.86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909</v>
          </cell>
          <cell r="R153">
            <v>114.23</v>
          </cell>
          <cell r="S153">
            <v>1045</v>
          </cell>
          <cell r="T153">
            <v>108.72</v>
          </cell>
        </row>
        <row r="154">
          <cell r="E154">
            <v>2040</v>
          </cell>
          <cell r="F154">
            <v>2094.86</v>
          </cell>
          <cell r="G154">
            <v>2162</v>
          </cell>
          <cell r="H154">
            <v>2080.4299999999998</v>
          </cell>
          <cell r="I154">
            <v>9612</v>
          </cell>
          <cell r="J154">
            <v>13630.905000000001</v>
          </cell>
          <cell r="K154">
            <v>10053</v>
          </cell>
          <cell r="L154">
            <v>0</v>
          </cell>
          <cell r="M154">
            <v>13630.91</v>
          </cell>
          <cell r="N154">
            <v>0</v>
          </cell>
          <cell r="O154">
            <v>0</v>
          </cell>
          <cell r="P154">
            <v>0</v>
          </cell>
          <cell r="Q154">
            <v>2999</v>
          </cell>
          <cell r="R154">
            <v>275.8</v>
          </cell>
          <cell r="S154">
            <v>3229</v>
          </cell>
          <cell r="T154">
            <v>275.8</v>
          </cell>
        </row>
        <row r="155">
          <cell r="E155">
            <v>127</v>
          </cell>
          <cell r="F155">
            <v>127.49</v>
          </cell>
          <cell r="G155">
            <v>126</v>
          </cell>
          <cell r="H155">
            <v>113.74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40</v>
          </cell>
          <cell r="R155">
            <v>25.76</v>
          </cell>
          <cell r="S155">
            <v>44</v>
          </cell>
          <cell r="T155">
            <v>20.700000000000003</v>
          </cell>
        </row>
        <row r="156">
          <cell r="U156">
            <v>50390.724999999999</v>
          </cell>
          <cell r="V156">
            <v>50177.909999999996</v>
          </cell>
        </row>
        <row r="157">
          <cell r="E157">
            <v>26022</v>
          </cell>
          <cell r="F157">
            <v>51397.71</v>
          </cell>
          <cell r="G157">
            <v>25489</v>
          </cell>
          <cell r="H157">
            <v>49684.03</v>
          </cell>
          <cell r="I157">
            <v>4744</v>
          </cell>
          <cell r="J157">
            <v>19239.22</v>
          </cell>
          <cell r="K157">
            <v>2219</v>
          </cell>
          <cell r="L157">
            <v>78798</v>
          </cell>
          <cell r="M157">
            <v>18673.689999999999</v>
          </cell>
          <cell r="N157">
            <v>0</v>
          </cell>
          <cell r="O157">
            <v>0</v>
          </cell>
          <cell r="P157">
            <v>0</v>
          </cell>
          <cell r="Q157">
            <v>16821</v>
          </cell>
          <cell r="R157">
            <v>4570.99</v>
          </cell>
          <cell r="S157">
            <v>16509</v>
          </cell>
          <cell r="T157">
            <v>4492.83</v>
          </cell>
        </row>
        <row r="158">
          <cell r="E158">
            <v>4042</v>
          </cell>
          <cell r="F158">
            <v>5861.19</v>
          </cell>
          <cell r="G158">
            <v>4042</v>
          </cell>
          <cell r="H158">
            <v>5811.89</v>
          </cell>
          <cell r="I158">
            <v>1032</v>
          </cell>
          <cell r="J158">
            <v>1928.7</v>
          </cell>
          <cell r="K158">
            <v>821</v>
          </cell>
          <cell r="L158">
            <v>869</v>
          </cell>
          <cell r="M158">
            <v>1911.09</v>
          </cell>
          <cell r="N158">
            <v>0</v>
          </cell>
          <cell r="O158">
            <v>0</v>
          </cell>
          <cell r="P158">
            <v>0</v>
          </cell>
          <cell r="Q158">
            <v>3218</v>
          </cell>
          <cell r="R158">
            <v>777.17</v>
          </cell>
          <cell r="S158">
            <v>2942</v>
          </cell>
          <cell r="T158">
            <v>672.93</v>
          </cell>
        </row>
        <row r="159">
          <cell r="E159">
            <v>3729</v>
          </cell>
          <cell r="F159">
            <v>5118.09</v>
          </cell>
          <cell r="G159">
            <v>3634</v>
          </cell>
          <cell r="H159">
            <v>5067.04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2839</v>
          </cell>
          <cell r="R159">
            <v>689.54</v>
          </cell>
          <cell r="S159">
            <v>2591</v>
          </cell>
          <cell r="T159">
            <v>657.74</v>
          </cell>
        </row>
        <row r="160">
          <cell r="E160">
            <v>3285</v>
          </cell>
          <cell r="F160">
            <v>4573.74</v>
          </cell>
          <cell r="G160">
            <v>3250</v>
          </cell>
          <cell r="H160">
            <v>4475.4799999999996</v>
          </cell>
          <cell r="I160">
            <v>726</v>
          </cell>
          <cell r="J160">
            <v>1615.57</v>
          </cell>
          <cell r="K160">
            <v>723</v>
          </cell>
          <cell r="L160">
            <v>0</v>
          </cell>
          <cell r="M160">
            <v>1608.84</v>
          </cell>
          <cell r="N160">
            <v>0</v>
          </cell>
          <cell r="O160">
            <v>0</v>
          </cell>
          <cell r="P160">
            <v>0</v>
          </cell>
          <cell r="Q160">
            <v>2059</v>
          </cell>
          <cell r="R160">
            <v>291.61</v>
          </cell>
          <cell r="S160">
            <v>1777</v>
          </cell>
          <cell r="T160">
            <v>243.76</v>
          </cell>
        </row>
        <row r="161">
          <cell r="U161">
            <v>96063.53</v>
          </cell>
          <cell r="V161">
            <v>93299.32</v>
          </cell>
        </row>
        <row r="162">
          <cell r="E162">
            <v>39081</v>
          </cell>
          <cell r="F162">
            <v>84520.95</v>
          </cell>
          <cell r="G162">
            <v>39653</v>
          </cell>
          <cell r="H162">
            <v>84520.95</v>
          </cell>
          <cell r="I162">
            <v>865</v>
          </cell>
          <cell r="J162">
            <v>7936.1</v>
          </cell>
          <cell r="K162">
            <v>0</v>
          </cell>
          <cell r="L162">
            <v>0</v>
          </cell>
          <cell r="M162">
            <v>7936.1</v>
          </cell>
          <cell r="N162">
            <v>0</v>
          </cell>
          <cell r="O162">
            <v>0</v>
          </cell>
          <cell r="P162">
            <v>0</v>
          </cell>
          <cell r="Q162">
            <v>2426</v>
          </cell>
          <cell r="R162">
            <v>1364.86</v>
          </cell>
          <cell r="S162">
            <v>1485</v>
          </cell>
          <cell r="T162">
            <v>600.94000000000005</v>
          </cell>
        </row>
        <row r="163">
          <cell r="E163">
            <v>12251</v>
          </cell>
          <cell r="F163">
            <v>20524.3</v>
          </cell>
          <cell r="G163">
            <v>12207</v>
          </cell>
          <cell r="H163">
            <v>20524.3</v>
          </cell>
          <cell r="I163">
            <v>866</v>
          </cell>
          <cell r="J163">
            <v>3255.47</v>
          </cell>
          <cell r="K163">
            <v>0</v>
          </cell>
          <cell r="L163">
            <v>0</v>
          </cell>
          <cell r="M163">
            <v>3255.47</v>
          </cell>
          <cell r="N163">
            <v>0</v>
          </cell>
          <cell r="O163">
            <v>0</v>
          </cell>
          <cell r="P163">
            <v>0</v>
          </cell>
          <cell r="Q163">
            <v>8466</v>
          </cell>
          <cell r="R163">
            <v>2225.84</v>
          </cell>
          <cell r="S163">
            <v>9830</v>
          </cell>
          <cell r="T163">
            <v>2225.84</v>
          </cell>
        </row>
        <row r="164">
          <cell r="E164">
            <v>7314</v>
          </cell>
          <cell r="F164">
            <v>13574.05</v>
          </cell>
          <cell r="G164">
            <v>7234</v>
          </cell>
          <cell r="H164">
            <v>13574.05</v>
          </cell>
          <cell r="I164">
            <v>535</v>
          </cell>
          <cell r="J164">
            <v>3525.79</v>
          </cell>
          <cell r="K164">
            <v>0</v>
          </cell>
          <cell r="L164">
            <v>0</v>
          </cell>
          <cell r="M164">
            <v>3525.79</v>
          </cell>
          <cell r="N164">
            <v>0</v>
          </cell>
          <cell r="O164">
            <v>0</v>
          </cell>
          <cell r="P164">
            <v>0</v>
          </cell>
          <cell r="Q164">
            <v>3697</v>
          </cell>
          <cell r="R164">
            <v>751.92</v>
          </cell>
          <cell r="S164">
            <v>3722</v>
          </cell>
          <cell r="T164">
            <v>691.74</v>
          </cell>
        </row>
        <row r="165">
          <cell r="E165">
            <v>2898</v>
          </cell>
          <cell r="F165">
            <v>3763.33</v>
          </cell>
          <cell r="G165">
            <v>2731</v>
          </cell>
          <cell r="H165">
            <v>3760.42</v>
          </cell>
          <cell r="I165">
            <v>102</v>
          </cell>
          <cell r="J165">
            <v>194.84</v>
          </cell>
          <cell r="K165">
            <v>0</v>
          </cell>
          <cell r="L165">
            <v>0</v>
          </cell>
          <cell r="M165">
            <v>194.84</v>
          </cell>
          <cell r="N165">
            <v>0</v>
          </cell>
          <cell r="O165">
            <v>0</v>
          </cell>
          <cell r="P165">
            <v>0</v>
          </cell>
          <cell r="Q165">
            <v>2140</v>
          </cell>
          <cell r="R165">
            <v>637.66999999999996</v>
          </cell>
          <cell r="S165">
            <v>4619</v>
          </cell>
          <cell r="T165">
            <v>637.66999999999996</v>
          </cell>
        </row>
        <row r="166">
          <cell r="E166">
            <v>3532</v>
          </cell>
          <cell r="F166">
            <v>5307.94</v>
          </cell>
          <cell r="G166">
            <v>3723</v>
          </cell>
          <cell r="H166">
            <v>5305.7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1169</v>
          </cell>
          <cell r="R166">
            <v>284.7</v>
          </cell>
          <cell r="S166">
            <v>2377</v>
          </cell>
          <cell r="T166">
            <v>284.7</v>
          </cell>
        </row>
        <row r="167">
          <cell r="E167">
            <v>2855</v>
          </cell>
          <cell r="F167">
            <v>3585.47</v>
          </cell>
          <cell r="G167">
            <v>2612</v>
          </cell>
          <cell r="H167">
            <v>3585.47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1880</v>
          </cell>
          <cell r="R167">
            <v>554.96</v>
          </cell>
          <cell r="S167">
            <v>3061</v>
          </cell>
          <cell r="T167">
            <v>554.96</v>
          </cell>
        </row>
        <row r="168">
          <cell r="E168">
            <v>5980</v>
          </cell>
          <cell r="F168">
            <v>8098.01</v>
          </cell>
          <cell r="G168">
            <v>5599</v>
          </cell>
          <cell r="H168">
            <v>8098.01</v>
          </cell>
          <cell r="I168">
            <v>589</v>
          </cell>
          <cell r="J168">
            <v>1783.69</v>
          </cell>
          <cell r="K168">
            <v>0</v>
          </cell>
          <cell r="L168">
            <v>0</v>
          </cell>
          <cell r="M168">
            <v>1783.69</v>
          </cell>
          <cell r="N168">
            <v>0</v>
          </cell>
          <cell r="O168">
            <v>0</v>
          </cell>
          <cell r="P168">
            <v>0</v>
          </cell>
          <cell r="Q168">
            <v>2593</v>
          </cell>
          <cell r="R168">
            <v>809.92</v>
          </cell>
          <cell r="S168">
            <v>3281</v>
          </cell>
          <cell r="T168">
            <v>809.92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E170">
            <v>2047</v>
          </cell>
          <cell r="F170">
            <v>2926.69</v>
          </cell>
          <cell r="G170">
            <v>2055</v>
          </cell>
          <cell r="H170">
            <v>2926.69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715</v>
          </cell>
          <cell r="R170">
            <v>138.91999999999999</v>
          </cell>
          <cell r="S170">
            <v>1481</v>
          </cell>
          <cell r="T170">
            <v>138.91999999999999</v>
          </cell>
        </row>
        <row r="171">
          <cell r="E171">
            <v>1102</v>
          </cell>
          <cell r="F171">
            <v>1784.95</v>
          </cell>
          <cell r="G171">
            <v>1006</v>
          </cell>
          <cell r="H171">
            <v>1784.95</v>
          </cell>
          <cell r="I171">
            <v>508</v>
          </cell>
          <cell r="J171">
            <v>4007.92</v>
          </cell>
          <cell r="K171">
            <v>0</v>
          </cell>
          <cell r="L171">
            <v>0</v>
          </cell>
          <cell r="M171">
            <v>4007.92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E172">
            <v>5786</v>
          </cell>
          <cell r="F172">
            <v>11292.62</v>
          </cell>
          <cell r="G172">
            <v>5810</v>
          </cell>
          <cell r="H172">
            <v>11262.92</v>
          </cell>
          <cell r="I172">
            <v>999</v>
          </cell>
          <cell r="J172">
            <v>3927.3</v>
          </cell>
          <cell r="K172">
            <v>0</v>
          </cell>
          <cell r="L172">
            <v>0</v>
          </cell>
          <cell r="M172">
            <v>3927.3</v>
          </cell>
          <cell r="N172">
            <v>0</v>
          </cell>
          <cell r="O172">
            <v>0</v>
          </cell>
          <cell r="P172">
            <v>0</v>
          </cell>
          <cell r="Q172">
            <v>4170</v>
          </cell>
          <cell r="R172">
            <v>1149.43</v>
          </cell>
          <cell r="S172">
            <v>6553</v>
          </cell>
          <cell r="T172">
            <v>1149.43</v>
          </cell>
        </row>
        <row r="173">
          <cell r="E173">
            <v>303</v>
          </cell>
          <cell r="F173">
            <v>402.47</v>
          </cell>
          <cell r="G173">
            <v>303</v>
          </cell>
          <cell r="H173">
            <v>402.47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299</v>
          </cell>
          <cell r="R173">
            <v>94.06</v>
          </cell>
          <cell r="S173">
            <v>371</v>
          </cell>
          <cell r="T173">
            <v>94.06</v>
          </cell>
        </row>
        <row r="174">
          <cell r="E174">
            <v>2283</v>
          </cell>
          <cell r="F174">
            <v>3231.01</v>
          </cell>
          <cell r="G174">
            <v>2283</v>
          </cell>
          <cell r="H174">
            <v>3174.06</v>
          </cell>
          <cell r="I174">
            <v>160</v>
          </cell>
          <cell r="J174">
            <v>226.79</v>
          </cell>
          <cell r="K174">
            <v>0</v>
          </cell>
          <cell r="L174">
            <v>0</v>
          </cell>
          <cell r="M174">
            <v>226.79</v>
          </cell>
          <cell r="N174">
            <v>0</v>
          </cell>
          <cell r="O174">
            <v>0</v>
          </cell>
          <cell r="P174">
            <v>0</v>
          </cell>
          <cell r="Q174">
            <v>327</v>
          </cell>
          <cell r="R174">
            <v>118.06</v>
          </cell>
          <cell r="S174">
            <v>481</v>
          </cell>
          <cell r="T174">
            <v>118.06</v>
          </cell>
        </row>
        <row r="175">
          <cell r="U175">
            <v>192000.02999999997</v>
          </cell>
          <cell r="V175">
            <v>191084.12999999995</v>
          </cell>
        </row>
        <row r="176">
          <cell r="E176">
            <v>29396</v>
          </cell>
          <cell r="F176">
            <v>61515.25</v>
          </cell>
          <cell r="G176">
            <v>28025</v>
          </cell>
          <cell r="H176">
            <v>61513.45</v>
          </cell>
          <cell r="I176">
            <v>445</v>
          </cell>
          <cell r="J176">
            <v>1972.95</v>
          </cell>
          <cell r="K176">
            <v>481</v>
          </cell>
          <cell r="L176">
            <v>1538</v>
          </cell>
          <cell r="M176">
            <v>1877.21</v>
          </cell>
          <cell r="N176">
            <v>1538</v>
          </cell>
          <cell r="O176">
            <v>362.38</v>
          </cell>
          <cell r="P176">
            <v>362.38</v>
          </cell>
          <cell r="Q176">
            <v>5060</v>
          </cell>
          <cell r="R176">
            <v>1514.21</v>
          </cell>
          <cell r="S176">
            <v>4653</v>
          </cell>
          <cell r="T176">
            <v>1464.82</v>
          </cell>
        </row>
        <row r="177">
          <cell r="E177">
            <v>8468</v>
          </cell>
          <cell r="F177">
            <v>16075.65</v>
          </cell>
          <cell r="G177">
            <v>8441</v>
          </cell>
          <cell r="H177">
            <v>16075.65</v>
          </cell>
          <cell r="I177">
            <v>274</v>
          </cell>
          <cell r="J177">
            <v>1212.3800000000001</v>
          </cell>
          <cell r="K177">
            <v>459</v>
          </cell>
          <cell r="L177">
            <v>0</v>
          </cell>
          <cell r="M177">
            <v>1212.3800000000001</v>
          </cell>
          <cell r="N177">
            <v>0</v>
          </cell>
          <cell r="O177">
            <v>0</v>
          </cell>
          <cell r="P177">
            <v>0</v>
          </cell>
          <cell r="Q177">
            <v>1282</v>
          </cell>
          <cell r="R177">
            <v>394.14</v>
          </cell>
          <cell r="S177">
            <v>1422</v>
          </cell>
          <cell r="T177">
            <v>394.14</v>
          </cell>
        </row>
        <row r="178">
          <cell r="E178">
            <v>2914</v>
          </cell>
          <cell r="F178">
            <v>3821.99</v>
          </cell>
          <cell r="G178">
            <v>2988</v>
          </cell>
          <cell r="H178">
            <v>3821.99</v>
          </cell>
          <cell r="I178">
            <v>74</v>
          </cell>
          <cell r="J178">
            <v>593.80999999999995</v>
          </cell>
          <cell r="K178">
            <v>0</v>
          </cell>
          <cell r="L178">
            <v>1100</v>
          </cell>
          <cell r="M178">
            <v>593.80999999999995</v>
          </cell>
          <cell r="N178">
            <v>0</v>
          </cell>
          <cell r="O178">
            <v>0</v>
          </cell>
          <cell r="P178">
            <v>0</v>
          </cell>
          <cell r="Q178">
            <v>111</v>
          </cell>
          <cell r="R178">
            <v>25.84</v>
          </cell>
          <cell r="S178">
            <v>61</v>
          </cell>
          <cell r="T178">
            <v>14.73</v>
          </cell>
        </row>
        <row r="179">
          <cell r="E179">
            <v>2780</v>
          </cell>
          <cell r="F179">
            <v>6412.97</v>
          </cell>
          <cell r="G179">
            <v>3593</v>
          </cell>
          <cell r="H179">
            <v>6412.97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6377</v>
          </cell>
          <cell r="R179">
            <v>1574.2</v>
          </cell>
          <cell r="S179">
            <v>7324</v>
          </cell>
          <cell r="T179">
            <v>1574.2</v>
          </cell>
        </row>
        <row r="180">
          <cell r="E180">
            <v>8458</v>
          </cell>
          <cell r="F180">
            <v>10820.04</v>
          </cell>
          <cell r="G180">
            <v>8171</v>
          </cell>
          <cell r="H180">
            <v>10820.04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181</v>
          </cell>
          <cell r="R180">
            <v>44.15</v>
          </cell>
          <cell r="S180">
            <v>201</v>
          </cell>
          <cell r="T180">
            <v>34.67</v>
          </cell>
        </row>
        <row r="181">
          <cell r="E181">
            <v>2002</v>
          </cell>
          <cell r="F181">
            <v>2380.08</v>
          </cell>
          <cell r="G181">
            <v>1820</v>
          </cell>
          <cell r="H181">
            <v>2380.08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641</v>
          </cell>
          <cell r="R181">
            <v>163.43</v>
          </cell>
          <cell r="S181">
            <v>784</v>
          </cell>
          <cell r="T181">
            <v>158.85</v>
          </cell>
        </row>
        <row r="182">
          <cell r="E182">
            <v>2952</v>
          </cell>
          <cell r="F182">
            <v>5397.01</v>
          </cell>
          <cell r="G182">
            <v>4008</v>
          </cell>
          <cell r="H182">
            <v>5397.01</v>
          </cell>
          <cell r="I182">
            <v>494</v>
          </cell>
          <cell r="J182">
            <v>3713.37</v>
          </cell>
          <cell r="K182">
            <v>0</v>
          </cell>
          <cell r="L182">
            <v>41994</v>
          </cell>
          <cell r="M182">
            <v>3713.37</v>
          </cell>
          <cell r="N182">
            <v>0</v>
          </cell>
          <cell r="O182">
            <v>0</v>
          </cell>
          <cell r="P182">
            <v>0</v>
          </cell>
          <cell r="Q182">
            <v>3453</v>
          </cell>
          <cell r="R182">
            <v>784.77</v>
          </cell>
          <cell r="S182">
            <v>3448</v>
          </cell>
          <cell r="T182">
            <v>784.77</v>
          </cell>
        </row>
        <row r="183">
          <cell r="E183">
            <v>2794</v>
          </cell>
          <cell r="F183">
            <v>3866.77</v>
          </cell>
          <cell r="G183">
            <v>3400</v>
          </cell>
          <cell r="H183">
            <v>3866.77</v>
          </cell>
          <cell r="I183">
            <v>877</v>
          </cell>
          <cell r="J183">
            <v>6342.16</v>
          </cell>
          <cell r="K183">
            <v>0</v>
          </cell>
          <cell r="L183">
            <v>0</v>
          </cell>
          <cell r="M183">
            <v>6342.16</v>
          </cell>
          <cell r="N183">
            <v>0</v>
          </cell>
          <cell r="O183">
            <v>0</v>
          </cell>
          <cell r="P183">
            <v>0</v>
          </cell>
          <cell r="Q183">
            <v>1353</v>
          </cell>
          <cell r="R183">
            <v>452.64</v>
          </cell>
          <cell r="S183">
            <v>1735</v>
          </cell>
          <cell r="T183">
            <v>448.28</v>
          </cell>
        </row>
        <row r="184">
          <cell r="E184">
            <v>3138</v>
          </cell>
          <cell r="F184">
            <v>4991.43</v>
          </cell>
          <cell r="G184">
            <v>3443</v>
          </cell>
          <cell r="H184">
            <v>4991.43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670</v>
          </cell>
          <cell r="R184">
            <v>290.36</v>
          </cell>
          <cell r="S184">
            <v>873</v>
          </cell>
          <cell r="T184">
            <v>290.36</v>
          </cell>
        </row>
        <row r="185">
          <cell r="U185">
            <v>134721.98000000001</v>
          </cell>
          <cell r="V185">
            <v>134545.51999999999</v>
          </cell>
        </row>
        <row r="186">
          <cell r="E186">
            <v>11418</v>
          </cell>
          <cell r="F186">
            <v>16656.91</v>
          </cell>
          <cell r="G186">
            <v>11418</v>
          </cell>
          <cell r="H186">
            <v>16656.91</v>
          </cell>
          <cell r="I186">
            <v>168</v>
          </cell>
          <cell r="J186">
            <v>669.9</v>
          </cell>
          <cell r="K186">
            <v>168</v>
          </cell>
          <cell r="L186">
            <v>0</v>
          </cell>
          <cell r="M186">
            <v>669.9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1189.73</v>
          </cell>
          <cell r="S186">
            <v>0</v>
          </cell>
          <cell r="T186">
            <v>1189.73</v>
          </cell>
        </row>
        <row r="187">
          <cell r="E187">
            <v>2757</v>
          </cell>
          <cell r="F187">
            <v>3433.09</v>
          </cell>
          <cell r="G187">
            <v>2757</v>
          </cell>
          <cell r="H187">
            <v>3433.09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907.52</v>
          </cell>
          <cell r="S187">
            <v>0</v>
          </cell>
          <cell r="T187">
            <v>907.52</v>
          </cell>
        </row>
        <row r="188">
          <cell r="U188">
            <v>22857.15</v>
          </cell>
          <cell r="V188">
            <v>22857.15</v>
          </cell>
        </row>
        <row r="189">
          <cell r="E189">
            <v>23094</v>
          </cell>
          <cell r="F189">
            <v>37408.61</v>
          </cell>
          <cell r="G189">
            <v>23094</v>
          </cell>
          <cell r="H189">
            <v>37408.61</v>
          </cell>
          <cell r="I189">
            <v>955</v>
          </cell>
          <cell r="J189">
            <v>2460.71</v>
          </cell>
          <cell r="K189">
            <v>955</v>
          </cell>
          <cell r="L189">
            <v>831</v>
          </cell>
          <cell r="M189">
            <v>2460.71</v>
          </cell>
          <cell r="N189">
            <v>0</v>
          </cell>
          <cell r="O189">
            <v>0</v>
          </cell>
          <cell r="P189">
            <v>0</v>
          </cell>
          <cell r="Q189">
            <v>5145</v>
          </cell>
          <cell r="R189">
            <v>1158.83</v>
          </cell>
          <cell r="S189">
            <v>5145</v>
          </cell>
          <cell r="T189">
            <v>1158.83</v>
          </cell>
        </row>
        <row r="190">
          <cell r="E190">
            <v>3563</v>
          </cell>
          <cell r="F190">
            <v>5011.34</v>
          </cell>
          <cell r="G190">
            <v>3563</v>
          </cell>
          <cell r="H190">
            <v>5011.34</v>
          </cell>
          <cell r="I190">
            <v>568</v>
          </cell>
          <cell r="J190">
            <v>1071.1500000000001</v>
          </cell>
          <cell r="K190">
            <v>568</v>
          </cell>
          <cell r="L190">
            <v>0</v>
          </cell>
          <cell r="M190">
            <v>1071.1500000000001</v>
          </cell>
          <cell r="N190">
            <v>0</v>
          </cell>
          <cell r="O190">
            <v>0</v>
          </cell>
          <cell r="P190">
            <v>0</v>
          </cell>
          <cell r="Q190">
            <v>2705</v>
          </cell>
          <cell r="R190">
            <v>454.53</v>
          </cell>
          <cell r="S190">
            <v>2705</v>
          </cell>
          <cell r="T190">
            <v>454.53</v>
          </cell>
        </row>
        <row r="191">
          <cell r="E191">
            <v>6583</v>
          </cell>
          <cell r="F191">
            <v>10888.92</v>
          </cell>
          <cell r="G191">
            <v>6583</v>
          </cell>
          <cell r="H191">
            <v>10888.92</v>
          </cell>
          <cell r="I191">
            <v>564</v>
          </cell>
          <cell r="J191">
            <v>1414.01</v>
          </cell>
          <cell r="K191">
            <v>564</v>
          </cell>
          <cell r="L191">
            <v>0</v>
          </cell>
          <cell r="M191">
            <v>1414.01</v>
          </cell>
          <cell r="N191">
            <v>0</v>
          </cell>
          <cell r="O191">
            <v>0</v>
          </cell>
          <cell r="P191">
            <v>0</v>
          </cell>
          <cell r="Q191">
            <v>3062</v>
          </cell>
          <cell r="R191">
            <v>832.31</v>
          </cell>
          <cell r="S191">
            <v>3062</v>
          </cell>
          <cell r="T191">
            <v>832.31</v>
          </cell>
        </row>
        <row r="192">
          <cell r="E192">
            <v>2233</v>
          </cell>
          <cell r="F192">
            <v>3173.66</v>
          </cell>
          <cell r="G192">
            <v>2233</v>
          </cell>
          <cell r="H192">
            <v>3173.66</v>
          </cell>
          <cell r="I192">
            <v>226</v>
          </cell>
          <cell r="J192">
            <v>511</v>
          </cell>
          <cell r="K192">
            <v>226</v>
          </cell>
          <cell r="L192">
            <v>0</v>
          </cell>
          <cell r="M192">
            <v>511</v>
          </cell>
          <cell r="N192">
            <v>0</v>
          </cell>
          <cell r="O192">
            <v>0</v>
          </cell>
          <cell r="P192">
            <v>0</v>
          </cell>
          <cell r="Q192">
            <v>1111</v>
          </cell>
          <cell r="R192">
            <v>233.16</v>
          </cell>
          <cell r="S192">
            <v>1111</v>
          </cell>
          <cell r="T192">
            <v>233.16</v>
          </cell>
        </row>
        <row r="193">
          <cell r="E193">
            <v>2118</v>
          </cell>
          <cell r="F193">
            <v>2917.08</v>
          </cell>
          <cell r="G193">
            <v>2118</v>
          </cell>
          <cell r="H193">
            <v>2917.08</v>
          </cell>
          <cell r="I193">
            <v>557</v>
          </cell>
          <cell r="J193">
            <v>1158.27</v>
          </cell>
          <cell r="K193">
            <v>557</v>
          </cell>
          <cell r="L193">
            <v>0</v>
          </cell>
          <cell r="M193">
            <v>1158.27</v>
          </cell>
          <cell r="N193">
            <v>0</v>
          </cell>
          <cell r="O193">
            <v>0</v>
          </cell>
          <cell r="P193">
            <v>0</v>
          </cell>
          <cell r="Q193">
            <v>788</v>
          </cell>
          <cell r="R193">
            <v>161.72</v>
          </cell>
          <cell r="S193">
            <v>788</v>
          </cell>
          <cell r="T193">
            <v>161.72</v>
          </cell>
        </row>
        <row r="194">
          <cell r="E194">
            <v>1534</v>
          </cell>
          <cell r="F194">
            <v>2412.29</v>
          </cell>
          <cell r="G194">
            <v>1534</v>
          </cell>
          <cell r="H194">
            <v>2412.29</v>
          </cell>
          <cell r="I194">
            <v>438</v>
          </cell>
          <cell r="J194">
            <v>1152.3699999999999</v>
          </cell>
          <cell r="K194">
            <v>438</v>
          </cell>
          <cell r="L194">
            <v>0</v>
          </cell>
          <cell r="M194">
            <v>1152.3699999999999</v>
          </cell>
          <cell r="N194">
            <v>0</v>
          </cell>
          <cell r="O194">
            <v>0</v>
          </cell>
          <cell r="P194">
            <v>0</v>
          </cell>
          <cell r="Q194">
            <v>1877</v>
          </cell>
          <cell r="R194">
            <v>233.1</v>
          </cell>
          <cell r="S194">
            <v>1877</v>
          </cell>
          <cell r="T194">
            <v>233.1</v>
          </cell>
        </row>
        <row r="195">
          <cell r="E195">
            <v>1435</v>
          </cell>
          <cell r="F195">
            <v>1975.92</v>
          </cell>
          <cell r="G195">
            <v>1435</v>
          </cell>
          <cell r="H195">
            <v>1975.92</v>
          </cell>
          <cell r="I195">
            <v>245</v>
          </cell>
          <cell r="J195">
            <v>2106.73</v>
          </cell>
          <cell r="K195">
            <v>245</v>
          </cell>
          <cell r="L195">
            <v>18831</v>
          </cell>
          <cell r="M195">
            <v>2106.73</v>
          </cell>
          <cell r="N195">
            <v>0</v>
          </cell>
          <cell r="O195">
            <v>0</v>
          </cell>
          <cell r="P195">
            <v>0</v>
          </cell>
          <cell r="Q195">
            <v>1674</v>
          </cell>
          <cell r="R195">
            <v>224.5</v>
          </cell>
          <cell r="S195">
            <v>1674</v>
          </cell>
          <cell r="T195">
            <v>139.81</v>
          </cell>
        </row>
        <row r="196">
          <cell r="E196">
            <v>515</v>
          </cell>
          <cell r="F196">
            <v>675.09</v>
          </cell>
          <cell r="G196">
            <v>515</v>
          </cell>
          <cell r="H196">
            <v>675.09</v>
          </cell>
          <cell r="I196">
            <v>1015</v>
          </cell>
          <cell r="J196">
            <v>6460.09</v>
          </cell>
          <cell r="K196">
            <v>1015</v>
          </cell>
          <cell r="L196">
            <v>25038</v>
          </cell>
          <cell r="M196">
            <v>6460.09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U197">
            <v>84095.389999999985</v>
          </cell>
          <cell r="V197">
            <v>84010.699999999983</v>
          </cell>
        </row>
        <row r="198">
          <cell r="E198">
            <v>14645</v>
          </cell>
          <cell r="F198">
            <v>25864.89</v>
          </cell>
          <cell r="G198">
            <v>15041</v>
          </cell>
          <cell r="H198">
            <v>25864.89</v>
          </cell>
          <cell r="I198">
            <v>857</v>
          </cell>
          <cell r="J198">
            <v>2210.2199999999998</v>
          </cell>
          <cell r="K198">
            <v>732</v>
          </cell>
          <cell r="L198">
            <v>2537</v>
          </cell>
          <cell r="M198">
            <v>2116.0100000000002</v>
          </cell>
          <cell r="N198">
            <v>0</v>
          </cell>
          <cell r="O198">
            <v>0</v>
          </cell>
          <cell r="P198">
            <v>0</v>
          </cell>
          <cell r="Q198">
            <v>8271</v>
          </cell>
          <cell r="R198">
            <v>2365.96</v>
          </cell>
          <cell r="S198">
            <v>7753</v>
          </cell>
          <cell r="T198">
            <v>2279.92</v>
          </cell>
        </row>
        <row r="199">
          <cell r="E199">
            <v>12438</v>
          </cell>
          <cell r="F199">
            <v>21403.31</v>
          </cell>
          <cell r="G199">
            <v>12329</v>
          </cell>
          <cell r="H199">
            <v>21214.95</v>
          </cell>
          <cell r="I199">
            <v>771</v>
          </cell>
          <cell r="J199">
            <v>1844.14</v>
          </cell>
          <cell r="K199">
            <v>812</v>
          </cell>
          <cell r="L199">
            <v>456</v>
          </cell>
          <cell r="M199">
            <v>1844.14</v>
          </cell>
          <cell r="N199">
            <v>0</v>
          </cell>
          <cell r="O199">
            <v>0</v>
          </cell>
          <cell r="P199">
            <v>0</v>
          </cell>
          <cell r="Q199">
            <v>17804</v>
          </cell>
          <cell r="R199">
            <v>3465.25</v>
          </cell>
          <cell r="S199">
            <v>12002</v>
          </cell>
          <cell r="T199">
            <v>3442.63</v>
          </cell>
        </row>
        <row r="200">
          <cell r="E200">
            <v>3685</v>
          </cell>
          <cell r="F200">
            <v>5328.84</v>
          </cell>
          <cell r="G200">
            <v>3350</v>
          </cell>
          <cell r="H200">
            <v>5247.99</v>
          </cell>
          <cell r="I200">
            <v>140</v>
          </cell>
          <cell r="J200">
            <v>309.63</v>
          </cell>
          <cell r="K200">
            <v>128</v>
          </cell>
          <cell r="L200">
            <v>0</v>
          </cell>
          <cell r="M200">
            <v>283.08999999999997</v>
          </cell>
          <cell r="N200">
            <v>0</v>
          </cell>
          <cell r="O200">
            <v>0</v>
          </cell>
          <cell r="P200">
            <v>0</v>
          </cell>
          <cell r="Q200">
            <v>5023</v>
          </cell>
          <cell r="R200">
            <v>1013.09</v>
          </cell>
          <cell r="S200">
            <v>6092</v>
          </cell>
          <cell r="T200">
            <v>1012.25</v>
          </cell>
        </row>
        <row r="201">
          <cell r="E201">
            <v>3267</v>
          </cell>
          <cell r="F201">
            <v>4573</v>
          </cell>
          <cell r="G201">
            <v>3424</v>
          </cell>
          <cell r="H201">
            <v>4572</v>
          </cell>
          <cell r="I201">
            <v>63</v>
          </cell>
          <cell r="J201">
            <v>140</v>
          </cell>
          <cell r="K201">
            <v>52</v>
          </cell>
          <cell r="L201">
            <v>525</v>
          </cell>
          <cell r="M201">
            <v>104</v>
          </cell>
          <cell r="N201">
            <v>0</v>
          </cell>
          <cell r="O201">
            <v>0</v>
          </cell>
          <cell r="P201">
            <v>0</v>
          </cell>
          <cell r="Q201">
            <v>4561</v>
          </cell>
          <cell r="R201">
            <v>973</v>
          </cell>
          <cell r="S201">
            <v>6219</v>
          </cell>
          <cell r="T201">
            <v>919</v>
          </cell>
        </row>
        <row r="202">
          <cell r="E202">
            <v>621</v>
          </cell>
          <cell r="F202">
            <v>1250</v>
          </cell>
          <cell r="G202">
            <v>622</v>
          </cell>
          <cell r="H202">
            <v>1249</v>
          </cell>
          <cell r="I202">
            <v>911</v>
          </cell>
          <cell r="J202">
            <v>7407.88</v>
          </cell>
          <cell r="K202">
            <v>120</v>
          </cell>
          <cell r="L202">
            <v>51762</v>
          </cell>
          <cell r="M202">
            <v>7400.31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U203">
            <v>78149.210000000006</v>
          </cell>
          <cell r="V203">
            <v>77550.179999999993</v>
          </cell>
        </row>
        <row r="204">
          <cell r="E204">
            <v>14535</v>
          </cell>
          <cell r="F204">
            <v>29416.514400000004</v>
          </cell>
          <cell r="G204">
            <v>15238</v>
          </cell>
          <cell r="H204">
            <v>29401.019800000002</v>
          </cell>
          <cell r="I204">
            <v>648</v>
          </cell>
          <cell r="J204">
            <v>1459.35547</v>
          </cell>
          <cell r="K204">
            <v>775</v>
          </cell>
          <cell r="L204">
            <v>0</v>
          </cell>
          <cell r="M204">
            <v>1459.36</v>
          </cell>
          <cell r="N204">
            <v>0</v>
          </cell>
          <cell r="O204">
            <v>0</v>
          </cell>
          <cell r="P204">
            <v>0</v>
          </cell>
          <cell r="Q204">
            <v>24532</v>
          </cell>
          <cell r="R204">
            <v>3690.0453000000007</v>
          </cell>
          <cell r="S204">
            <v>12209</v>
          </cell>
          <cell r="T204">
            <v>3644.36</v>
          </cell>
        </row>
        <row r="205">
          <cell r="E205">
            <v>11385</v>
          </cell>
          <cell r="F205">
            <v>22354.640100000001</v>
          </cell>
          <cell r="G205">
            <v>10405</v>
          </cell>
          <cell r="H205">
            <v>22194.16</v>
          </cell>
          <cell r="I205">
            <v>1188</v>
          </cell>
          <cell r="J205">
            <v>2797.3907899999999</v>
          </cell>
          <cell r="K205">
            <v>1016</v>
          </cell>
          <cell r="L205">
            <v>2811</v>
          </cell>
          <cell r="M205">
            <v>2750.09</v>
          </cell>
          <cell r="N205">
            <v>0</v>
          </cell>
          <cell r="O205">
            <v>0</v>
          </cell>
          <cell r="P205">
            <v>0</v>
          </cell>
          <cell r="Q205">
            <v>29153</v>
          </cell>
          <cell r="R205">
            <v>5605.5415300000004</v>
          </cell>
          <cell r="S205">
            <v>20972</v>
          </cell>
          <cell r="T205">
            <v>5418.28</v>
          </cell>
        </row>
        <row r="206">
          <cell r="E206">
            <v>10341</v>
          </cell>
          <cell r="F206">
            <v>19136.537550000001</v>
          </cell>
          <cell r="G206">
            <v>10276</v>
          </cell>
          <cell r="H206">
            <v>19042.099999999999</v>
          </cell>
          <cell r="I206">
            <v>1074</v>
          </cell>
          <cell r="J206">
            <v>2239.1027400000003</v>
          </cell>
          <cell r="K206">
            <v>744</v>
          </cell>
          <cell r="L206">
            <v>2428</v>
          </cell>
          <cell r="M206">
            <v>2160.0700000000002</v>
          </cell>
          <cell r="N206">
            <v>3606</v>
          </cell>
          <cell r="O206">
            <v>764.2099199999999</v>
          </cell>
          <cell r="P206">
            <v>682.59</v>
          </cell>
          <cell r="Q206">
            <v>9223</v>
          </cell>
          <cell r="R206">
            <v>1677.8682000000001</v>
          </cell>
          <cell r="S206">
            <v>6481</v>
          </cell>
          <cell r="T206">
            <v>1626.52</v>
          </cell>
        </row>
        <row r="207">
          <cell r="E207">
            <v>2781</v>
          </cell>
          <cell r="F207">
            <v>4357.5280200000007</v>
          </cell>
          <cell r="G207">
            <v>2758</v>
          </cell>
          <cell r="H207">
            <v>4356.82</v>
          </cell>
          <cell r="I207">
            <v>156</v>
          </cell>
          <cell r="J207">
            <v>353.38072</v>
          </cell>
          <cell r="K207">
            <v>149</v>
          </cell>
          <cell r="L207">
            <v>0</v>
          </cell>
          <cell r="M207">
            <v>327.71</v>
          </cell>
          <cell r="N207">
            <v>0</v>
          </cell>
          <cell r="O207">
            <v>0</v>
          </cell>
          <cell r="P207">
            <v>0</v>
          </cell>
          <cell r="Q207">
            <v>11981</v>
          </cell>
          <cell r="R207">
            <v>2098.6881600000002</v>
          </cell>
          <cell r="S207">
            <v>8025</v>
          </cell>
          <cell r="T207">
            <v>2081.58</v>
          </cell>
        </row>
        <row r="208">
          <cell r="E208">
            <v>1620</v>
          </cell>
          <cell r="F208">
            <v>2697.2676000000001</v>
          </cell>
          <cell r="G208">
            <v>1576</v>
          </cell>
          <cell r="H208">
            <v>2695.97</v>
          </cell>
          <cell r="I208">
            <v>384</v>
          </cell>
          <cell r="J208">
            <v>949.52356000000009</v>
          </cell>
          <cell r="K208">
            <v>414</v>
          </cell>
          <cell r="L208">
            <v>0</v>
          </cell>
          <cell r="M208">
            <v>949.33</v>
          </cell>
          <cell r="N208">
            <v>0</v>
          </cell>
          <cell r="O208">
            <v>0</v>
          </cell>
          <cell r="P208">
            <v>0</v>
          </cell>
          <cell r="Q208">
            <v>10174</v>
          </cell>
          <cell r="R208">
            <v>1888.7938100000001</v>
          </cell>
          <cell r="S208">
            <v>9553</v>
          </cell>
          <cell r="T208">
            <v>1888.78</v>
          </cell>
        </row>
        <row r="209">
          <cell r="E209">
            <v>2799</v>
          </cell>
          <cell r="F209">
            <v>4226.3710799999999</v>
          </cell>
          <cell r="G209">
            <v>2695</v>
          </cell>
          <cell r="H209">
            <v>4200.67</v>
          </cell>
          <cell r="I209">
            <v>75</v>
          </cell>
          <cell r="J209">
            <v>156.49779999999998</v>
          </cell>
          <cell r="K209">
            <v>112</v>
          </cell>
          <cell r="L209">
            <v>0</v>
          </cell>
          <cell r="M209">
            <v>156.5</v>
          </cell>
          <cell r="N209">
            <v>0</v>
          </cell>
          <cell r="O209">
            <v>0</v>
          </cell>
          <cell r="P209">
            <v>0</v>
          </cell>
          <cell r="Q209">
            <v>10017</v>
          </cell>
          <cell r="R209">
            <v>2119.0769599999999</v>
          </cell>
          <cell r="S209">
            <v>10094</v>
          </cell>
          <cell r="T209">
            <v>2119.0700000000002</v>
          </cell>
        </row>
        <row r="210">
          <cell r="E210">
            <v>2583</v>
          </cell>
          <cell r="F210">
            <v>3900.3026500000005</v>
          </cell>
          <cell r="G210">
            <v>2733</v>
          </cell>
          <cell r="H210">
            <v>3800.13</v>
          </cell>
          <cell r="I210">
            <v>216</v>
          </cell>
          <cell r="J210">
            <v>395.93471</v>
          </cell>
          <cell r="K210">
            <v>194</v>
          </cell>
          <cell r="L210">
            <v>0</v>
          </cell>
          <cell r="M210">
            <v>393.05</v>
          </cell>
          <cell r="N210">
            <v>0</v>
          </cell>
          <cell r="O210">
            <v>0</v>
          </cell>
          <cell r="P210">
            <v>0</v>
          </cell>
          <cell r="Q210">
            <v>11313</v>
          </cell>
          <cell r="R210">
            <v>2208.6576500000006</v>
          </cell>
          <cell r="S210">
            <v>11589</v>
          </cell>
          <cell r="T210">
            <v>2208.6</v>
          </cell>
        </row>
        <row r="211">
          <cell r="E211">
            <v>2781</v>
          </cell>
          <cell r="F211">
            <v>3758.6397299999999</v>
          </cell>
          <cell r="G211">
            <v>2624</v>
          </cell>
          <cell r="H211">
            <v>3757.84</v>
          </cell>
          <cell r="I211">
            <v>234</v>
          </cell>
          <cell r="J211">
            <v>488.95180000000005</v>
          </cell>
          <cell r="K211">
            <v>312</v>
          </cell>
          <cell r="L211">
            <v>0</v>
          </cell>
          <cell r="M211">
            <v>478.68</v>
          </cell>
          <cell r="N211">
            <v>0</v>
          </cell>
          <cell r="O211">
            <v>0</v>
          </cell>
          <cell r="P211">
            <v>0</v>
          </cell>
          <cell r="Q211">
            <v>5281</v>
          </cell>
          <cell r="R211">
            <v>1148.8048399999998</v>
          </cell>
          <cell r="S211">
            <v>6863</v>
          </cell>
          <cell r="T211">
            <v>1148.8</v>
          </cell>
        </row>
        <row r="212">
          <cell r="E212">
            <v>558</v>
          </cell>
          <cell r="F212">
            <v>871.19348000000002</v>
          </cell>
          <cell r="G212">
            <v>525</v>
          </cell>
          <cell r="H212">
            <v>870.81</v>
          </cell>
          <cell r="I212">
            <v>1383</v>
          </cell>
          <cell r="J212">
            <v>7291.2625599999992</v>
          </cell>
          <cell r="K212">
            <v>1173</v>
          </cell>
          <cell r="L212">
            <v>62321</v>
          </cell>
          <cell r="M212">
            <v>7291.26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E213">
            <v>2385</v>
          </cell>
          <cell r="F213">
            <v>3313.46967</v>
          </cell>
          <cell r="G213">
            <v>1809</v>
          </cell>
          <cell r="H213">
            <v>3159.74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3496</v>
          </cell>
          <cell r="R213">
            <v>582.79974000000016</v>
          </cell>
          <cell r="S213">
            <v>3260</v>
          </cell>
          <cell r="T213">
            <v>544.07000000000005</v>
          </cell>
        </row>
        <row r="214">
          <cell r="U214">
            <v>131948.35054000001</v>
          </cell>
          <cell r="V214">
            <v>130807.95980000001</v>
          </cell>
        </row>
        <row r="215">
          <cell r="E215">
            <v>13221</v>
          </cell>
          <cell r="F215">
            <v>22190.34</v>
          </cell>
          <cell r="G215">
            <v>13221</v>
          </cell>
          <cell r="H215">
            <v>22190.34</v>
          </cell>
          <cell r="I215">
            <v>591</v>
          </cell>
          <cell r="J215">
            <v>989.05</v>
          </cell>
          <cell r="K215">
            <v>591</v>
          </cell>
          <cell r="L215">
            <v>585</v>
          </cell>
          <cell r="M215">
            <v>989.05</v>
          </cell>
          <cell r="N215">
            <v>0</v>
          </cell>
          <cell r="O215">
            <v>0</v>
          </cell>
          <cell r="P215">
            <v>0</v>
          </cell>
          <cell r="Q215">
            <v>4959</v>
          </cell>
          <cell r="R215">
            <v>1421.09</v>
          </cell>
          <cell r="S215">
            <v>4959</v>
          </cell>
          <cell r="T215">
            <v>1421.09</v>
          </cell>
        </row>
        <row r="216">
          <cell r="E216">
            <v>2464</v>
          </cell>
          <cell r="F216">
            <v>3357.77</v>
          </cell>
          <cell r="G216">
            <v>2464</v>
          </cell>
          <cell r="H216">
            <v>3357.77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5933</v>
          </cell>
          <cell r="R216">
            <v>1069.55</v>
          </cell>
          <cell r="S216">
            <v>5933</v>
          </cell>
          <cell r="T216">
            <v>1069.55</v>
          </cell>
        </row>
        <row r="217">
          <cell r="E217">
            <v>3589</v>
          </cell>
          <cell r="F217">
            <v>6131.2</v>
          </cell>
          <cell r="G217">
            <v>3589</v>
          </cell>
          <cell r="H217">
            <v>6131.2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4660</v>
          </cell>
          <cell r="R217">
            <v>572.86</v>
          </cell>
          <cell r="S217">
            <v>4660</v>
          </cell>
          <cell r="T217">
            <v>572.86</v>
          </cell>
        </row>
        <row r="218">
          <cell r="E218">
            <v>1570</v>
          </cell>
          <cell r="F218">
            <v>2618.41</v>
          </cell>
          <cell r="G218">
            <v>1570</v>
          </cell>
          <cell r="H218">
            <v>2618.41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3319</v>
          </cell>
          <cell r="R218">
            <v>972.97</v>
          </cell>
          <cell r="S218">
            <v>3319</v>
          </cell>
          <cell r="T218">
            <v>972.97</v>
          </cell>
        </row>
        <row r="219">
          <cell r="U219">
            <v>39323.24</v>
          </cell>
          <cell r="V219">
            <v>39323.24</v>
          </cell>
        </row>
        <row r="220">
          <cell r="E220">
            <v>30536.965927286401</v>
          </cell>
          <cell r="F220">
            <v>81947.543440000009</v>
          </cell>
          <cell r="G220">
            <v>30536.965927286401</v>
          </cell>
          <cell r="H220">
            <v>81947.543440000009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24723.720596298372</v>
          </cell>
          <cell r="R220">
            <v>7635.6749150000014</v>
          </cell>
          <cell r="S220">
            <v>24723.720596298372</v>
          </cell>
          <cell r="T220">
            <v>7635.6749150000014</v>
          </cell>
        </row>
        <row r="221">
          <cell r="E221">
            <v>17017.732429652177</v>
          </cell>
          <cell r="F221">
            <v>34245.298216406198</v>
          </cell>
          <cell r="G221">
            <v>17017.732429652177</v>
          </cell>
          <cell r="H221">
            <v>34245.298216406198</v>
          </cell>
          <cell r="I221">
            <v>294.67739407580945</v>
          </cell>
          <cell r="J221">
            <v>814.35086000000001</v>
          </cell>
          <cell r="K221">
            <v>294.67739407580945</v>
          </cell>
          <cell r="L221">
            <v>0</v>
          </cell>
          <cell r="M221">
            <v>814.35086000000001</v>
          </cell>
          <cell r="N221">
            <v>0</v>
          </cell>
          <cell r="O221">
            <v>0</v>
          </cell>
          <cell r="P221">
            <v>0</v>
          </cell>
          <cell r="Q221">
            <v>13348.629607744126</v>
          </cell>
          <cell r="R221">
            <v>3871.4774799999996</v>
          </cell>
          <cell r="S221">
            <v>13348.629607744126</v>
          </cell>
          <cell r="T221">
            <v>3871.4774799999996</v>
          </cell>
        </row>
        <row r="222">
          <cell r="E222">
            <v>3297.1811745128898</v>
          </cell>
          <cell r="F222">
            <v>12921.364299999999</v>
          </cell>
          <cell r="G222">
            <v>3297.1811745128898</v>
          </cell>
          <cell r="H222">
            <v>12921.364299999999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16542.185676147816</v>
          </cell>
          <cell r="R222">
            <v>5905.589030000001</v>
          </cell>
          <cell r="S222">
            <v>16542.185676147816</v>
          </cell>
          <cell r="T222">
            <v>5905.589030000001</v>
          </cell>
        </row>
        <row r="223">
          <cell r="E223">
            <v>4591.9781602591756</v>
          </cell>
          <cell r="F223">
            <v>11613.423824</v>
          </cell>
          <cell r="G223">
            <v>4591.9781602591756</v>
          </cell>
          <cell r="H223">
            <v>11613.423824</v>
          </cell>
          <cell r="I223">
            <v>519.50634934642142</v>
          </cell>
          <cell r="J223">
            <v>901.1683700000001</v>
          </cell>
          <cell r="K223">
            <v>519.50634934642142</v>
          </cell>
          <cell r="L223">
            <v>0</v>
          </cell>
          <cell r="M223">
            <v>901.1683700000001</v>
          </cell>
          <cell r="N223">
            <v>0</v>
          </cell>
          <cell r="O223">
            <v>0</v>
          </cell>
          <cell r="P223">
            <v>0</v>
          </cell>
          <cell r="Q223">
            <v>19322.061545840868</v>
          </cell>
          <cell r="R223">
            <v>5190.7775029999993</v>
          </cell>
          <cell r="S223">
            <v>19322.061545840868</v>
          </cell>
          <cell r="T223">
            <v>5190.7775029999993</v>
          </cell>
        </row>
        <row r="224">
          <cell r="E224">
            <v>9965.5633397064175</v>
          </cell>
          <cell r="F224">
            <v>17773.532449999999</v>
          </cell>
          <cell r="G224">
            <v>9965.5633397064175</v>
          </cell>
          <cell r="H224">
            <v>17773.532449999999</v>
          </cell>
          <cell r="I224">
            <v>687.99999978848655</v>
          </cell>
          <cell r="J224">
            <v>13010.99091</v>
          </cell>
          <cell r="K224">
            <v>687.99999978848655</v>
          </cell>
          <cell r="L224">
            <v>0</v>
          </cell>
          <cell r="M224">
            <v>13010.99091</v>
          </cell>
          <cell r="N224">
            <v>0</v>
          </cell>
          <cell r="O224">
            <v>0</v>
          </cell>
          <cell r="P224">
            <v>0</v>
          </cell>
          <cell r="Q224">
            <v>4286.7597487952034</v>
          </cell>
          <cell r="R224">
            <v>1085.90805</v>
          </cell>
          <cell r="S224">
            <v>4286.7597487952034</v>
          </cell>
          <cell r="T224">
            <v>1085.90805</v>
          </cell>
        </row>
        <row r="225">
          <cell r="E225">
            <v>3237.2532957278304</v>
          </cell>
          <cell r="F225">
            <v>5411.1987100000006</v>
          </cell>
          <cell r="G225">
            <v>3237.2532957278304</v>
          </cell>
          <cell r="H225">
            <v>5411.1987100000006</v>
          </cell>
          <cell r="I225">
            <v>110.35922330097087</v>
          </cell>
          <cell r="J225">
            <v>686.91240000000005</v>
          </cell>
          <cell r="K225">
            <v>110.35922330097087</v>
          </cell>
          <cell r="L225">
            <v>0</v>
          </cell>
          <cell r="M225">
            <v>686.91240000000005</v>
          </cell>
          <cell r="N225">
            <v>0</v>
          </cell>
          <cell r="O225">
            <v>0</v>
          </cell>
          <cell r="P225">
            <v>0</v>
          </cell>
          <cell r="Q225">
            <v>3899.3387804448657</v>
          </cell>
          <cell r="R225">
            <v>971.63416000000007</v>
          </cell>
          <cell r="S225">
            <v>3899.3387804448657</v>
          </cell>
          <cell r="T225">
            <v>971.63416000000007</v>
          </cell>
        </row>
        <row r="226">
          <cell r="E226">
            <v>7727.3547254034474</v>
          </cell>
          <cell r="F226">
            <v>15444.380409999998</v>
          </cell>
          <cell r="G226">
            <v>7727.3547254034474</v>
          </cell>
          <cell r="H226">
            <v>15444.380409999998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11698.591502902069</v>
          </cell>
          <cell r="R226">
            <v>2999.6232900000005</v>
          </cell>
          <cell r="S226">
            <v>11698.591502902069</v>
          </cell>
          <cell r="T226">
            <v>2999.6232900000005</v>
          </cell>
        </row>
        <row r="227">
          <cell r="E227">
            <v>6812.0521910024054</v>
          </cell>
          <cell r="F227">
            <v>22181.909540000001</v>
          </cell>
          <cell r="G227">
            <v>6812.0521910024054</v>
          </cell>
          <cell r="H227">
            <v>22181.909540000001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9774.3512380280408</v>
          </cell>
          <cell r="R227">
            <v>1829.2829099999999</v>
          </cell>
          <cell r="S227">
            <v>9774.3512380280408</v>
          </cell>
          <cell r="T227">
            <v>1829.2829099999999</v>
          </cell>
        </row>
        <row r="228">
          <cell r="E228">
            <v>2495.8515369366883</v>
          </cell>
          <cell r="F228">
            <v>2619.29988</v>
          </cell>
          <cell r="G228">
            <v>2495.8515369366883</v>
          </cell>
          <cell r="H228">
            <v>2619.29988</v>
          </cell>
          <cell r="I228">
            <v>164.56936128793399</v>
          </cell>
          <cell r="J228">
            <v>380.65379000000001</v>
          </cell>
          <cell r="K228">
            <v>164.56936128793399</v>
          </cell>
          <cell r="L228">
            <v>0</v>
          </cell>
          <cell r="M228">
            <v>380.65379000000001</v>
          </cell>
          <cell r="N228">
            <v>0</v>
          </cell>
          <cell r="O228">
            <v>0</v>
          </cell>
          <cell r="P228">
            <v>0</v>
          </cell>
          <cell r="Q228">
            <v>3760.0291237701094</v>
          </cell>
          <cell r="R228">
            <v>578.10762999999997</v>
          </cell>
          <cell r="S228">
            <v>3760.0291237701094</v>
          </cell>
          <cell r="T228">
            <v>578.10762999999997</v>
          </cell>
        </row>
        <row r="229">
          <cell r="E229">
            <v>6227.089777468912</v>
          </cell>
          <cell r="F229">
            <v>9437.5627400000012</v>
          </cell>
          <cell r="G229">
            <v>6227.089777468912</v>
          </cell>
          <cell r="H229">
            <v>9437.5627400000012</v>
          </cell>
          <cell r="I229">
            <v>638.6146316248637</v>
          </cell>
          <cell r="J229">
            <v>2088.9504019999999</v>
          </cell>
          <cell r="K229">
            <v>638.6146316248637</v>
          </cell>
          <cell r="L229">
            <v>0</v>
          </cell>
          <cell r="M229">
            <v>2088.9504019999999</v>
          </cell>
          <cell r="N229">
            <v>11530</v>
          </cell>
          <cell r="O229">
            <v>2716.6986000000002</v>
          </cell>
          <cell r="P229">
            <v>2716.6986000000002</v>
          </cell>
          <cell r="Q229">
            <v>5428.4667540690525</v>
          </cell>
          <cell r="R229">
            <v>1557.77809</v>
          </cell>
          <cell r="S229">
            <v>5428.4667540690525</v>
          </cell>
          <cell r="T229">
            <v>1557.77809</v>
          </cell>
        </row>
        <row r="230">
          <cell r="E230">
            <v>4024.6607186624847</v>
          </cell>
          <cell r="F230">
            <v>10369.220550000002</v>
          </cell>
          <cell r="G230">
            <v>4024.6607186624847</v>
          </cell>
          <cell r="H230">
            <v>10369.220550000002</v>
          </cell>
          <cell r="I230">
            <v>1694.5923610743928</v>
          </cell>
          <cell r="J230">
            <v>6970.3035999999993</v>
          </cell>
          <cell r="K230">
            <v>1694.5923610743928</v>
          </cell>
          <cell r="L230">
            <v>0</v>
          </cell>
          <cell r="M230">
            <v>6970.3035999999993</v>
          </cell>
          <cell r="N230">
            <v>0</v>
          </cell>
          <cell r="O230">
            <v>0</v>
          </cell>
          <cell r="P230">
            <v>0</v>
          </cell>
          <cell r="Q230">
            <v>7994.0134444892637</v>
          </cell>
          <cell r="R230">
            <v>2541.2574500000001</v>
          </cell>
          <cell r="S230">
            <v>7994.0134444892637</v>
          </cell>
          <cell r="T230">
            <v>2541.2574500000001</v>
          </cell>
        </row>
        <row r="231">
          <cell r="E231">
            <v>7339.9348753238901</v>
          </cell>
          <cell r="F231">
            <v>18189.148549999998</v>
          </cell>
          <cell r="G231">
            <v>7339.9348753238901</v>
          </cell>
          <cell r="H231">
            <v>18189.148549999998</v>
          </cell>
          <cell r="I231">
            <v>478.87701500336959</v>
          </cell>
          <cell r="J231">
            <v>8126.436048999999</v>
          </cell>
          <cell r="K231">
            <v>478.87701500336959</v>
          </cell>
          <cell r="L231">
            <v>0</v>
          </cell>
          <cell r="M231">
            <v>8126.436048999999</v>
          </cell>
          <cell r="N231">
            <v>29067</v>
          </cell>
          <cell r="O231">
            <v>6954.7955399999992</v>
          </cell>
          <cell r="P231">
            <v>6954.7955399999992</v>
          </cell>
          <cell r="Q231">
            <v>6749.9753000000001</v>
          </cell>
          <cell r="R231">
            <v>1349.99506</v>
          </cell>
          <cell r="S231">
            <v>6749.9753000000001</v>
          </cell>
          <cell r="T231">
            <v>1349.99506</v>
          </cell>
        </row>
        <row r="232">
          <cell r="E232">
            <v>4401.9163791517012</v>
          </cell>
          <cell r="F232">
            <v>7302.48092</v>
          </cell>
          <cell r="G232">
            <v>4401.9163791517012</v>
          </cell>
          <cell r="H232">
            <v>7302.48092</v>
          </cell>
          <cell r="I232">
            <v>6120.4138516807034</v>
          </cell>
          <cell r="J232">
            <v>15225.934324</v>
          </cell>
          <cell r="K232">
            <v>6120.4138516807034</v>
          </cell>
          <cell r="L232">
            <v>0</v>
          </cell>
          <cell r="M232">
            <v>15225.934324</v>
          </cell>
          <cell r="N232">
            <v>0</v>
          </cell>
          <cell r="O232">
            <v>0</v>
          </cell>
          <cell r="P232">
            <v>0</v>
          </cell>
          <cell r="Q232">
            <v>4129.9318144788394</v>
          </cell>
          <cell r="R232">
            <v>1176.0758900000001</v>
          </cell>
          <cell r="S232">
            <v>4129.9318144788394</v>
          </cell>
          <cell r="T232">
            <v>1176.0758900000001</v>
          </cell>
        </row>
        <row r="233">
          <cell r="E233">
            <v>66.427332144674779</v>
          </cell>
          <cell r="F233">
            <v>98.04431000000001</v>
          </cell>
          <cell r="G233">
            <v>66.427332144674779</v>
          </cell>
          <cell r="H233">
            <v>98.04431000000001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17136</v>
          </cell>
          <cell r="O233">
            <v>3784.0167799999999</v>
          </cell>
          <cell r="P233">
            <v>3784.0167799999999</v>
          </cell>
          <cell r="Q233">
            <v>3941.2471934025152</v>
          </cell>
          <cell r="R233">
            <v>1115.4879100000001</v>
          </cell>
          <cell r="S233">
            <v>3941.2471934025152</v>
          </cell>
          <cell r="T233">
            <v>1115.4879100000001</v>
          </cell>
        </row>
        <row r="234">
          <cell r="E234">
            <v>432.75979817320359</v>
          </cell>
          <cell r="F234">
            <v>708.38927000000001</v>
          </cell>
          <cell r="G234">
            <v>432.75979817320359</v>
          </cell>
          <cell r="H234">
            <v>708.38927000000001</v>
          </cell>
          <cell r="I234">
            <v>932.42720167587356</v>
          </cell>
          <cell r="J234">
            <v>2125.0088100000003</v>
          </cell>
          <cell r="K234">
            <v>932.42720167587356</v>
          </cell>
          <cell r="L234">
            <v>0</v>
          </cell>
          <cell r="M234">
            <v>2125.0088100000003</v>
          </cell>
          <cell r="N234">
            <v>0</v>
          </cell>
          <cell r="O234">
            <v>0</v>
          </cell>
          <cell r="P234">
            <v>0</v>
          </cell>
          <cell r="Q234">
            <v>4165.3084775512607</v>
          </cell>
          <cell r="R234">
            <v>1613.38518</v>
          </cell>
          <cell r="S234">
            <v>4165.3084775512607</v>
          </cell>
          <cell r="T234">
            <v>1613.38518</v>
          </cell>
        </row>
        <row r="235">
          <cell r="E235">
            <v>8081.9224784957669</v>
          </cell>
          <cell r="F235">
            <v>25411.92568</v>
          </cell>
          <cell r="G235">
            <v>8081.9224784957669</v>
          </cell>
          <cell r="H235">
            <v>25411.92568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3812</v>
          </cell>
          <cell r="O235">
            <v>898.18344000000002</v>
          </cell>
          <cell r="P235">
            <v>898.18344000000002</v>
          </cell>
          <cell r="Q235">
            <v>30115.602182771763</v>
          </cell>
          <cell r="R235">
            <v>8700.39732</v>
          </cell>
          <cell r="S235">
            <v>30115.602182771763</v>
          </cell>
          <cell r="T235">
            <v>8700.39732</v>
          </cell>
        </row>
        <row r="236">
          <cell r="E236">
            <v>2335.4278837548359</v>
          </cell>
          <cell r="F236">
            <v>4195.6719000000003</v>
          </cell>
          <cell r="G236">
            <v>2335.4278837548359</v>
          </cell>
          <cell r="H236">
            <v>4195.6719000000003</v>
          </cell>
          <cell r="I236">
            <v>105.18176732539925</v>
          </cell>
          <cell r="J236">
            <v>908.76634000000001</v>
          </cell>
          <cell r="K236">
            <v>105.18176732539925</v>
          </cell>
          <cell r="L236">
            <v>0</v>
          </cell>
          <cell r="M236">
            <v>908.76634000000001</v>
          </cell>
          <cell r="N236">
            <v>3971</v>
          </cell>
          <cell r="O236">
            <v>873.62</v>
          </cell>
          <cell r="P236">
            <v>873.62</v>
          </cell>
          <cell r="Q236">
            <v>1413.571781887463</v>
          </cell>
          <cell r="R236">
            <v>860.16306999999995</v>
          </cell>
          <cell r="S236">
            <v>1413.571781887463</v>
          </cell>
          <cell r="T236">
            <v>860.16306999999995</v>
          </cell>
        </row>
        <row r="237">
          <cell r="E237">
            <v>917.65070356788624</v>
          </cell>
          <cell r="F237">
            <v>2011.98161</v>
          </cell>
          <cell r="G237">
            <v>917.65070356788624</v>
          </cell>
          <cell r="H237">
            <v>2011.98161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898.18944177733101</v>
          </cell>
          <cell r="R237">
            <v>239.18333999999999</v>
          </cell>
          <cell r="S237">
            <v>898.18944177733101</v>
          </cell>
          <cell r="T237">
            <v>239.18333999999999</v>
          </cell>
        </row>
        <row r="238">
          <cell r="E238">
            <v>134.33117174260894</v>
          </cell>
          <cell r="F238">
            <v>214.41458999999998</v>
          </cell>
          <cell r="G238">
            <v>134.33117174260894</v>
          </cell>
          <cell r="H238">
            <v>214.41458999999998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4586.9339140239599</v>
          </cell>
          <cell r="R238">
            <v>1264.8060099999998</v>
          </cell>
          <cell r="S238">
            <v>4586.9339140239599</v>
          </cell>
          <cell r="T238">
            <v>1264.8060099999998</v>
          </cell>
        </row>
        <row r="239">
          <cell r="E239">
            <v>4642.5146076257643</v>
          </cell>
          <cell r="F239">
            <v>7718.8668200000011</v>
          </cell>
          <cell r="G239">
            <v>4642.5146076257643</v>
          </cell>
          <cell r="H239">
            <v>7718.8668200000011</v>
          </cell>
          <cell r="I239">
            <v>1330.7050604841122</v>
          </cell>
          <cell r="J239">
            <v>2849.7442899999996</v>
          </cell>
          <cell r="K239">
            <v>1330.7050604841122</v>
          </cell>
          <cell r="L239">
            <v>0</v>
          </cell>
          <cell r="M239">
            <v>2849.7442899999996</v>
          </cell>
          <cell r="N239">
            <v>0</v>
          </cell>
          <cell r="O239">
            <v>0</v>
          </cell>
          <cell r="P239">
            <v>0</v>
          </cell>
          <cell r="Q239">
            <v>1270.4889030024056</v>
          </cell>
          <cell r="R239">
            <v>445.17523</v>
          </cell>
          <cell r="S239">
            <v>1270.4889030024056</v>
          </cell>
          <cell r="T239">
            <v>445.17523</v>
          </cell>
        </row>
        <row r="240">
          <cell r="E240">
            <v>2344.4901893778547</v>
          </cell>
          <cell r="F240">
            <v>3950.93932</v>
          </cell>
          <cell r="G240">
            <v>2344.4901893778547</v>
          </cell>
          <cell r="H240">
            <v>3950.93932</v>
          </cell>
          <cell r="I240">
            <v>152.00000210544709</v>
          </cell>
          <cell r="J240">
            <v>288.77477999999996</v>
          </cell>
          <cell r="K240">
            <v>152.00000210544709</v>
          </cell>
          <cell r="L240">
            <v>0</v>
          </cell>
          <cell r="M240">
            <v>288.77477999999996</v>
          </cell>
          <cell r="N240">
            <v>0</v>
          </cell>
          <cell r="O240">
            <v>0</v>
          </cell>
          <cell r="P240">
            <v>0</v>
          </cell>
          <cell r="Q240">
            <v>136.92776071797195</v>
          </cell>
          <cell r="R240">
            <v>50.691820000000007</v>
          </cell>
          <cell r="S240">
            <v>136.92776071797195</v>
          </cell>
          <cell r="T240">
            <v>50.691820000000007</v>
          </cell>
        </row>
        <row r="241">
          <cell r="U241">
            <v>414354.37765340612</v>
          </cell>
          <cell r="V241">
            <v>414354.37765340612</v>
          </cell>
        </row>
        <row r="242">
          <cell r="E242">
            <v>9288</v>
          </cell>
          <cell r="F242">
            <v>15933.11</v>
          </cell>
          <cell r="G242">
            <v>9232</v>
          </cell>
          <cell r="H242">
            <v>15837.45</v>
          </cell>
          <cell r="I242">
            <v>674</v>
          </cell>
          <cell r="J242">
            <v>1562.45</v>
          </cell>
          <cell r="K242">
            <v>872</v>
          </cell>
          <cell r="L242">
            <v>0</v>
          </cell>
          <cell r="M242">
            <v>1562.45</v>
          </cell>
          <cell r="N242">
            <v>0</v>
          </cell>
          <cell r="O242">
            <v>0</v>
          </cell>
          <cell r="P242">
            <v>0</v>
          </cell>
          <cell r="Q242">
            <v>409</v>
          </cell>
          <cell r="R242">
            <v>385.73</v>
          </cell>
          <cell r="S242">
            <v>1820</v>
          </cell>
          <cell r="T242">
            <v>385.72</v>
          </cell>
        </row>
        <row r="243">
          <cell r="E243">
            <v>1666</v>
          </cell>
          <cell r="F243">
            <v>3221.7</v>
          </cell>
          <cell r="G243">
            <v>1666</v>
          </cell>
          <cell r="H243">
            <v>3221.7</v>
          </cell>
          <cell r="I243">
            <v>180</v>
          </cell>
          <cell r="J243">
            <v>1040.82</v>
          </cell>
          <cell r="K243">
            <v>270</v>
          </cell>
          <cell r="L243">
            <v>0</v>
          </cell>
          <cell r="M243">
            <v>1040.82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E244">
            <v>1980</v>
          </cell>
          <cell r="F244">
            <v>2706.58</v>
          </cell>
          <cell r="G244">
            <v>1980</v>
          </cell>
          <cell r="H244">
            <v>2706.58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922</v>
          </cell>
          <cell r="R244">
            <v>641.21</v>
          </cell>
          <cell r="S244">
            <v>4599</v>
          </cell>
          <cell r="T244">
            <v>641.21</v>
          </cell>
        </row>
        <row r="245">
          <cell r="E245">
            <v>163</v>
          </cell>
          <cell r="F245">
            <v>164.26</v>
          </cell>
          <cell r="G245">
            <v>158</v>
          </cell>
          <cell r="H245">
            <v>159.22</v>
          </cell>
          <cell r="I245">
            <v>110</v>
          </cell>
          <cell r="J245">
            <v>175.78</v>
          </cell>
          <cell r="K245">
            <v>101</v>
          </cell>
          <cell r="L245">
            <v>0</v>
          </cell>
          <cell r="M245">
            <v>170.8</v>
          </cell>
          <cell r="N245">
            <v>0</v>
          </cell>
          <cell r="O245">
            <v>0</v>
          </cell>
          <cell r="P245">
            <v>0</v>
          </cell>
          <cell r="Q245">
            <v>446</v>
          </cell>
          <cell r="R245">
            <v>281.81</v>
          </cell>
          <cell r="S245">
            <v>863</v>
          </cell>
          <cell r="T245">
            <v>278.89999999999998</v>
          </cell>
        </row>
        <row r="246">
          <cell r="U246">
            <v>26113.45</v>
          </cell>
          <cell r="V246">
            <v>26004.850000000002</v>
          </cell>
        </row>
        <row r="247">
          <cell r="E247">
            <v>24596</v>
          </cell>
          <cell r="F247">
            <v>54717.25</v>
          </cell>
          <cell r="G247">
            <v>24671</v>
          </cell>
          <cell r="H247">
            <v>54716.959999999999</v>
          </cell>
          <cell r="I247">
            <v>36</v>
          </cell>
          <cell r="J247">
            <v>121.62</v>
          </cell>
          <cell r="K247">
            <v>39</v>
          </cell>
          <cell r="L247">
            <v>0</v>
          </cell>
          <cell r="M247">
            <v>121.62</v>
          </cell>
          <cell r="N247">
            <v>0</v>
          </cell>
          <cell r="O247">
            <v>0</v>
          </cell>
          <cell r="P247">
            <v>0</v>
          </cell>
          <cell r="Q247">
            <v>9312</v>
          </cell>
          <cell r="R247">
            <v>3180.71</v>
          </cell>
          <cell r="S247">
            <v>12180</v>
          </cell>
          <cell r="T247">
            <v>3180.71</v>
          </cell>
        </row>
        <row r="248">
          <cell r="E248">
            <v>2430</v>
          </cell>
          <cell r="F248">
            <v>5286.02</v>
          </cell>
          <cell r="G248">
            <v>2259</v>
          </cell>
          <cell r="H248">
            <v>5283.65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15805</v>
          </cell>
          <cell r="R248">
            <v>3177.66</v>
          </cell>
          <cell r="S248">
            <v>14772</v>
          </cell>
          <cell r="T248">
            <v>3177.66</v>
          </cell>
        </row>
        <row r="249">
          <cell r="E249">
            <v>11109</v>
          </cell>
          <cell r="F249">
            <v>15576.32</v>
          </cell>
          <cell r="G249">
            <v>11312</v>
          </cell>
          <cell r="H249">
            <v>15558.57</v>
          </cell>
          <cell r="I249">
            <v>503</v>
          </cell>
          <cell r="J249">
            <v>3703.86</v>
          </cell>
          <cell r="K249">
            <v>0</v>
          </cell>
          <cell r="L249">
            <v>24474</v>
          </cell>
          <cell r="M249">
            <v>3703.86</v>
          </cell>
          <cell r="N249">
            <v>0</v>
          </cell>
          <cell r="O249">
            <v>0</v>
          </cell>
          <cell r="P249">
            <v>0</v>
          </cell>
          <cell r="Q249">
            <v>16581</v>
          </cell>
          <cell r="R249">
            <v>2693.16</v>
          </cell>
          <cell r="S249">
            <v>17281</v>
          </cell>
          <cell r="T249">
            <v>2693.16</v>
          </cell>
        </row>
        <row r="250">
          <cell r="E250">
            <v>3589</v>
          </cell>
          <cell r="F250">
            <v>4826.33</v>
          </cell>
          <cell r="G250">
            <v>3545</v>
          </cell>
          <cell r="H250">
            <v>4825.33</v>
          </cell>
          <cell r="I250">
            <v>2353</v>
          </cell>
          <cell r="J250">
            <v>5933.82</v>
          </cell>
          <cell r="K250">
            <v>2878</v>
          </cell>
          <cell r="L250">
            <v>0</v>
          </cell>
          <cell r="M250">
            <v>5933.82</v>
          </cell>
          <cell r="N250">
            <v>0</v>
          </cell>
          <cell r="O250">
            <v>0</v>
          </cell>
          <cell r="P250">
            <v>0</v>
          </cell>
          <cell r="Q250">
            <v>5583</v>
          </cell>
          <cell r="R250">
            <v>1030.33</v>
          </cell>
          <cell r="S250">
            <v>6386</v>
          </cell>
          <cell r="T250">
            <v>1028.46</v>
          </cell>
        </row>
        <row r="251">
          <cell r="E251">
            <v>1654</v>
          </cell>
          <cell r="F251">
            <v>2170.0700000000002</v>
          </cell>
          <cell r="G251">
            <v>1750</v>
          </cell>
          <cell r="H251">
            <v>2169.02</v>
          </cell>
          <cell r="I251">
            <v>126</v>
          </cell>
          <cell r="J251">
            <v>292.10000000000002</v>
          </cell>
          <cell r="K251">
            <v>153</v>
          </cell>
          <cell r="L251">
            <v>0</v>
          </cell>
          <cell r="M251">
            <v>292.10000000000002</v>
          </cell>
          <cell r="N251">
            <v>0</v>
          </cell>
          <cell r="O251">
            <v>0</v>
          </cell>
          <cell r="P251">
            <v>0</v>
          </cell>
          <cell r="Q251">
            <v>3622</v>
          </cell>
          <cell r="R251">
            <v>597.67999999999995</v>
          </cell>
          <cell r="S251">
            <v>6016</v>
          </cell>
          <cell r="T251">
            <v>597.67999999999995</v>
          </cell>
        </row>
        <row r="252">
          <cell r="E252">
            <v>3261</v>
          </cell>
          <cell r="F252">
            <v>4208.25</v>
          </cell>
          <cell r="G252">
            <v>2891</v>
          </cell>
          <cell r="H252">
            <v>4208.1400000000003</v>
          </cell>
          <cell r="I252">
            <v>419</v>
          </cell>
          <cell r="J252">
            <v>1229.33</v>
          </cell>
          <cell r="K252">
            <v>533</v>
          </cell>
          <cell r="L252">
            <v>2228</v>
          </cell>
          <cell r="M252">
            <v>1229.33</v>
          </cell>
          <cell r="N252">
            <v>0</v>
          </cell>
          <cell r="O252">
            <v>0</v>
          </cell>
          <cell r="P252">
            <v>0</v>
          </cell>
          <cell r="Q252">
            <v>6045</v>
          </cell>
          <cell r="R252">
            <v>1219.08</v>
          </cell>
          <cell r="S252">
            <v>7223</v>
          </cell>
          <cell r="T252">
            <v>1219.08</v>
          </cell>
        </row>
        <row r="253">
          <cell r="E253">
            <v>1999</v>
          </cell>
          <cell r="F253">
            <v>3653.82</v>
          </cell>
          <cell r="G253">
            <v>1937</v>
          </cell>
          <cell r="H253">
            <v>3653.57</v>
          </cell>
          <cell r="I253">
            <v>765</v>
          </cell>
          <cell r="J253">
            <v>4146.63</v>
          </cell>
          <cell r="K253">
            <v>323</v>
          </cell>
          <cell r="L253">
            <v>13555</v>
          </cell>
          <cell r="M253">
            <v>4146.63</v>
          </cell>
          <cell r="N253">
            <v>2231</v>
          </cell>
          <cell r="O253">
            <v>525.66999999999996</v>
          </cell>
          <cell r="P253">
            <v>525.66999999999996</v>
          </cell>
          <cell r="Q253">
            <v>3763</v>
          </cell>
          <cell r="R253">
            <v>1046.08</v>
          </cell>
          <cell r="S253">
            <v>3896</v>
          </cell>
          <cell r="T253">
            <v>1046.08</v>
          </cell>
        </row>
        <row r="254">
          <cell r="E254">
            <v>603</v>
          </cell>
          <cell r="F254">
            <v>971.8</v>
          </cell>
          <cell r="G254">
            <v>546</v>
          </cell>
          <cell r="H254">
            <v>970.49</v>
          </cell>
          <cell r="I254">
            <v>198</v>
          </cell>
          <cell r="J254">
            <v>911.28</v>
          </cell>
          <cell r="K254">
            <v>113</v>
          </cell>
          <cell r="L254">
            <v>5205</v>
          </cell>
          <cell r="M254">
            <v>911.28</v>
          </cell>
          <cell r="N254">
            <v>2348</v>
          </cell>
          <cell r="O254">
            <v>553.24</v>
          </cell>
          <cell r="P254">
            <v>553.24</v>
          </cell>
          <cell r="Q254">
            <v>1065</v>
          </cell>
          <cell r="R254">
            <v>183.11</v>
          </cell>
          <cell r="S254">
            <v>1313</v>
          </cell>
          <cell r="T254">
            <v>183.11</v>
          </cell>
        </row>
        <row r="255">
          <cell r="E255">
            <v>135</v>
          </cell>
          <cell r="F255">
            <v>643.94000000000005</v>
          </cell>
          <cell r="G255">
            <v>105</v>
          </cell>
          <cell r="H255">
            <v>639.14</v>
          </cell>
          <cell r="I255">
            <v>63</v>
          </cell>
          <cell r="J255">
            <v>146.05000000000001</v>
          </cell>
          <cell r="K255">
            <v>85</v>
          </cell>
          <cell r="L255">
            <v>0</v>
          </cell>
          <cell r="M255">
            <v>146.05000000000001</v>
          </cell>
          <cell r="N255">
            <v>0</v>
          </cell>
          <cell r="O255">
            <v>0</v>
          </cell>
          <cell r="P255">
            <v>0</v>
          </cell>
          <cell r="Q255">
            <v>520</v>
          </cell>
          <cell r="R255">
            <v>293.04000000000002</v>
          </cell>
          <cell r="S255">
            <v>515</v>
          </cell>
          <cell r="T255">
            <v>293.04000000000002</v>
          </cell>
        </row>
        <row r="256">
          <cell r="E256">
            <v>765</v>
          </cell>
          <cell r="F256">
            <v>1736.23</v>
          </cell>
          <cell r="G256">
            <v>1011</v>
          </cell>
          <cell r="H256">
            <v>1734.72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2205</v>
          </cell>
          <cell r="R256">
            <v>670.5</v>
          </cell>
          <cell r="S256">
            <v>2200</v>
          </cell>
          <cell r="T256">
            <v>670.5</v>
          </cell>
        </row>
        <row r="257">
          <cell r="E257">
            <v>189</v>
          </cell>
          <cell r="F257">
            <v>102.92</v>
          </cell>
          <cell r="G257">
            <v>133</v>
          </cell>
          <cell r="H257">
            <v>101.51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3302</v>
          </cell>
          <cell r="R257">
            <v>1419.73</v>
          </cell>
          <cell r="S257">
            <v>3378</v>
          </cell>
          <cell r="T257">
            <v>1412.23</v>
          </cell>
        </row>
        <row r="258">
          <cell r="U258">
            <v>126967.62999999999</v>
          </cell>
          <cell r="V258">
            <v>126926.41</v>
          </cell>
        </row>
        <row r="259">
          <cell r="E259">
            <v>22093</v>
          </cell>
          <cell r="F259">
            <v>36469.43</v>
          </cell>
          <cell r="G259">
            <v>20205</v>
          </cell>
          <cell r="H259">
            <v>36469.43</v>
          </cell>
          <cell r="I259">
            <v>1771</v>
          </cell>
          <cell r="J259">
            <v>9016.41</v>
          </cell>
          <cell r="K259">
            <v>1771</v>
          </cell>
          <cell r="L259">
            <v>28734</v>
          </cell>
          <cell r="M259">
            <v>9016.41</v>
          </cell>
          <cell r="N259">
            <v>0</v>
          </cell>
          <cell r="O259">
            <v>0</v>
          </cell>
          <cell r="P259">
            <v>0</v>
          </cell>
          <cell r="Q259">
            <v>2779</v>
          </cell>
          <cell r="R259">
            <v>1849.15</v>
          </cell>
          <cell r="S259">
            <v>5661</v>
          </cell>
          <cell r="T259">
            <v>1738.33</v>
          </cell>
        </row>
        <row r="260">
          <cell r="E260">
            <v>2471</v>
          </cell>
          <cell r="F260">
            <v>3315.85</v>
          </cell>
          <cell r="G260">
            <v>2669</v>
          </cell>
          <cell r="H260">
            <v>3761.19</v>
          </cell>
          <cell r="I260">
            <v>122</v>
          </cell>
          <cell r="J260">
            <v>283.02999999999997</v>
          </cell>
          <cell r="K260">
            <v>117</v>
          </cell>
          <cell r="L260">
            <v>0</v>
          </cell>
          <cell r="M260">
            <v>263.35000000000002</v>
          </cell>
          <cell r="N260">
            <v>0</v>
          </cell>
          <cell r="O260">
            <v>0</v>
          </cell>
          <cell r="P260">
            <v>0</v>
          </cell>
          <cell r="Q260">
            <v>818</v>
          </cell>
          <cell r="R260">
            <v>224.76</v>
          </cell>
          <cell r="S260">
            <v>700</v>
          </cell>
          <cell r="T260">
            <v>200.56</v>
          </cell>
        </row>
        <row r="261">
          <cell r="E261">
            <v>1989</v>
          </cell>
          <cell r="F261">
            <v>2441.7800000000002</v>
          </cell>
          <cell r="G261">
            <v>2002</v>
          </cell>
          <cell r="H261">
            <v>2440.98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452</v>
          </cell>
          <cell r="R261">
            <v>45.2</v>
          </cell>
          <cell r="S261">
            <v>536</v>
          </cell>
          <cell r="T261">
            <v>45.2</v>
          </cell>
        </row>
        <row r="262">
          <cell r="E262">
            <v>1642</v>
          </cell>
          <cell r="F262">
            <v>2414.96</v>
          </cell>
          <cell r="G262">
            <v>1802</v>
          </cell>
          <cell r="H262">
            <v>2414.46</v>
          </cell>
          <cell r="I262">
            <v>419</v>
          </cell>
          <cell r="J262">
            <v>729.79</v>
          </cell>
          <cell r="K262">
            <v>438</v>
          </cell>
          <cell r="L262">
            <v>0</v>
          </cell>
          <cell r="M262">
            <v>727.68</v>
          </cell>
          <cell r="N262">
            <v>0</v>
          </cell>
          <cell r="O262">
            <v>0</v>
          </cell>
          <cell r="P262">
            <v>0</v>
          </cell>
          <cell r="Q262">
            <v>175</v>
          </cell>
          <cell r="R262">
            <v>84.05</v>
          </cell>
          <cell r="S262">
            <v>169</v>
          </cell>
          <cell r="T262">
            <v>75.44</v>
          </cell>
        </row>
        <row r="263">
          <cell r="U263">
            <v>56874.41</v>
          </cell>
          <cell r="V263">
            <v>57153.03</v>
          </cell>
        </row>
        <row r="264">
          <cell r="E264">
            <v>26208</v>
          </cell>
          <cell r="F264">
            <v>90462.943320000006</v>
          </cell>
          <cell r="G264">
            <v>26903</v>
          </cell>
          <cell r="H264">
            <v>90460.90784</v>
          </cell>
          <cell r="I264">
            <v>471</v>
          </cell>
          <cell r="J264">
            <v>2879.87129</v>
          </cell>
          <cell r="K264">
            <v>690</v>
          </cell>
          <cell r="L264">
            <v>1663</v>
          </cell>
          <cell r="M264">
            <v>3079</v>
          </cell>
          <cell r="N264">
            <v>0</v>
          </cell>
          <cell r="O264">
            <v>0</v>
          </cell>
          <cell r="P264">
            <v>0</v>
          </cell>
          <cell r="Q264">
            <v>12822</v>
          </cell>
          <cell r="R264">
            <v>4632.8954199999998</v>
          </cell>
          <cell r="S264">
            <v>0</v>
          </cell>
          <cell r="T264">
            <v>4632.8946900000001</v>
          </cell>
        </row>
        <row r="265">
          <cell r="E265">
            <v>5378</v>
          </cell>
          <cell r="F265">
            <v>8406.1249099999986</v>
          </cell>
          <cell r="G265">
            <v>5197</v>
          </cell>
          <cell r="H265">
            <v>8404.8026099999988</v>
          </cell>
          <cell r="I265">
            <v>9</v>
          </cell>
          <cell r="J265">
            <v>24.742259999999998</v>
          </cell>
          <cell r="K265">
            <v>11</v>
          </cell>
          <cell r="L265">
            <v>0</v>
          </cell>
          <cell r="M265">
            <v>22.364100000000001</v>
          </cell>
          <cell r="N265">
            <v>0</v>
          </cell>
          <cell r="O265">
            <v>0</v>
          </cell>
          <cell r="P265">
            <v>0</v>
          </cell>
          <cell r="Q265">
            <v>8890</v>
          </cell>
          <cell r="R265">
            <v>2013.9508599999999</v>
          </cell>
          <cell r="S265">
            <v>0</v>
          </cell>
          <cell r="T265">
            <v>1993.09746</v>
          </cell>
        </row>
        <row r="266">
          <cell r="E266">
            <v>3225</v>
          </cell>
          <cell r="F266">
            <v>4606.0798299999997</v>
          </cell>
          <cell r="G266">
            <v>3221</v>
          </cell>
          <cell r="H266">
            <v>4605.4553800000003</v>
          </cell>
          <cell r="I266">
            <v>239</v>
          </cell>
          <cell r="J266">
            <v>2045.6907299999998</v>
          </cell>
          <cell r="K266">
            <v>156</v>
          </cell>
          <cell r="L266">
            <v>8961</v>
          </cell>
          <cell r="M266">
            <v>2025.7527299999999</v>
          </cell>
          <cell r="N266">
            <v>811</v>
          </cell>
          <cell r="O266">
            <v>191.08781999999999</v>
          </cell>
          <cell r="P266">
            <v>191.08781999999999</v>
          </cell>
          <cell r="Q266">
            <v>6962</v>
          </cell>
          <cell r="R266">
            <v>1655.9979199999998</v>
          </cell>
          <cell r="S266">
            <v>0</v>
          </cell>
          <cell r="T266">
            <v>1655.7613200000001</v>
          </cell>
        </row>
        <row r="267">
          <cell r="E267">
            <v>5742</v>
          </cell>
          <cell r="F267">
            <v>8310.2276099999999</v>
          </cell>
          <cell r="G267">
            <v>5726</v>
          </cell>
          <cell r="H267">
            <v>8309.4432099999995</v>
          </cell>
          <cell r="I267">
            <v>111</v>
          </cell>
          <cell r="J267">
            <v>172.44854999999998</v>
          </cell>
          <cell r="K267">
            <v>152</v>
          </cell>
          <cell r="L267">
            <v>0</v>
          </cell>
          <cell r="M267">
            <v>172.44854999999998</v>
          </cell>
          <cell r="N267">
            <v>0</v>
          </cell>
          <cell r="O267">
            <v>0</v>
          </cell>
          <cell r="P267">
            <v>0</v>
          </cell>
          <cell r="Q267">
            <v>13601</v>
          </cell>
          <cell r="R267">
            <v>3560.0115799999999</v>
          </cell>
          <cell r="S267">
            <v>0</v>
          </cell>
          <cell r="T267">
            <v>3560.0115799999999</v>
          </cell>
        </row>
        <row r="268">
          <cell r="E268">
            <v>5214</v>
          </cell>
          <cell r="F268">
            <v>8541.2360500000013</v>
          </cell>
          <cell r="G268">
            <v>5302</v>
          </cell>
          <cell r="H268">
            <v>8541.2360500000013</v>
          </cell>
          <cell r="I268">
            <v>543</v>
          </cell>
          <cell r="J268">
            <v>5828.3365000000003</v>
          </cell>
          <cell r="K268">
            <v>516</v>
          </cell>
          <cell r="L268">
            <v>56796</v>
          </cell>
          <cell r="M268">
            <v>5828.3344000000006</v>
          </cell>
          <cell r="N268">
            <v>0</v>
          </cell>
          <cell r="O268">
            <v>0</v>
          </cell>
          <cell r="P268">
            <v>0</v>
          </cell>
          <cell r="Q268">
            <v>1934</v>
          </cell>
          <cell r="R268">
            <v>571.19935999999996</v>
          </cell>
          <cell r="S268">
            <v>0</v>
          </cell>
          <cell r="T268">
            <v>571.19935999999996</v>
          </cell>
        </row>
        <row r="269">
          <cell r="E269">
            <v>23825</v>
          </cell>
          <cell r="F269">
            <v>46183.099499999997</v>
          </cell>
          <cell r="G269">
            <v>23640</v>
          </cell>
          <cell r="H269">
            <v>46181.756950000003</v>
          </cell>
          <cell r="I269">
            <v>414</v>
          </cell>
          <cell r="J269">
            <v>5578.5604800000001</v>
          </cell>
          <cell r="K269">
            <v>68</v>
          </cell>
          <cell r="L269">
            <v>18835</v>
          </cell>
          <cell r="M269">
            <v>5578.5604800000001</v>
          </cell>
          <cell r="N269">
            <v>2396</v>
          </cell>
          <cell r="O269">
            <v>564.54552000000001</v>
          </cell>
          <cell r="P269">
            <v>564.54552000000001</v>
          </cell>
          <cell r="Q269">
            <v>34116</v>
          </cell>
          <cell r="R269">
            <v>8984.499600000001</v>
          </cell>
          <cell r="S269">
            <v>0</v>
          </cell>
          <cell r="T269">
            <v>8984.499600000001</v>
          </cell>
        </row>
        <row r="270">
          <cell r="E270">
            <v>486</v>
          </cell>
          <cell r="F270">
            <v>605.2346399999999</v>
          </cell>
          <cell r="G270">
            <v>446</v>
          </cell>
          <cell r="H270">
            <v>604.95561999999995</v>
          </cell>
          <cell r="I270">
            <v>183</v>
          </cell>
          <cell r="J270">
            <v>405.32743999999997</v>
          </cell>
          <cell r="K270">
            <v>221</v>
          </cell>
          <cell r="L270">
            <v>0</v>
          </cell>
          <cell r="M270">
            <v>405.32659000000001</v>
          </cell>
          <cell r="N270">
            <v>0</v>
          </cell>
          <cell r="O270">
            <v>0</v>
          </cell>
          <cell r="P270">
            <v>0</v>
          </cell>
          <cell r="Q270">
            <v>1259</v>
          </cell>
          <cell r="R270">
            <v>279.01987999999994</v>
          </cell>
          <cell r="S270">
            <v>0</v>
          </cell>
          <cell r="T270">
            <v>279.01522999999997</v>
          </cell>
        </row>
        <row r="271">
          <cell r="E271">
            <v>128</v>
          </cell>
          <cell r="F271">
            <v>165.42909</v>
          </cell>
          <cell r="G271">
            <v>98</v>
          </cell>
          <cell r="H271">
            <v>163.01714999999999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59</v>
          </cell>
          <cell r="R271">
            <v>29.89669</v>
          </cell>
          <cell r="S271">
            <v>0</v>
          </cell>
          <cell r="T271">
            <v>29.88175</v>
          </cell>
        </row>
        <row r="272">
          <cell r="E272">
            <v>250</v>
          </cell>
          <cell r="F272">
            <v>436.41208000000006</v>
          </cell>
          <cell r="G272">
            <v>212</v>
          </cell>
          <cell r="H272">
            <v>434.68072999999998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964</v>
          </cell>
          <cell r="R272">
            <v>389.20548999999994</v>
          </cell>
          <cell r="S272">
            <v>0</v>
          </cell>
          <cell r="T272">
            <v>389.11297999999999</v>
          </cell>
        </row>
        <row r="273">
          <cell r="E273">
            <v>253</v>
          </cell>
          <cell r="F273">
            <v>839.53782999999999</v>
          </cell>
          <cell r="G273">
            <v>279</v>
          </cell>
          <cell r="H273">
            <v>838.37788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22</v>
          </cell>
          <cell r="R273">
            <v>4.6959999999999997</v>
          </cell>
          <cell r="S273">
            <v>0</v>
          </cell>
          <cell r="T273">
            <v>4.59</v>
          </cell>
        </row>
        <row r="274">
          <cell r="E274">
            <v>1620</v>
          </cell>
          <cell r="F274">
            <v>2834.4228600000001</v>
          </cell>
          <cell r="G274">
            <v>1620</v>
          </cell>
          <cell r="H274">
            <v>2833.8441499999999</v>
          </cell>
          <cell r="I274">
            <v>358</v>
          </cell>
          <cell r="J274">
            <v>1046.29072</v>
          </cell>
          <cell r="K274">
            <v>410</v>
          </cell>
          <cell r="L274">
            <v>0</v>
          </cell>
          <cell r="M274">
            <v>1046.29339</v>
          </cell>
          <cell r="N274">
            <v>1572</v>
          </cell>
          <cell r="O274">
            <v>370.39431999999999</v>
          </cell>
          <cell r="P274">
            <v>370.39431999999999</v>
          </cell>
          <cell r="Q274">
            <v>2652</v>
          </cell>
          <cell r="R274">
            <v>1052.0828799999999</v>
          </cell>
          <cell r="S274">
            <v>0</v>
          </cell>
          <cell r="T274">
            <v>1052.0828799999999</v>
          </cell>
        </row>
        <row r="275">
          <cell r="E275">
            <v>178</v>
          </cell>
          <cell r="F275">
            <v>382.90913999999998</v>
          </cell>
          <cell r="G275">
            <v>162</v>
          </cell>
          <cell r="H275">
            <v>381.72895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808</v>
          </cell>
          <cell r="R275">
            <v>272.27274</v>
          </cell>
          <cell r="S275">
            <v>0</v>
          </cell>
          <cell r="T275">
            <v>272.27274</v>
          </cell>
        </row>
        <row r="276">
          <cell r="E276">
            <v>257</v>
          </cell>
          <cell r="F276">
            <v>345.97666200000003</v>
          </cell>
          <cell r="G276">
            <v>235</v>
          </cell>
          <cell r="H276">
            <v>345.85065000000003</v>
          </cell>
          <cell r="I276">
            <v>264</v>
          </cell>
          <cell r="J276">
            <v>584.73523999999998</v>
          </cell>
          <cell r="K276">
            <v>0</v>
          </cell>
          <cell r="L276">
            <v>0</v>
          </cell>
          <cell r="M276">
            <v>584.73341000000005</v>
          </cell>
          <cell r="N276">
            <v>0</v>
          </cell>
          <cell r="O276">
            <v>0</v>
          </cell>
          <cell r="P276">
            <v>0</v>
          </cell>
          <cell r="Q276">
            <v>277</v>
          </cell>
          <cell r="R276">
            <v>82.641189999999995</v>
          </cell>
          <cell r="S276">
            <v>0</v>
          </cell>
          <cell r="T276">
            <v>82.641189999999995</v>
          </cell>
        </row>
        <row r="277">
          <cell r="E277">
            <v>4704</v>
          </cell>
          <cell r="F277">
            <v>21662.887360000001</v>
          </cell>
          <cell r="G277">
            <v>4544</v>
          </cell>
          <cell r="H277">
            <v>21660.476899999998</v>
          </cell>
          <cell r="I277">
            <v>6</v>
          </cell>
          <cell r="J277">
            <v>14.618400000000001</v>
          </cell>
          <cell r="K277">
            <v>6</v>
          </cell>
          <cell r="L277">
            <v>0</v>
          </cell>
          <cell r="M277">
            <v>13.195489999999999</v>
          </cell>
          <cell r="N277">
            <v>0</v>
          </cell>
          <cell r="O277">
            <v>0</v>
          </cell>
          <cell r="P277">
            <v>0</v>
          </cell>
          <cell r="Q277">
            <v>1247</v>
          </cell>
          <cell r="R277">
            <v>534.0129300000001</v>
          </cell>
          <cell r="S277">
            <v>0</v>
          </cell>
          <cell r="T277">
            <v>534.0129300000001</v>
          </cell>
        </row>
        <row r="278">
          <cell r="U278">
            <v>237551.55269200003</v>
          </cell>
          <cell r="V278">
            <v>237689.64457999996</v>
          </cell>
        </row>
        <row r="279">
          <cell r="E279">
            <v>23811</v>
          </cell>
          <cell r="F279">
            <v>43725.42</v>
          </cell>
          <cell r="G279">
            <v>23603</v>
          </cell>
          <cell r="H279">
            <v>43617.58</v>
          </cell>
          <cell r="I279">
            <v>157</v>
          </cell>
          <cell r="J279">
            <v>693.33</v>
          </cell>
          <cell r="K279">
            <v>11</v>
          </cell>
          <cell r="L279">
            <v>1012</v>
          </cell>
          <cell r="M279">
            <v>613.84</v>
          </cell>
          <cell r="N279">
            <v>2387</v>
          </cell>
          <cell r="O279">
            <v>684.81</v>
          </cell>
          <cell r="P279">
            <v>581.5</v>
          </cell>
          <cell r="Q279">
            <v>15607</v>
          </cell>
          <cell r="R279">
            <v>4640.17</v>
          </cell>
          <cell r="S279">
            <v>17133</v>
          </cell>
          <cell r="T279">
            <v>4651.26</v>
          </cell>
        </row>
        <row r="280">
          <cell r="E280">
            <v>15354</v>
          </cell>
          <cell r="F280">
            <v>26508.79</v>
          </cell>
          <cell r="G280">
            <v>15654</v>
          </cell>
          <cell r="H280">
            <v>26483.96</v>
          </cell>
          <cell r="I280">
            <v>389</v>
          </cell>
          <cell r="J280">
            <v>1359.87</v>
          </cell>
          <cell r="K280">
            <v>260</v>
          </cell>
          <cell r="L280">
            <v>1255</v>
          </cell>
          <cell r="M280">
            <v>1277.48</v>
          </cell>
          <cell r="N280">
            <v>0</v>
          </cell>
          <cell r="O280">
            <v>0</v>
          </cell>
          <cell r="P280">
            <v>0</v>
          </cell>
          <cell r="Q280">
            <v>5786</v>
          </cell>
          <cell r="R280">
            <v>1797.87</v>
          </cell>
          <cell r="S280">
            <v>6930</v>
          </cell>
          <cell r="T280">
            <v>1626.94</v>
          </cell>
        </row>
        <row r="281">
          <cell r="E281">
            <v>7654</v>
          </cell>
          <cell r="F281">
            <v>8654.25</v>
          </cell>
          <cell r="G281">
            <v>5649</v>
          </cell>
          <cell r="H281">
            <v>8429.2199999999993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9823</v>
          </cell>
          <cell r="R281">
            <v>1368.39</v>
          </cell>
          <cell r="S281">
            <v>8698</v>
          </cell>
          <cell r="T281">
            <v>1376.77</v>
          </cell>
        </row>
        <row r="282">
          <cell r="E282">
            <v>882</v>
          </cell>
          <cell r="F282">
            <v>1160.1300000000001</v>
          </cell>
          <cell r="G282">
            <v>923</v>
          </cell>
          <cell r="H282">
            <v>1158.05</v>
          </cell>
          <cell r="I282">
            <v>1095</v>
          </cell>
          <cell r="J282">
            <v>6979.26</v>
          </cell>
          <cell r="K282">
            <v>92</v>
          </cell>
          <cell r="L282">
            <v>30130</v>
          </cell>
          <cell r="M282">
            <v>6471.68</v>
          </cell>
          <cell r="N282">
            <v>3104</v>
          </cell>
          <cell r="O282">
            <v>398.24</v>
          </cell>
          <cell r="P282">
            <v>666.23</v>
          </cell>
          <cell r="Q282">
            <v>764</v>
          </cell>
          <cell r="R282">
            <v>246.91</v>
          </cell>
          <cell r="S282">
            <v>729</v>
          </cell>
          <cell r="T282">
            <v>215.47</v>
          </cell>
        </row>
        <row r="283">
          <cell r="E283">
            <v>513</v>
          </cell>
          <cell r="F283">
            <v>551.32000000000005</v>
          </cell>
          <cell r="G283">
            <v>535</v>
          </cell>
          <cell r="H283">
            <v>551.14</v>
          </cell>
          <cell r="I283">
            <v>197</v>
          </cell>
          <cell r="J283">
            <v>403.87</v>
          </cell>
          <cell r="K283">
            <v>188</v>
          </cell>
          <cell r="L283">
            <v>0</v>
          </cell>
          <cell r="M283">
            <v>365.1</v>
          </cell>
          <cell r="N283">
            <v>0</v>
          </cell>
          <cell r="O283">
            <v>0</v>
          </cell>
          <cell r="P283">
            <v>0</v>
          </cell>
          <cell r="Q283">
            <v>5781</v>
          </cell>
          <cell r="R283">
            <v>1465.97</v>
          </cell>
          <cell r="S283">
            <v>5625</v>
          </cell>
          <cell r="T283">
            <v>1363.09</v>
          </cell>
        </row>
        <row r="284">
          <cell r="U284">
            <v>100638.6</v>
          </cell>
          <cell r="V284">
            <v>99449.310000000012</v>
          </cell>
        </row>
        <row r="285">
          <cell r="E285">
            <v>28425</v>
          </cell>
          <cell r="F285">
            <v>47519.61</v>
          </cell>
          <cell r="G285">
            <v>27444</v>
          </cell>
          <cell r="H285">
            <v>46158.22</v>
          </cell>
          <cell r="I285">
            <v>2305</v>
          </cell>
          <cell r="J285">
            <v>7740.41</v>
          </cell>
          <cell r="K285">
            <v>2655</v>
          </cell>
          <cell r="L285">
            <v>8554</v>
          </cell>
          <cell r="M285">
            <v>7034.93</v>
          </cell>
          <cell r="N285">
            <v>0</v>
          </cell>
          <cell r="O285">
            <v>0</v>
          </cell>
          <cell r="P285">
            <v>0</v>
          </cell>
          <cell r="Q285">
            <v>16093</v>
          </cell>
          <cell r="R285">
            <v>4985.91</v>
          </cell>
          <cell r="S285">
            <v>15726</v>
          </cell>
          <cell r="T285">
            <v>3940.2</v>
          </cell>
        </row>
        <row r="286">
          <cell r="E286">
            <v>2232</v>
          </cell>
          <cell r="F286">
            <v>3898.62</v>
          </cell>
          <cell r="G286">
            <v>2222</v>
          </cell>
          <cell r="H286">
            <v>3898.5</v>
          </cell>
          <cell r="I286">
            <v>283</v>
          </cell>
          <cell r="J286">
            <v>626.82000000000005</v>
          </cell>
          <cell r="K286">
            <v>283</v>
          </cell>
          <cell r="L286">
            <v>0</v>
          </cell>
          <cell r="M286">
            <v>626.82000000000005</v>
          </cell>
          <cell r="N286">
            <v>0</v>
          </cell>
          <cell r="O286">
            <v>0</v>
          </cell>
          <cell r="P286">
            <v>0</v>
          </cell>
          <cell r="Q286">
            <v>1094</v>
          </cell>
          <cell r="R286">
            <v>265.01</v>
          </cell>
          <cell r="S286">
            <v>1342</v>
          </cell>
          <cell r="T286">
            <v>263.12</v>
          </cell>
        </row>
        <row r="287">
          <cell r="E287">
            <v>10634</v>
          </cell>
          <cell r="F287">
            <v>17165.830000000002</v>
          </cell>
          <cell r="G287">
            <v>10025</v>
          </cell>
          <cell r="H287">
            <v>16893.240000000002</v>
          </cell>
          <cell r="I287">
            <v>356</v>
          </cell>
          <cell r="J287">
            <v>1593.66</v>
          </cell>
          <cell r="K287">
            <v>507</v>
          </cell>
          <cell r="L287">
            <v>3389</v>
          </cell>
          <cell r="M287">
            <v>1592.59</v>
          </cell>
          <cell r="N287">
            <v>0</v>
          </cell>
          <cell r="O287">
            <v>0</v>
          </cell>
          <cell r="P287">
            <v>0</v>
          </cell>
          <cell r="Q287">
            <v>2943</v>
          </cell>
          <cell r="R287">
            <v>988.79</v>
          </cell>
          <cell r="S287">
            <v>2799</v>
          </cell>
          <cell r="T287">
            <v>902.66</v>
          </cell>
        </row>
        <row r="288">
          <cell r="E288">
            <v>3033</v>
          </cell>
          <cell r="F288">
            <v>4349.75</v>
          </cell>
          <cell r="G288">
            <v>2838</v>
          </cell>
          <cell r="H288">
            <v>4067.59</v>
          </cell>
          <cell r="I288">
            <v>145</v>
          </cell>
          <cell r="J288">
            <v>321.16000000000003</v>
          </cell>
          <cell r="K288">
            <v>137</v>
          </cell>
          <cell r="L288">
            <v>0</v>
          </cell>
          <cell r="M288">
            <v>269.10000000000002</v>
          </cell>
          <cell r="N288">
            <v>0</v>
          </cell>
          <cell r="O288">
            <v>0</v>
          </cell>
          <cell r="P288">
            <v>0</v>
          </cell>
          <cell r="Q288">
            <v>622</v>
          </cell>
          <cell r="R288">
            <v>154.21</v>
          </cell>
          <cell r="S288">
            <v>423</v>
          </cell>
          <cell r="T288">
            <v>100.89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U290">
            <v>89609.78</v>
          </cell>
          <cell r="V290">
            <v>85747.86</v>
          </cell>
        </row>
        <row r="291">
          <cell r="E291">
            <v>28114</v>
          </cell>
          <cell r="F291">
            <v>53798.950400000009</v>
          </cell>
          <cell r="G291">
            <v>32666</v>
          </cell>
          <cell r="H291">
            <v>53798.950400000009</v>
          </cell>
          <cell r="I291">
            <v>162</v>
          </cell>
          <cell r="J291">
            <v>1515.7606799999999</v>
          </cell>
          <cell r="K291">
            <v>0</v>
          </cell>
          <cell r="L291">
            <v>6393</v>
          </cell>
          <cell r="M291">
            <v>1471.8603899999998</v>
          </cell>
          <cell r="N291">
            <v>0</v>
          </cell>
          <cell r="O291">
            <v>0</v>
          </cell>
          <cell r="P291">
            <v>0</v>
          </cell>
          <cell r="Q291">
            <v>11228</v>
          </cell>
          <cell r="R291">
            <v>3301.4202</v>
          </cell>
          <cell r="S291">
            <v>13741</v>
          </cell>
          <cell r="T291">
            <v>3301.4202</v>
          </cell>
        </row>
        <row r="292">
          <cell r="E292">
            <v>4025</v>
          </cell>
          <cell r="F292">
            <v>6414.7934500000001</v>
          </cell>
          <cell r="G292">
            <v>5698</v>
          </cell>
          <cell r="H292">
            <v>6414.7934500000001</v>
          </cell>
          <cell r="I292">
            <v>942</v>
          </cell>
          <cell r="J292">
            <v>2183.7460099999998</v>
          </cell>
          <cell r="K292">
            <v>1035</v>
          </cell>
          <cell r="L292">
            <v>0</v>
          </cell>
          <cell r="M292">
            <v>2183.7460099999998</v>
          </cell>
          <cell r="N292">
            <v>0</v>
          </cell>
          <cell r="O292">
            <v>0</v>
          </cell>
          <cell r="P292">
            <v>0</v>
          </cell>
          <cell r="Q292">
            <v>12089</v>
          </cell>
          <cell r="R292">
            <v>2604.0870099999997</v>
          </cell>
          <cell r="S292">
            <v>10751</v>
          </cell>
          <cell r="T292">
            <v>2590.4679700000002</v>
          </cell>
        </row>
        <row r="293">
          <cell r="E293">
            <v>7003</v>
          </cell>
          <cell r="F293">
            <v>9200.1282899999987</v>
          </cell>
          <cell r="G293">
            <v>5203</v>
          </cell>
          <cell r="H293">
            <v>9200.1282899999987</v>
          </cell>
          <cell r="I293">
            <v>326</v>
          </cell>
          <cell r="J293">
            <v>2753.4025200000001</v>
          </cell>
          <cell r="K293">
            <v>0</v>
          </cell>
          <cell r="L293">
            <v>4999</v>
          </cell>
          <cell r="M293">
            <v>2753.4025200000001</v>
          </cell>
          <cell r="N293">
            <v>0</v>
          </cell>
          <cell r="O293">
            <v>0</v>
          </cell>
          <cell r="P293">
            <v>0</v>
          </cell>
          <cell r="Q293">
            <v>5707</v>
          </cell>
          <cell r="R293">
            <v>1201.67011</v>
          </cell>
          <cell r="S293">
            <v>6133</v>
          </cell>
          <cell r="T293">
            <v>1165.58986</v>
          </cell>
        </row>
        <row r="294">
          <cell r="E294">
            <v>980</v>
          </cell>
          <cell r="F294">
            <v>1417.5161599999999</v>
          </cell>
          <cell r="G294">
            <v>1004</v>
          </cell>
          <cell r="H294">
            <v>1417.5161599999999</v>
          </cell>
          <cell r="I294">
            <v>753</v>
          </cell>
          <cell r="J294">
            <v>1745.6058500000001</v>
          </cell>
          <cell r="K294">
            <v>741</v>
          </cell>
          <cell r="L294">
            <v>0</v>
          </cell>
          <cell r="M294">
            <v>1717.78746</v>
          </cell>
          <cell r="N294">
            <v>0</v>
          </cell>
          <cell r="O294">
            <v>0</v>
          </cell>
          <cell r="P294">
            <v>0</v>
          </cell>
          <cell r="Q294">
            <v>3933</v>
          </cell>
          <cell r="R294">
            <v>808.88724000000002</v>
          </cell>
          <cell r="S294">
            <v>3786</v>
          </cell>
          <cell r="T294">
            <v>756.53574000000003</v>
          </cell>
        </row>
        <row r="295">
          <cell r="E295">
            <v>1087</v>
          </cell>
          <cell r="F295">
            <v>1274.48307</v>
          </cell>
          <cell r="G295">
            <v>1230</v>
          </cell>
          <cell r="H295">
            <v>1274.48307</v>
          </cell>
          <cell r="I295">
            <v>563</v>
          </cell>
          <cell r="J295">
            <v>2210.2679399999997</v>
          </cell>
          <cell r="K295">
            <v>381</v>
          </cell>
          <cell r="L295">
            <v>9056</v>
          </cell>
          <cell r="M295">
            <v>2201.19841</v>
          </cell>
          <cell r="N295">
            <v>0</v>
          </cell>
          <cell r="O295">
            <v>0</v>
          </cell>
          <cell r="P295">
            <v>0</v>
          </cell>
          <cell r="Q295">
            <v>1043</v>
          </cell>
          <cell r="R295">
            <v>272.81610999999998</v>
          </cell>
          <cell r="S295">
            <v>1491</v>
          </cell>
          <cell r="T295">
            <v>267.09411999999998</v>
          </cell>
        </row>
        <row r="296">
          <cell r="E296">
            <v>6289</v>
          </cell>
          <cell r="F296">
            <v>9213.1963300000007</v>
          </cell>
          <cell r="G296">
            <v>7248</v>
          </cell>
          <cell r="H296">
            <v>9213.1963300000007</v>
          </cell>
          <cell r="I296">
            <v>972</v>
          </cell>
          <cell r="J296">
            <v>2224.5740499999997</v>
          </cell>
          <cell r="K296">
            <v>979</v>
          </cell>
          <cell r="L296">
            <v>0</v>
          </cell>
          <cell r="M296">
            <v>2207.12689</v>
          </cell>
          <cell r="N296">
            <v>0</v>
          </cell>
          <cell r="O296">
            <v>0</v>
          </cell>
          <cell r="P296">
            <v>0</v>
          </cell>
          <cell r="Q296">
            <v>24383</v>
          </cell>
          <cell r="R296">
            <v>6862.2749799999983</v>
          </cell>
          <cell r="S296">
            <v>26376</v>
          </cell>
          <cell r="T296">
            <v>6730.2926699999998</v>
          </cell>
        </row>
        <row r="297">
          <cell r="E297">
            <v>2063</v>
          </cell>
          <cell r="F297">
            <v>3168.29351</v>
          </cell>
          <cell r="G297">
            <v>2063</v>
          </cell>
          <cell r="H297">
            <v>3168.29351</v>
          </cell>
          <cell r="I297">
            <v>110</v>
          </cell>
          <cell r="J297">
            <v>243.63897</v>
          </cell>
          <cell r="K297">
            <v>148</v>
          </cell>
          <cell r="L297">
            <v>0</v>
          </cell>
          <cell r="M297">
            <v>231.5472</v>
          </cell>
          <cell r="N297">
            <v>0</v>
          </cell>
          <cell r="O297">
            <v>0</v>
          </cell>
          <cell r="P297">
            <v>0</v>
          </cell>
          <cell r="Q297">
            <v>2593</v>
          </cell>
          <cell r="R297">
            <v>832.26922000000002</v>
          </cell>
          <cell r="S297">
            <v>2421</v>
          </cell>
          <cell r="T297">
            <v>782.65998999999999</v>
          </cell>
        </row>
        <row r="298">
          <cell r="E298">
            <v>1792</v>
          </cell>
          <cell r="F298">
            <v>2561.78944</v>
          </cell>
          <cell r="G298">
            <v>2097</v>
          </cell>
          <cell r="H298">
            <v>2561.78944</v>
          </cell>
          <cell r="I298">
            <v>188</v>
          </cell>
          <cell r="J298">
            <v>416.40103000000005</v>
          </cell>
          <cell r="K298">
            <v>979</v>
          </cell>
          <cell r="L298">
            <v>0</v>
          </cell>
          <cell r="M298">
            <v>411.97127</v>
          </cell>
          <cell r="N298">
            <v>0</v>
          </cell>
          <cell r="O298">
            <v>0</v>
          </cell>
          <cell r="P298">
            <v>0</v>
          </cell>
          <cell r="Q298">
            <v>11000</v>
          </cell>
          <cell r="R298">
            <v>1100</v>
          </cell>
          <cell r="S298">
            <v>10629</v>
          </cell>
          <cell r="T298">
            <v>1062.9000000000001</v>
          </cell>
        </row>
        <row r="299">
          <cell r="E299">
            <v>2179</v>
          </cell>
          <cell r="F299">
            <v>3029.5400600000003</v>
          </cell>
          <cell r="G299">
            <v>2508</v>
          </cell>
          <cell r="H299">
            <v>3029.5400600000003</v>
          </cell>
          <cell r="I299">
            <v>571</v>
          </cell>
          <cell r="J299">
            <v>1301.4831399999998</v>
          </cell>
          <cell r="K299">
            <v>643</v>
          </cell>
          <cell r="L299">
            <v>0</v>
          </cell>
          <cell r="M299">
            <v>1301.4831399999998</v>
          </cell>
          <cell r="N299">
            <v>0</v>
          </cell>
          <cell r="O299">
            <v>0</v>
          </cell>
          <cell r="P299">
            <v>0</v>
          </cell>
          <cell r="Q299">
            <v>14136</v>
          </cell>
          <cell r="R299">
            <v>2427.28557</v>
          </cell>
          <cell r="S299">
            <v>15969</v>
          </cell>
          <cell r="T299">
            <v>2399.8292999999999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</row>
        <row r="301">
          <cell r="E301">
            <v>3372</v>
          </cell>
          <cell r="F301">
            <v>5538.7123200000005</v>
          </cell>
          <cell r="G301">
            <v>3654</v>
          </cell>
          <cell r="H301">
            <v>5538.7123200000005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19031</v>
          </cell>
          <cell r="R301">
            <v>5073.1240399999997</v>
          </cell>
          <cell r="S301">
            <v>16707</v>
          </cell>
          <cell r="T301">
            <v>4225.0117399999999</v>
          </cell>
        </row>
        <row r="302">
          <cell r="E302">
            <v>4169</v>
          </cell>
          <cell r="F302">
            <v>8580.6316500000012</v>
          </cell>
          <cell r="G302">
            <v>5584</v>
          </cell>
          <cell r="H302">
            <v>8580.6316500000012</v>
          </cell>
          <cell r="I302">
            <v>318</v>
          </cell>
          <cell r="J302">
            <v>1892.66174</v>
          </cell>
          <cell r="K302">
            <v>0</v>
          </cell>
          <cell r="L302">
            <v>18311</v>
          </cell>
          <cell r="M302">
            <v>1892.66174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E303">
            <v>1318</v>
          </cell>
          <cell r="F303">
            <v>1892.09052</v>
          </cell>
          <cell r="G303">
            <v>1318</v>
          </cell>
          <cell r="H303">
            <v>1892.09052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E304">
            <v>118</v>
          </cell>
          <cell r="F304">
            <v>137.75935000000001</v>
          </cell>
          <cell r="G304">
            <v>118</v>
          </cell>
          <cell r="H304">
            <v>132.74354</v>
          </cell>
          <cell r="I304">
            <v>1095</v>
          </cell>
          <cell r="J304">
            <v>6340.7088900000008</v>
          </cell>
          <cell r="K304">
            <v>671</v>
          </cell>
          <cell r="L304">
            <v>20448</v>
          </cell>
          <cell r="M304">
            <v>6189.9536500000004</v>
          </cell>
          <cell r="N304">
            <v>0</v>
          </cell>
          <cell r="O304">
            <v>0</v>
          </cell>
          <cell r="P304">
            <v>0</v>
          </cell>
          <cell r="Q304">
            <v>281</v>
          </cell>
          <cell r="R304">
            <v>96.335359999999994</v>
          </cell>
          <cell r="S304">
            <v>260</v>
          </cell>
          <cell r="T304">
            <v>89.711939999999998</v>
          </cell>
        </row>
        <row r="305">
          <cell r="E305">
            <v>157</v>
          </cell>
          <cell r="F305">
            <v>230.97586999999999</v>
          </cell>
          <cell r="G305">
            <v>222</v>
          </cell>
          <cell r="H305">
            <v>230.97586999999999</v>
          </cell>
          <cell r="I305">
            <v>557</v>
          </cell>
          <cell r="J305">
            <v>3692.28208</v>
          </cell>
          <cell r="K305">
            <v>291</v>
          </cell>
          <cell r="L305">
            <v>12874</v>
          </cell>
          <cell r="M305">
            <v>3613.7857899999999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E306">
            <v>1746</v>
          </cell>
          <cell r="F306">
            <v>1377.29718</v>
          </cell>
          <cell r="G306">
            <v>1866</v>
          </cell>
          <cell r="H306">
            <v>1377.29718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6200</v>
          </cell>
          <cell r="R306">
            <v>620</v>
          </cell>
          <cell r="S306">
            <v>6164</v>
          </cell>
          <cell r="T306">
            <v>616.4</v>
          </cell>
        </row>
        <row r="307">
          <cell r="E307">
            <v>154</v>
          </cell>
          <cell r="F307">
            <v>74.170109999999994</v>
          </cell>
          <cell r="G307">
            <v>171</v>
          </cell>
          <cell r="H307">
            <v>74.170109999999994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755</v>
          </cell>
          <cell r="R307">
            <v>244.59879000000001</v>
          </cell>
          <cell r="S307">
            <v>679</v>
          </cell>
          <cell r="T307">
            <v>232.85032000000001</v>
          </cell>
        </row>
        <row r="308">
          <cell r="E308">
            <v>325</v>
          </cell>
          <cell r="F308">
            <v>363.43450000000001</v>
          </cell>
          <cell r="G308">
            <v>325</v>
          </cell>
          <cell r="H308">
            <v>363.43450000000001</v>
          </cell>
          <cell r="I308">
            <v>249</v>
          </cell>
          <cell r="J308">
            <v>711.32434999999998</v>
          </cell>
          <cell r="K308">
            <v>253</v>
          </cell>
          <cell r="L308">
            <v>0</v>
          </cell>
          <cell r="M308">
            <v>711.32434999999998</v>
          </cell>
          <cell r="N308">
            <v>0</v>
          </cell>
          <cell r="O308">
            <v>0</v>
          </cell>
          <cell r="P308">
            <v>0</v>
          </cell>
          <cell r="Q308">
            <v>2740</v>
          </cell>
          <cell r="R308">
            <v>725.32412999999997</v>
          </cell>
          <cell r="S308">
            <v>3132</v>
          </cell>
          <cell r="T308">
            <v>681.01609999999994</v>
          </cell>
        </row>
        <row r="309">
          <cell r="E309">
            <v>2313</v>
          </cell>
          <cell r="F309">
            <v>2902.6530899999998</v>
          </cell>
          <cell r="G309">
            <v>2341</v>
          </cell>
          <cell r="H309">
            <v>2902.6530899999998</v>
          </cell>
          <cell r="I309">
            <v>336</v>
          </cell>
          <cell r="J309">
            <v>778.91572999999994</v>
          </cell>
          <cell r="K309">
            <v>353</v>
          </cell>
          <cell r="L309">
            <v>0</v>
          </cell>
          <cell r="M309">
            <v>778.91572999999994</v>
          </cell>
          <cell r="N309">
            <v>1889</v>
          </cell>
          <cell r="O309">
            <v>445.08618000000001</v>
          </cell>
          <cell r="P309">
            <v>445.08618000000001</v>
          </cell>
          <cell r="Q309">
            <v>1594</v>
          </cell>
          <cell r="R309">
            <v>508.21651000000003</v>
          </cell>
          <cell r="S309">
            <v>1425</v>
          </cell>
          <cell r="T309">
            <v>491.92382000000003</v>
          </cell>
        </row>
        <row r="310">
          <cell r="U310">
            <v>166310.58373000001</v>
          </cell>
          <cell r="V310">
            <v>164676.95398999998</v>
          </cell>
        </row>
        <row r="311">
          <cell r="E311">
            <v>26158</v>
          </cell>
          <cell r="F311">
            <v>41673.620000000003</v>
          </cell>
          <cell r="G311">
            <v>25364</v>
          </cell>
          <cell r="H311">
            <v>40673.53</v>
          </cell>
          <cell r="I311">
            <v>1549</v>
          </cell>
          <cell r="J311">
            <v>5721.87</v>
          </cell>
          <cell r="K311">
            <v>1391</v>
          </cell>
          <cell r="L311">
            <v>14248</v>
          </cell>
          <cell r="M311">
            <v>4512.76</v>
          </cell>
          <cell r="N311">
            <v>0</v>
          </cell>
          <cell r="O311">
            <v>0</v>
          </cell>
          <cell r="P311">
            <v>0</v>
          </cell>
          <cell r="Q311">
            <v>7007</v>
          </cell>
          <cell r="R311">
            <v>3803.06</v>
          </cell>
          <cell r="S311">
            <v>10651</v>
          </cell>
          <cell r="T311">
            <v>3378.48</v>
          </cell>
        </row>
        <row r="312">
          <cell r="E312">
            <v>1511</v>
          </cell>
          <cell r="F312">
            <v>1938.82</v>
          </cell>
          <cell r="G312">
            <v>1314</v>
          </cell>
          <cell r="H312">
            <v>1938.71</v>
          </cell>
          <cell r="I312">
            <v>509</v>
          </cell>
          <cell r="J312">
            <v>4690.57</v>
          </cell>
          <cell r="K312">
            <v>455</v>
          </cell>
          <cell r="L312">
            <v>18904</v>
          </cell>
          <cell r="M312">
            <v>4471.3999999999996</v>
          </cell>
          <cell r="N312">
            <v>0</v>
          </cell>
          <cell r="O312">
            <v>0</v>
          </cell>
          <cell r="P312">
            <v>0</v>
          </cell>
          <cell r="Q312">
            <v>638</v>
          </cell>
          <cell r="R312">
            <v>403.23</v>
          </cell>
          <cell r="S312">
            <v>996</v>
          </cell>
          <cell r="T312">
            <v>366.45</v>
          </cell>
        </row>
        <row r="313">
          <cell r="E313">
            <v>3885</v>
          </cell>
          <cell r="F313">
            <v>5752.15</v>
          </cell>
          <cell r="G313">
            <v>3326</v>
          </cell>
          <cell r="H313">
            <v>5751.17</v>
          </cell>
          <cell r="I313">
            <v>735</v>
          </cell>
          <cell r="J313">
            <v>1710.72</v>
          </cell>
          <cell r="K313">
            <v>735</v>
          </cell>
          <cell r="L313">
            <v>272</v>
          </cell>
          <cell r="M313">
            <v>1622.91</v>
          </cell>
          <cell r="N313">
            <v>0</v>
          </cell>
          <cell r="O313">
            <v>0</v>
          </cell>
          <cell r="P313">
            <v>0</v>
          </cell>
          <cell r="Q313">
            <v>2581</v>
          </cell>
          <cell r="R313">
            <v>1311.02</v>
          </cell>
          <cell r="S313">
            <v>3242</v>
          </cell>
          <cell r="T313">
            <v>839.67</v>
          </cell>
        </row>
        <row r="314">
          <cell r="E314">
            <v>3999</v>
          </cell>
          <cell r="F314">
            <v>5467.34</v>
          </cell>
          <cell r="G314">
            <v>3938</v>
          </cell>
          <cell r="H314">
            <v>5465.64</v>
          </cell>
          <cell r="I314">
            <v>439</v>
          </cell>
          <cell r="J314">
            <v>972.14</v>
          </cell>
          <cell r="K314">
            <v>346</v>
          </cell>
          <cell r="L314">
            <v>0</v>
          </cell>
          <cell r="M314">
            <v>766.2</v>
          </cell>
          <cell r="N314">
            <v>2051</v>
          </cell>
          <cell r="O314">
            <v>481.99</v>
          </cell>
          <cell r="P314">
            <v>414.07</v>
          </cell>
          <cell r="Q314">
            <v>6127</v>
          </cell>
          <cell r="R314">
            <v>2929.78</v>
          </cell>
          <cell r="S314">
            <v>11118</v>
          </cell>
          <cell r="T314">
            <v>2884.05</v>
          </cell>
        </row>
        <row r="315">
          <cell r="E315">
            <v>267</v>
          </cell>
          <cell r="F315">
            <v>362.93</v>
          </cell>
          <cell r="G315">
            <v>306</v>
          </cell>
          <cell r="H315">
            <v>361.3</v>
          </cell>
          <cell r="Q315">
            <v>472</v>
          </cell>
          <cell r="R315">
            <v>236.83</v>
          </cell>
          <cell r="S315">
            <v>697</v>
          </cell>
          <cell r="T315">
            <v>183.28</v>
          </cell>
        </row>
        <row r="317">
          <cell r="U317">
            <v>77456.069999999992</v>
          </cell>
          <cell r="V317">
            <v>73629.62000000001</v>
          </cell>
        </row>
        <row r="318">
          <cell r="E318">
            <v>16790</v>
          </cell>
          <cell r="F318">
            <v>32413.09</v>
          </cell>
          <cell r="G318">
            <v>16878</v>
          </cell>
          <cell r="H318">
            <v>32412.99</v>
          </cell>
          <cell r="I318">
            <v>362</v>
          </cell>
          <cell r="J318">
            <v>1469.5</v>
          </cell>
          <cell r="K318">
            <v>215</v>
          </cell>
          <cell r="L318">
            <v>3533</v>
          </cell>
          <cell r="M318">
            <v>1464.63</v>
          </cell>
          <cell r="N318">
            <v>0</v>
          </cell>
          <cell r="O318">
            <v>0</v>
          </cell>
          <cell r="P318">
            <v>0</v>
          </cell>
          <cell r="Q318">
            <v>13203</v>
          </cell>
          <cell r="R318">
            <v>4553.55</v>
          </cell>
          <cell r="S318">
            <v>13954</v>
          </cell>
          <cell r="T318">
            <v>4459.92</v>
          </cell>
        </row>
        <row r="319">
          <cell r="E319">
            <v>3002</v>
          </cell>
          <cell r="F319">
            <v>4117.12</v>
          </cell>
          <cell r="G319">
            <v>2922</v>
          </cell>
          <cell r="H319">
            <v>4116.32</v>
          </cell>
          <cell r="I319">
            <v>459</v>
          </cell>
          <cell r="J319">
            <v>1037.5</v>
          </cell>
          <cell r="K319">
            <v>466</v>
          </cell>
          <cell r="L319">
            <v>0</v>
          </cell>
          <cell r="M319">
            <v>1037.5</v>
          </cell>
          <cell r="N319">
            <v>0</v>
          </cell>
          <cell r="O319">
            <v>0</v>
          </cell>
          <cell r="P319">
            <v>0</v>
          </cell>
          <cell r="Q319">
            <v>2615</v>
          </cell>
          <cell r="R319">
            <v>588.66</v>
          </cell>
          <cell r="S319">
            <v>5479</v>
          </cell>
          <cell r="T319">
            <v>588.66</v>
          </cell>
        </row>
        <row r="320">
          <cell r="E320">
            <v>1016</v>
          </cell>
          <cell r="F320">
            <v>1352.95</v>
          </cell>
          <cell r="G320">
            <v>1015</v>
          </cell>
          <cell r="H320">
            <v>1352.73</v>
          </cell>
          <cell r="I320">
            <v>427</v>
          </cell>
          <cell r="J320">
            <v>945.76</v>
          </cell>
          <cell r="K320">
            <v>430</v>
          </cell>
          <cell r="L320">
            <v>0</v>
          </cell>
          <cell r="M320">
            <v>945.74</v>
          </cell>
          <cell r="N320">
            <v>0</v>
          </cell>
          <cell r="O320">
            <v>0</v>
          </cell>
          <cell r="P320">
            <v>0</v>
          </cell>
          <cell r="Q320">
            <v>4227</v>
          </cell>
          <cell r="R320">
            <v>422.7</v>
          </cell>
          <cell r="S320">
            <v>3596</v>
          </cell>
          <cell r="T320">
            <v>359.6</v>
          </cell>
        </row>
        <row r="321">
          <cell r="E321">
            <v>354</v>
          </cell>
          <cell r="F321">
            <v>509</v>
          </cell>
          <cell r="G321">
            <v>343</v>
          </cell>
          <cell r="H321">
            <v>496.92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1117</v>
          </cell>
          <cell r="O321">
            <v>263.2</v>
          </cell>
          <cell r="P321">
            <v>245.05</v>
          </cell>
          <cell r="Q321">
            <v>1857</v>
          </cell>
          <cell r="R321">
            <v>566.32000000000005</v>
          </cell>
          <cell r="S321">
            <v>1857</v>
          </cell>
          <cell r="T321">
            <v>566.32000000000005</v>
          </cell>
        </row>
        <row r="322">
          <cell r="U322">
            <v>48239.35</v>
          </cell>
          <cell r="V322">
            <v>48046.380000000005</v>
          </cell>
        </row>
        <row r="323">
          <cell r="E323">
            <v>31771</v>
          </cell>
          <cell r="F323">
            <v>52236.77</v>
          </cell>
          <cell r="G323">
            <v>23823</v>
          </cell>
          <cell r="H323">
            <v>52235.08</v>
          </cell>
          <cell r="I323">
            <v>1778</v>
          </cell>
          <cell r="J323">
            <v>5327.83</v>
          </cell>
          <cell r="K323">
            <v>1408</v>
          </cell>
          <cell r="L323">
            <v>6385</v>
          </cell>
          <cell r="M323">
            <v>5327.83</v>
          </cell>
          <cell r="N323">
            <v>0</v>
          </cell>
          <cell r="O323">
            <v>0</v>
          </cell>
          <cell r="P323">
            <v>0</v>
          </cell>
          <cell r="Q323">
            <v>16362</v>
          </cell>
          <cell r="R323">
            <v>3884.13</v>
          </cell>
          <cell r="S323">
            <v>0</v>
          </cell>
          <cell r="T323">
            <v>3884.09</v>
          </cell>
        </row>
        <row r="324">
          <cell r="E324">
            <v>5492</v>
          </cell>
          <cell r="F324">
            <v>7248.05</v>
          </cell>
          <cell r="G324">
            <v>3832</v>
          </cell>
          <cell r="H324">
            <v>7247.44</v>
          </cell>
          <cell r="I324">
            <v>2506</v>
          </cell>
          <cell r="J324">
            <v>7317.4</v>
          </cell>
          <cell r="K324">
            <v>1115</v>
          </cell>
          <cell r="L324">
            <v>41331</v>
          </cell>
          <cell r="M324">
            <v>7306.13</v>
          </cell>
          <cell r="N324">
            <v>0</v>
          </cell>
          <cell r="O324">
            <v>0</v>
          </cell>
          <cell r="P324">
            <v>0</v>
          </cell>
          <cell r="Q324">
            <v>603</v>
          </cell>
          <cell r="R324">
            <v>54</v>
          </cell>
          <cell r="S324">
            <v>0</v>
          </cell>
          <cell r="T324">
            <v>54</v>
          </cell>
        </row>
        <row r="325">
          <cell r="E325">
            <v>2442</v>
          </cell>
          <cell r="F325">
            <v>3193.03</v>
          </cell>
          <cell r="G325">
            <v>1755</v>
          </cell>
          <cell r="H325">
            <v>3191.58</v>
          </cell>
          <cell r="I325">
            <v>768</v>
          </cell>
          <cell r="J325">
            <v>3419.12</v>
          </cell>
          <cell r="K325">
            <v>402</v>
          </cell>
          <cell r="L325">
            <v>17238</v>
          </cell>
          <cell r="M325">
            <v>3419.12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E326">
            <v>9607</v>
          </cell>
          <cell r="F326">
            <v>10203.91</v>
          </cell>
          <cell r="G326">
            <v>7192</v>
          </cell>
          <cell r="H326">
            <v>10194.67</v>
          </cell>
          <cell r="I326">
            <v>366</v>
          </cell>
          <cell r="J326">
            <v>619.38</v>
          </cell>
          <cell r="K326">
            <v>306</v>
          </cell>
          <cell r="L326">
            <v>0</v>
          </cell>
          <cell r="M326">
            <v>617.88</v>
          </cell>
          <cell r="N326">
            <v>808</v>
          </cell>
          <cell r="O326">
            <v>189.88</v>
          </cell>
          <cell r="P326">
            <v>189.88</v>
          </cell>
          <cell r="Q326">
            <v>3157</v>
          </cell>
          <cell r="R326">
            <v>660.44</v>
          </cell>
          <cell r="S326">
            <v>0</v>
          </cell>
          <cell r="T326">
            <v>649.57000000000005</v>
          </cell>
        </row>
        <row r="327">
          <cell r="E327">
            <v>1680</v>
          </cell>
          <cell r="F327">
            <v>1620.49</v>
          </cell>
          <cell r="G327">
            <v>1308</v>
          </cell>
          <cell r="H327">
            <v>1620.4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966</v>
          </cell>
          <cell r="R327">
            <v>197.56</v>
          </cell>
          <cell r="S327">
            <v>0</v>
          </cell>
          <cell r="T327">
            <v>196.04</v>
          </cell>
        </row>
        <row r="328">
          <cell r="E328">
            <v>1299</v>
          </cell>
          <cell r="F328">
            <v>1340.24</v>
          </cell>
          <cell r="G328">
            <v>864</v>
          </cell>
          <cell r="H328">
            <v>1338.76</v>
          </cell>
          <cell r="I328">
            <v>300</v>
          </cell>
          <cell r="J328">
            <v>471.15</v>
          </cell>
          <cell r="K328">
            <v>228</v>
          </cell>
          <cell r="L328">
            <v>0</v>
          </cell>
          <cell r="M328">
            <v>469.29</v>
          </cell>
          <cell r="N328">
            <v>0</v>
          </cell>
          <cell r="O328">
            <v>0</v>
          </cell>
          <cell r="P328">
            <v>0</v>
          </cell>
          <cell r="Q328">
            <v>1577</v>
          </cell>
          <cell r="R328">
            <v>257.41000000000003</v>
          </cell>
          <cell r="S328">
            <v>0</v>
          </cell>
          <cell r="T328">
            <v>257.41000000000003</v>
          </cell>
        </row>
        <row r="329">
          <cell r="E329">
            <v>7153</v>
          </cell>
          <cell r="F329">
            <v>11892.74</v>
          </cell>
          <cell r="G329">
            <v>5485</v>
          </cell>
          <cell r="H329">
            <v>11817.96</v>
          </cell>
          <cell r="I329">
            <v>151</v>
          </cell>
          <cell r="J329">
            <v>346.5</v>
          </cell>
          <cell r="K329">
            <v>107</v>
          </cell>
          <cell r="L329">
            <v>0</v>
          </cell>
          <cell r="M329">
            <v>317.86</v>
          </cell>
          <cell r="N329">
            <v>0</v>
          </cell>
          <cell r="O329">
            <v>0</v>
          </cell>
          <cell r="P329">
            <v>0</v>
          </cell>
          <cell r="Q329">
            <v>3631</v>
          </cell>
          <cell r="R329">
            <v>838.5</v>
          </cell>
          <cell r="S329">
            <v>0</v>
          </cell>
          <cell r="T329">
            <v>837.84</v>
          </cell>
        </row>
        <row r="330">
          <cell r="E330">
            <v>2895</v>
          </cell>
          <cell r="F330">
            <v>3886.96</v>
          </cell>
          <cell r="G330">
            <v>2021</v>
          </cell>
          <cell r="H330">
            <v>3885.53</v>
          </cell>
          <cell r="I330">
            <v>7</v>
          </cell>
          <cell r="J330">
            <v>39.450000000000003</v>
          </cell>
          <cell r="K330">
            <v>7</v>
          </cell>
          <cell r="L330">
            <v>0</v>
          </cell>
          <cell r="M330">
            <v>30.41</v>
          </cell>
          <cell r="N330">
            <v>0</v>
          </cell>
          <cell r="O330">
            <v>0</v>
          </cell>
          <cell r="P330">
            <v>0</v>
          </cell>
          <cell r="Q330">
            <v>6209</v>
          </cell>
          <cell r="R330">
            <v>1270.3399999999999</v>
          </cell>
          <cell r="S330">
            <v>0</v>
          </cell>
          <cell r="T330">
            <v>1270.33</v>
          </cell>
        </row>
        <row r="331">
          <cell r="E331">
            <v>407</v>
          </cell>
          <cell r="F331">
            <v>492.38</v>
          </cell>
          <cell r="G331">
            <v>268</v>
          </cell>
          <cell r="H331">
            <v>491.88</v>
          </cell>
          <cell r="I331">
            <v>795</v>
          </cell>
          <cell r="J331">
            <v>1254.6099999999999</v>
          </cell>
          <cell r="K331">
            <v>661</v>
          </cell>
          <cell r="L331">
            <v>0</v>
          </cell>
          <cell r="M331">
            <v>1254.6099999999999</v>
          </cell>
          <cell r="N331">
            <v>0</v>
          </cell>
          <cell r="O331">
            <v>0</v>
          </cell>
          <cell r="P331">
            <v>0</v>
          </cell>
          <cell r="Q331">
            <v>193</v>
          </cell>
          <cell r="R331">
            <v>43.46</v>
          </cell>
          <cell r="S331">
            <v>0</v>
          </cell>
          <cell r="T331">
            <v>42.75</v>
          </cell>
        </row>
        <row r="332">
          <cell r="U332">
            <v>118305.73</v>
          </cell>
          <cell r="V332">
            <v>118148.34000000003</v>
          </cell>
        </row>
        <row r="333">
          <cell r="E333">
            <v>30328</v>
          </cell>
          <cell r="F333">
            <v>61448.01</v>
          </cell>
          <cell r="G333">
            <v>30328</v>
          </cell>
          <cell r="H333">
            <v>61448.01</v>
          </cell>
          <cell r="I333">
            <v>409</v>
          </cell>
          <cell r="J333">
            <v>3162.13</v>
          </cell>
          <cell r="K333">
            <v>409</v>
          </cell>
          <cell r="L333">
            <v>9510</v>
          </cell>
          <cell r="M333">
            <v>3162.13</v>
          </cell>
          <cell r="N333">
            <v>0</v>
          </cell>
          <cell r="O333">
            <v>0</v>
          </cell>
          <cell r="P333">
            <v>0</v>
          </cell>
          <cell r="Q333">
            <v>9702</v>
          </cell>
          <cell r="R333">
            <v>2738.38</v>
          </cell>
          <cell r="S333">
            <v>9702</v>
          </cell>
          <cell r="T333">
            <v>2738.38</v>
          </cell>
        </row>
        <row r="334">
          <cell r="E334">
            <v>4460</v>
          </cell>
          <cell r="F334">
            <v>6041.63</v>
          </cell>
          <cell r="G334">
            <v>4460</v>
          </cell>
          <cell r="H334">
            <v>6041.63</v>
          </cell>
          <cell r="I334">
            <v>200</v>
          </cell>
          <cell r="J334">
            <v>313.60000000000002</v>
          </cell>
          <cell r="K334">
            <v>200</v>
          </cell>
          <cell r="L334">
            <v>2356</v>
          </cell>
          <cell r="M334">
            <v>313.60000000000002</v>
          </cell>
          <cell r="N334">
            <v>236</v>
          </cell>
          <cell r="O334">
            <v>46.65</v>
          </cell>
          <cell r="P334">
            <v>46.65</v>
          </cell>
          <cell r="Q334">
            <v>3485</v>
          </cell>
          <cell r="R334">
            <v>669.15</v>
          </cell>
          <cell r="S334">
            <v>3485</v>
          </cell>
          <cell r="T334">
            <v>669.15</v>
          </cell>
        </row>
        <row r="335">
          <cell r="E335">
            <v>6258</v>
          </cell>
          <cell r="F335">
            <v>9195.82</v>
          </cell>
          <cell r="G335">
            <v>6258</v>
          </cell>
          <cell r="H335">
            <v>9195.82</v>
          </cell>
          <cell r="I335">
            <v>58</v>
          </cell>
          <cell r="J335">
            <v>281.04000000000002</v>
          </cell>
          <cell r="K335">
            <v>58</v>
          </cell>
          <cell r="L335">
            <v>1932</v>
          </cell>
          <cell r="M335">
            <v>281.04000000000002</v>
          </cell>
          <cell r="N335">
            <v>1379</v>
          </cell>
          <cell r="O335">
            <v>282.60000000000002</v>
          </cell>
          <cell r="P335">
            <v>282.60000000000002</v>
          </cell>
          <cell r="Q335">
            <v>2321</v>
          </cell>
          <cell r="R335">
            <v>510.57</v>
          </cell>
          <cell r="S335">
            <v>2321</v>
          </cell>
          <cell r="T335">
            <v>510.57</v>
          </cell>
        </row>
        <row r="336">
          <cell r="E336">
            <v>2514</v>
          </cell>
          <cell r="F336">
            <v>2841.95</v>
          </cell>
          <cell r="G336">
            <v>2514</v>
          </cell>
          <cell r="H336">
            <v>2841.95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1946</v>
          </cell>
          <cell r="R336">
            <v>495.11</v>
          </cell>
          <cell r="S336">
            <v>1946</v>
          </cell>
          <cell r="T336">
            <v>495.11</v>
          </cell>
        </row>
        <row r="337">
          <cell r="E337">
            <v>9122</v>
          </cell>
          <cell r="F337">
            <v>15734.86</v>
          </cell>
          <cell r="G337">
            <v>9122</v>
          </cell>
          <cell r="H337">
            <v>15734.86</v>
          </cell>
          <cell r="I337">
            <v>134</v>
          </cell>
          <cell r="J337">
            <v>560.66999999999996</v>
          </cell>
          <cell r="K337">
            <v>134</v>
          </cell>
          <cell r="L337">
            <v>4480</v>
          </cell>
          <cell r="M337">
            <v>560.66999999999996</v>
          </cell>
          <cell r="N337">
            <v>0</v>
          </cell>
          <cell r="O337">
            <v>0</v>
          </cell>
          <cell r="P337">
            <v>0</v>
          </cell>
          <cell r="Q337">
            <v>12697</v>
          </cell>
          <cell r="R337">
            <v>1363.02</v>
          </cell>
          <cell r="S337">
            <v>12697</v>
          </cell>
          <cell r="T337">
            <v>1363.02</v>
          </cell>
        </row>
        <row r="338">
          <cell r="E338">
            <v>588</v>
          </cell>
          <cell r="F338">
            <v>558.86</v>
          </cell>
          <cell r="G338">
            <v>588</v>
          </cell>
          <cell r="H338">
            <v>558.86</v>
          </cell>
          <cell r="I338">
            <v>643</v>
          </cell>
          <cell r="J338">
            <v>1222.6600000000001</v>
          </cell>
          <cell r="K338">
            <v>643</v>
          </cell>
          <cell r="L338">
            <v>7315</v>
          </cell>
          <cell r="M338">
            <v>1222.6600000000001</v>
          </cell>
          <cell r="N338">
            <v>2671</v>
          </cell>
          <cell r="O338">
            <v>560.83000000000004</v>
          </cell>
          <cell r="P338">
            <v>560.83000000000004</v>
          </cell>
          <cell r="Q338">
            <v>392</v>
          </cell>
          <cell r="R338">
            <v>80.92</v>
          </cell>
          <cell r="S338">
            <v>392</v>
          </cell>
          <cell r="T338">
            <v>80.92</v>
          </cell>
        </row>
        <row r="339">
          <cell r="E339">
            <v>4028</v>
          </cell>
          <cell r="F339">
            <v>4587.28</v>
          </cell>
          <cell r="G339">
            <v>4028</v>
          </cell>
          <cell r="H339">
            <v>4587.28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4903</v>
          </cell>
          <cell r="R339">
            <v>500.45</v>
          </cell>
          <cell r="S339">
            <v>4903</v>
          </cell>
          <cell r="T339">
            <v>500.45</v>
          </cell>
        </row>
        <row r="340">
          <cell r="E340">
            <v>222</v>
          </cell>
          <cell r="F340">
            <v>341.88</v>
          </cell>
          <cell r="G340">
            <v>222</v>
          </cell>
          <cell r="H340">
            <v>341.88</v>
          </cell>
          <cell r="I340">
            <v>479</v>
          </cell>
          <cell r="J340">
            <v>6056.71</v>
          </cell>
          <cell r="K340">
            <v>479</v>
          </cell>
          <cell r="L340">
            <v>51015</v>
          </cell>
          <cell r="M340">
            <v>6056.71</v>
          </cell>
          <cell r="N340">
            <v>0</v>
          </cell>
          <cell r="O340">
            <v>0</v>
          </cell>
          <cell r="P340">
            <v>0</v>
          </cell>
          <cell r="Q340">
            <v>161</v>
          </cell>
          <cell r="R340">
            <v>37.119999999999997</v>
          </cell>
          <cell r="S340">
            <v>161</v>
          </cell>
          <cell r="T340">
            <v>37.119999999999997</v>
          </cell>
        </row>
        <row r="341">
          <cell r="E341">
            <v>843</v>
          </cell>
          <cell r="F341">
            <v>1626.61</v>
          </cell>
          <cell r="G341">
            <v>843</v>
          </cell>
          <cell r="H341">
            <v>1626.61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910</v>
          </cell>
          <cell r="R341">
            <v>172.66</v>
          </cell>
          <cell r="S341">
            <v>910</v>
          </cell>
          <cell r="T341">
            <v>172.66</v>
          </cell>
        </row>
        <row r="342">
          <cell r="E342">
            <v>946</v>
          </cell>
          <cell r="F342">
            <v>1373.17</v>
          </cell>
          <cell r="G342">
            <v>946</v>
          </cell>
          <cell r="H342">
            <v>1373.17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U343">
            <v>122804.34000000001</v>
          </cell>
          <cell r="V343">
            <v>122804.34000000001</v>
          </cell>
        </row>
        <row r="344">
          <cell r="E344">
            <v>15429</v>
          </cell>
          <cell r="F344">
            <v>27719.69</v>
          </cell>
          <cell r="G344">
            <v>14176</v>
          </cell>
          <cell r="H344">
            <v>25468.77</v>
          </cell>
          <cell r="I344">
            <v>835</v>
          </cell>
          <cell r="J344">
            <v>3276.96</v>
          </cell>
          <cell r="K344">
            <v>0</v>
          </cell>
          <cell r="L344">
            <v>31434</v>
          </cell>
          <cell r="M344">
            <v>3929.72</v>
          </cell>
          <cell r="N344">
            <v>0</v>
          </cell>
          <cell r="O344">
            <v>0</v>
          </cell>
          <cell r="P344">
            <v>0</v>
          </cell>
          <cell r="Q344">
            <v>11244</v>
          </cell>
          <cell r="R344">
            <v>136.4</v>
          </cell>
          <cell r="S344">
            <v>5121</v>
          </cell>
          <cell r="T344">
            <v>864.59</v>
          </cell>
        </row>
        <row r="345">
          <cell r="E345">
            <v>3686</v>
          </cell>
          <cell r="F345">
            <v>3979.49</v>
          </cell>
          <cell r="G345">
            <v>3434</v>
          </cell>
          <cell r="H345">
            <v>3708.01</v>
          </cell>
          <cell r="I345">
            <v>771</v>
          </cell>
          <cell r="J345">
            <v>1632.62</v>
          </cell>
          <cell r="K345">
            <v>0</v>
          </cell>
          <cell r="L345">
            <v>7586</v>
          </cell>
          <cell r="M345">
            <v>1611.37</v>
          </cell>
          <cell r="N345">
            <v>0</v>
          </cell>
          <cell r="O345">
            <v>0</v>
          </cell>
          <cell r="P345">
            <v>0</v>
          </cell>
          <cell r="Q345">
            <v>4710</v>
          </cell>
          <cell r="R345">
            <v>341.23</v>
          </cell>
          <cell r="S345">
            <v>3295</v>
          </cell>
          <cell r="T345">
            <v>529.27</v>
          </cell>
        </row>
        <row r="346">
          <cell r="E346">
            <v>5582</v>
          </cell>
          <cell r="F346">
            <v>6994.39</v>
          </cell>
          <cell r="G346">
            <v>5268</v>
          </cell>
          <cell r="H346">
            <v>6601.05</v>
          </cell>
          <cell r="I346">
            <v>380</v>
          </cell>
          <cell r="J346">
            <v>754.22</v>
          </cell>
          <cell r="K346">
            <v>0</v>
          </cell>
          <cell r="L346">
            <v>4323</v>
          </cell>
          <cell r="M346">
            <v>870.69</v>
          </cell>
          <cell r="N346">
            <v>0</v>
          </cell>
          <cell r="O346">
            <v>0</v>
          </cell>
          <cell r="P346">
            <v>0</v>
          </cell>
          <cell r="Q346">
            <v>7341</v>
          </cell>
          <cell r="R346">
            <v>718.13</v>
          </cell>
          <cell r="S346">
            <v>9599</v>
          </cell>
          <cell r="T346">
            <v>846.06</v>
          </cell>
        </row>
        <row r="347">
          <cell r="E347">
            <v>2407</v>
          </cell>
          <cell r="F347">
            <v>2330.89</v>
          </cell>
          <cell r="G347">
            <v>2390</v>
          </cell>
          <cell r="H347">
            <v>2214.88</v>
          </cell>
          <cell r="I347">
            <v>585</v>
          </cell>
          <cell r="J347">
            <v>913.87</v>
          </cell>
          <cell r="K347">
            <v>0</v>
          </cell>
          <cell r="L347">
            <v>5033</v>
          </cell>
          <cell r="M347">
            <v>862.85</v>
          </cell>
          <cell r="N347">
            <v>0</v>
          </cell>
          <cell r="O347">
            <v>0</v>
          </cell>
          <cell r="P347">
            <v>0</v>
          </cell>
          <cell r="Q347">
            <v>2592</v>
          </cell>
          <cell r="R347">
            <v>109.57</v>
          </cell>
          <cell r="S347">
            <v>2027</v>
          </cell>
          <cell r="T347">
            <v>237.06</v>
          </cell>
        </row>
        <row r="348">
          <cell r="E348">
            <v>893</v>
          </cell>
          <cell r="F348">
            <v>1351.45</v>
          </cell>
          <cell r="G348">
            <v>823</v>
          </cell>
          <cell r="H348">
            <v>1246.72</v>
          </cell>
          <cell r="I348">
            <v>286</v>
          </cell>
          <cell r="J348">
            <v>2971.06</v>
          </cell>
          <cell r="K348">
            <v>0</v>
          </cell>
          <cell r="L348">
            <v>13339</v>
          </cell>
          <cell r="M348">
            <v>2644.69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E349">
            <v>1979</v>
          </cell>
          <cell r="F349">
            <v>4124.21</v>
          </cell>
          <cell r="G349">
            <v>1991</v>
          </cell>
          <cell r="H349">
            <v>4148.46</v>
          </cell>
          <cell r="I349">
            <v>81</v>
          </cell>
          <cell r="J349">
            <v>522.58000000000004</v>
          </cell>
          <cell r="K349">
            <v>0</v>
          </cell>
          <cell r="L349">
            <v>4043</v>
          </cell>
          <cell r="M349">
            <v>496.43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E350">
            <v>2991</v>
          </cell>
          <cell r="F350">
            <v>3340.13</v>
          </cell>
          <cell r="G350">
            <v>2847</v>
          </cell>
          <cell r="H350">
            <v>3179.85</v>
          </cell>
          <cell r="I350">
            <v>1542</v>
          </cell>
          <cell r="J350">
            <v>2992.73</v>
          </cell>
          <cell r="K350">
            <v>0</v>
          </cell>
          <cell r="L350">
            <v>16431</v>
          </cell>
          <cell r="M350">
            <v>2960.26</v>
          </cell>
          <cell r="N350">
            <v>0</v>
          </cell>
          <cell r="O350">
            <v>0</v>
          </cell>
          <cell r="P350">
            <v>0</v>
          </cell>
          <cell r="Q350">
            <v>6122</v>
          </cell>
          <cell r="R350">
            <v>660.29</v>
          </cell>
          <cell r="S350">
            <v>2304</v>
          </cell>
          <cell r="T350">
            <v>736.66</v>
          </cell>
        </row>
        <row r="351">
          <cell r="U351">
            <v>64869.91</v>
          </cell>
          <cell r="V351">
            <v>63157.39</v>
          </cell>
        </row>
        <row r="352">
          <cell r="E352">
            <v>29271</v>
          </cell>
          <cell r="F352">
            <v>76911.162419999993</v>
          </cell>
          <cell r="G352">
            <v>29694</v>
          </cell>
          <cell r="H352">
            <v>76911.162419999993</v>
          </cell>
          <cell r="I352">
            <v>181</v>
          </cell>
          <cell r="J352">
            <v>1095.58988</v>
          </cell>
          <cell r="K352">
            <v>69</v>
          </cell>
          <cell r="L352">
            <v>1133</v>
          </cell>
          <cell r="M352">
            <v>1095.58988</v>
          </cell>
          <cell r="N352">
            <v>0</v>
          </cell>
          <cell r="O352">
            <v>0</v>
          </cell>
          <cell r="P352">
            <v>0</v>
          </cell>
          <cell r="Q352">
            <v>3259</v>
          </cell>
          <cell r="R352">
            <v>988.20029999999997</v>
          </cell>
          <cell r="S352">
            <v>3070</v>
          </cell>
          <cell r="T352">
            <v>988.20029999999997</v>
          </cell>
        </row>
        <row r="353">
          <cell r="E353">
            <v>25026</v>
          </cell>
          <cell r="F353">
            <v>50385.101190000001</v>
          </cell>
          <cell r="G353">
            <v>24974</v>
          </cell>
          <cell r="H353">
            <v>50385.101190000001</v>
          </cell>
          <cell r="I353">
            <v>1151</v>
          </cell>
          <cell r="J353">
            <v>8397.29306</v>
          </cell>
          <cell r="K353">
            <v>1635</v>
          </cell>
          <cell r="L353">
            <v>6133</v>
          </cell>
          <cell r="M353">
            <v>8397.29306</v>
          </cell>
          <cell r="N353">
            <v>0</v>
          </cell>
          <cell r="O353">
            <v>0</v>
          </cell>
          <cell r="P353">
            <v>0</v>
          </cell>
          <cell r="Q353">
            <v>7754</v>
          </cell>
          <cell r="R353">
            <v>2852.3710000000001</v>
          </cell>
          <cell r="S353">
            <v>9963</v>
          </cell>
          <cell r="T353">
            <v>2852.3710000000001</v>
          </cell>
        </row>
        <row r="354">
          <cell r="E354">
            <v>11464</v>
          </cell>
          <cell r="F354">
            <v>23736.899839999998</v>
          </cell>
          <cell r="G354">
            <v>11660</v>
          </cell>
          <cell r="H354">
            <v>23736.260689999999</v>
          </cell>
          <cell r="I354">
            <v>704</v>
          </cell>
          <cell r="J354">
            <v>8104.8196099999996</v>
          </cell>
          <cell r="K354">
            <v>164</v>
          </cell>
          <cell r="L354">
            <v>9029</v>
          </cell>
          <cell r="M354">
            <v>8104.8196099999996</v>
          </cell>
          <cell r="N354">
            <v>874</v>
          </cell>
          <cell r="O354">
            <v>206.565</v>
          </cell>
          <cell r="P354">
            <v>205.625</v>
          </cell>
          <cell r="Q354">
            <v>411</v>
          </cell>
          <cell r="R354">
            <v>92.953800000000001</v>
          </cell>
          <cell r="S354">
            <v>411</v>
          </cell>
          <cell r="T354">
            <v>92.953800000000001</v>
          </cell>
        </row>
        <row r="355">
          <cell r="E355">
            <v>3793</v>
          </cell>
          <cell r="F355">
            <v>8408.0948200000003</v>
          </cell>
          <cell r="G355">
            <v>4069</v>
          </cell>
          <cell r="H355">
            <v>8408.0948200000003</v>
          </cell>
          <cell r="I355">
            <v>525</v>
          </cell>
          <cell r="J355">
            <v>3388.4727819999998</v>
          </cell>
          <cell r="K355">
            <v>150</v>
          </cell>
          <cell r="L355">
            <v>14707</v>
          </cell>
          <cell r="M355">
            <v>3388.3605200000002</v>
          </cell>
          <cell r="N355">
            <v>0</v>
          </cell>
          <cell r="O355">
            <v>0</v>
          </cell>
          <cell r="P355">
            <v>0</v>
          </cell>
          <cell r="Q355">
            <v>5398</v>
          </cell>
          <cell r="R355">
            <v>1025.52</v>
          </cell>
          <cell r="S355">
            <v>5204</v>
          </cell>
          <cell r="T355">
            <v>1025.52</v>
          </cell>
        </row>
        <row r="356">
          <cell r="E356">
            <v>4258</v>
          </cell>
          <cell r="F356">
            <v>15802.459919999999</v>
          </cell>
          <cell r="G356">
            <v>4318</v>
          </cell>
          <cell r="H356">
            <v>15802.459919999999</v>
          </cell>
          <cell r="I356">
            <v>397</v>
          </cell>
          <cell r="J356">
            <v>967.96896000000004</v>
          </cell>
          <cell r="K356">
            <v>446</v>
          </cell>
          <cell r="L356">
            <v>0</v>
          </cell>
          <cell r="M356">
            <v>966.71848</v>
          </cell>
          <cell r="N356">
            <v>0</v>
          </cell>
          <cell r="O356">
            <v>0</v>
          </cell>
          <cell r="P356">
            <v>0</v>
          </cell>
          <cell r="Q356">
            <v>479</v>
          </cell>
          <cell r="R356">
            <v>141.67400000000001</v>
          </cell>
          <cell r="S356">
            <v>479</v>
          </cell>
          <cell r="T356">
            <v>141.67400000000001</v>
          </cell>
        </row>
        <row r="357">
          <cell r="E357">
            <v>6386</v>
          </cell>
          <cell r="F357">
            <v>10397.07855</v>
          </cell>
          <cell r="G357">
            <v>6163</v>
          </cell>
          <cell r="H357">
            <v>10397.07855</v>
          </cell>
          <cell r="I357">
            <v>184</v>
          </cell>
          <cell r="J357">
            <v>1010.3644</v>
          </cell>
          <cell r="K357">
            <v>0</v>
          </cell>
          <cell r="L357">
            <v>6570</v>
          </cell>
          <cell r="M357">
            <v>1009.296</v>
          </cell>
          <cell r="N357">
            <v>1816</v>
          </cell>
          <cell r="O357">
            <v>426.76</v>
          </cell>
          <cell r="P357">
            <v>426.76</v>
          </cell>
          <cell r="Q357">
            <v>82</v>
          </cell>
          <cell r="R357">
            <v>20.5</v>
          </cell>
          <cell r="S357">
            <v>82</v>
          </cell>
          <cell r="T357">
            <v>20.5</v>
          </cell>
        </row>
        <row r="358">
          <cell r="E358">
            <v>1439</v>
          </cell>
          <cell r="F358">
            <v>2092.8096500000001</v>
          </cell>
          <cell r="G358">
            <v>1439</v>
          </cell>
          <cell r="H358">
            <v>2091.8679200000001</v>
          </cell>
          <cell r="I358">
            <v>180</v>
          </cell>
          <cell r="J358">
            <v>398.68189999999998</v>
          </cell>
          <cell r="K358">
            <v>180</v>
          </cell>
          <cell r="L358">
            <v>0</v>
          </cell>
          <cell r="M358">
            <v>398.68189999999998</v>
          </cell>
          <cell r="N358">
            <v>0</v>
          </cell>
          <cell r="O358">
            <v>0</v>
          </cell>
          <cell r="P358">
            <v>0</v>
          </cell>
          <cell r="Q358">
            <v>5365</v>
          </cell>
          <cell r="R358">
            <v>536.5</v>
          </cell>
          <cell r="S358">
            <v>5365</v>
          </cell>
          <cell r="T358">
            <v>536.5</v>
          </cell>
        </row>
        <row r="359">
          <cell r="E359">
            <v>1869</v>
          </cell>
          <cell r="F359">
            <v>2696.953</v>
          </cell>
          <cell r="G359">
            <v>2198</v>
          </cell>
          <cell r="H359">
            <v>2696.3244300000001</v>
          </cell>
          <cell r="I359">
            <v>698</v>
          </cell>
          <cell r="J359">
            <v>2116.2665999999999</v>
          </cell>
          <cell r="K359">
            <v>698</v>
          </cell>
          <cell r="L359">
            <v>4103</v>
          </cell>
          <cell r="M359">
            <v>2116.2665999999999</v>
          </cell>
          <cell r="N359">
            <v>0</v>
          </cell>
          <cell r="O359">
            <v>0</v>
          </cell>
          <cell r="P359">
            <v>0</v>
          </cell>
          <cell r="Q359">
            <v>3407</v>
          </cell>
          <cell r="R359">
            <v>584.36509000000001</v>
          </cell>
          <cell r="S359">
            <v>4481</v>
          </cell>
          <cell r="T359">
            <v>584.36509000000001</v>
          </cell>
        </row>
        <row r="360">
          <cell r="E360">
            <v>3153</v>
          </cell>
          <cell r="F360">
            <v>4272.5751499999997</v>
          </cell>
          <cell r="G360">
            <v>3153</v>
          </cell>
          <cell r="H360">
            <v>4272.5751499999997</v>
          </cell>
          <cell r="I360">
            <v>574</v>
          </cell>
          <cell r="J360">
            <v>1218.2002</v>
          </cell>
          <cell r="K360">
            <v>574</v>
          </cell>
          <cell r="L360">
            <v>0</v>
          </cell>
          <cell r="M360">
            <v>1218.2002</v>
          </cell>
          <cell r="N360">
            <v>0</v>
          </cell>
          <cell r="O360">
            <v>0</v>
          </cell>
          <cell r="P360">
            <v>0</v>
          </cell>
          <cell r="Q360">
            <v>2273</v>
          </cell>
          <cell r="R360">
            <v>303.68900000000002</v>
          </cell>
          <cell r="S360">
            <v>3720</v>
          </cell>
          <cell r="T360">
            <v>303.68900000000002</v>
          </cell>
        </row>
        <row r="361">
          <cell r="E361">
            <v>2718</v>
          </cell>
          <cell r="F361">
            <v>3548.81106</v>
          </cell>
          <cell r="G361">
            <v>2718</v>
          </cell>
          <cell r="H361">
            <v>3548.7817399999999</v>
          </cell>
          <cell r="I361">
            <v>10</v>
          </cell>
          <cell r="J361">
            <v>23.06906</v>
          </cell>
          <cell r="K361">
            <v>0</v>
          </cell>
          <cell r="L361">
            <v>0</v>
          </cell>
          <cell r="M361">
            <v>23.06906</v>
          </cell>
          <cell r="N361">
            <v>0</v>
          </cell>
          <cell r="O361">
            <v>0</v>
          </cell>
          <cell r="P361">
            <v>0</v>
          </cell>
          <cell r="Q361">
            <v>1726</v>
          </cell>
          <cell r="R361">
            <v>485.67500000000001</v>
          </cell>
          <cell r="S361">
            <v>1589</v>
          </cell>
          <cell r="T361">
            <v>485.67500000000001</v>
          </cell>
        </row>
        <row r="362">
          <cell r="E362">
            <v>744</v>
          </cell>
          <cell r="F362">
            <v>1356.0724299999999</v>
          </cell>
          <cell r="G362">
            <v>822</v>
          </cell>
          <cell r="H362">
            <v>1356.0724299999999</v>
          </cell>
          <cell r="I362">
            <v>1344</v>
          </cell>
          <cell r="J362">
            <v>9132.8773000000001</v>
          </cell>
          <cell r="K362">
            <v>0</v>
          </cell>
          <cell r="L362">
            <v>77900</v>
          </cell>
          <cell r="M362">
            <v>9132.8773000000001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E363">
            <v>268</v>
          </cell>
          <cell r="F363">
            <v>391.90042</v>
          </cell>
          <cell r="G363">
            <v>252</v>
          </cell>
          <cell r="H363">
            <v>391.90042</v>
          </cell>
          <cell r="I363">
            <v>1107</v>
          </cell>
          <cell r="J363">
            <v>10312.05629</v>
          </cell>
          <cell r="K363">
            <v>0</v>
          </cell>
          <cell r="L363">
            <v>92320</v>
          </cell>
          <cell r="M363">
            <v>10312.05629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E364">
            <v>709</v>
          </cell>
          <cell r="F364">
            <v>870.16988000000003</v>
          </cell>
          <cell r="G364">
            <v>618</v>
          </cell>
          <cell r="H364">
            <v>869.41057999999998</v>
          </cell>
          <cell r="I364">
            <v>258</v>
          </cell>
          <cell r="J364">
            <v>672.21055000000001</v>
          </cell>
          <cell r="K364">
            <v>258</v>
          </cell>
          <cell r="L364">
            <v>0</v>
          </cell>
          <cell r="M364">
            <v>672.21055000000001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E366">
            <v>3519</v>
          </cell>
          <cell r="F366">
            <v>5225.5961600000001</v>
          </cell>
          <cell r="G366">
            <v>3512</v>
          </cell>
          <cell r="H366">
            <v>5225.3684199999998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4214</v>
          </cell>
          <cell r="O366">
            <v>916.73500000000001</v>
          </cell>
          <cell r="P366">
            <v>916.73500000000001</v>
          </cell>
          <cell r="Q366">
            <v>9112</v>
          </cell>
          <cell r="R366">
            <v>2754.9319999999998</v>
          </cell>
          <cell r="S366">
            <v>8067</v>
          </cell>
          <cell r="T366">
            <v>2754.9319999999998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E369">
            <v>57</v>
          </cell>
          <cell r="F369">
            <v>99.4422</v>
          </cell>
          <cell r="G369">
            <v>68</v>
          </cell>
          <cell r="H369">
            <v>99.4422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682</v>
          </cell>
          <cell r="R369">
            <v>251.51748000000001</v>
          </cell>
          <cell r="S369">
            <v>682</v>
          </cell>
          <cell r="T369">
            <v>251.51748000000001</v>
          </cell>
        </row>
        <row r="370">
          <cell r="E370">
            <v>891</v>
          </cell>
          <cell r="F370">
            <v>1306.7477100000001</v>
          </cell>
          <cell r="G370">
            <v>952</v>
          </cell>
          <cell r="H370">
            <v>1306.62102</v>
          </cell>
          <cell r="I370">
            <v>12</v>
          </cell>
          <cell r="J370">
            <v>77.765690000000006</v>
          </cell>
          <cell r="K370">
            <v>0</v>
          </cell>
          <cell r="L370">
            <v>155</v>
          </cell>
          <cell r="M370">
            <v>77.765690000000006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E371">
            <v>3437</v>
          </cell>
          <cell r="F371">
            <v>5082.7559000000001</v>
          </cell>
          <cell r="G371">
            <v>3281</v>
          </cell>
          <cell r="H371">
            <v>5082.7559000000001</v>
          </cell>
          <cell r="I371">
            <v>121</v>
          </cell>
          <cell r="J371">
            <v>249.10353000000001</v>
          </cell>
          <cell r="K371">
            <v>171</v>
          </cell>
          <cell r="L371">
            <v>0</v>
          </cell>
          <cell r="M371">
            <v>245.52859000000001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U372">
            <v>271337.32778200001</v>
          </cell>
          <cell r="V372">
            <v>271327.02919999993</v>
          </cell>
        </row>
        <row r="373">
          <cell r="E373">
            <v>17007</v>
          </cell>
          <cell r="F373">
            <v>25752.849750000001</v>
          </cell>
          <cell r="G373">
            <v>15264</v>
          </cell>
          <cell r="H373">
            <v>25441.228169999998</v>
          </cell>
          <cell r="I373">
            <v>714</v>
          </cell>
          <cell r="J373">
            <v>3651.79459</v>
          </cell>
          <cell r="K373">
            <v>1249</v>
          </cell>
          <cell r="L373">
            <v>9356</v>
          </cell>
          <cell r="M373">
            <v>3500.6917800000001</v>
          </cell>
          <cell r="N373">
            <v>0</v>
          </cell>
          <cell r="O373">
            <v>0</v>
          </cell>
          <cell r="P373">
            <v>0</v>
          </cell>
          <cell r="Q373">
            <v>3505</v>
          </cell>
          <cell r="R373">
            <v>989.01414</v>
          </cell>
          <cell r="S373">
            <v>3158</v>
          </cell>
          <cell r="T373">
            <v>886.47901000000002</v>
          </cell>
        </row>
        <row r="374">
          <cell r="E374">
            <v>1551</v>
          </cell>
          <cell r="F374">
            <v>2499.9101099999998</v>
          </cell>
          <cell r="G374">
            <v>1567</v>
          </cell>
          <cell r="H374">
            <v>2499.9101099999998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4585</v>
          </cell>
          <cell r="R374">
            <v>628.84630000000004</v>
          </cell>
          <cell r="S374">
            <v>4585</v>
          </cell>
          <cell r="T374">
            <v>628.84630000000004</v>
          </cell>
        </row>
        <row r="375">
          <cell r="U375">
            <v>33522.41489</v>
          </cell>
          <cell r="V375">
            <v>32957.15537</v>
          </cell>
        </row>
        <row r="376">
          <cell r="E376">
            <v>16371</v>
          </cell>
          <cell r="F376">
            <v>29035.61</v>
          </cell>
          <cell r="G376">
            <v>16234</v>
          </cell>
          <cell r="H376">
            <v>28795.71</v>
          </cell>
          <cell r="I376">
            <v>1437</v>
          </cell>
          <cell r="J376">
            <v>5559.14</v>
          </cell>
          <cell r="K376">
            <v>786</v>
          </cell>
          <cell r="L376">
            <v>16913</v>
          </cell>
          <cell r="M376">
            <v>5287.88</v>
          </cell>
          <cell r="N376">
            <v>0</v>
          </cell>
          <cell r="O376">
            <v>0</v>
          </cell>
          <cell r="P376">
            <v>0</v>
          </cell>
          <cell r="Q376">
            <v>2992</v>
          </cell>
          <cell r="R376">
            <v>1418.9</v>
          </cell>
          <cell r="S376">
            <v>5929</v>
          </cell>
          <cell r="T376">
            <v>1403.26</v>
          </cell>
        </row>
        <row r="377">
          <cell r="E377">
            <v>18265</v>
          </cell>
          <cell r="F377">
            <v>30518.080000000002</v>
          </cell>
          <cell r="G377">
            <v>17955</v>
          </cell>
          <cell r="H377">
            <v>30000.31</v>
          </cell>
          <cell r="I377">
            <v>983</v>
          </cell>
          <cell r="J377">
            <v>4167.49</v>
          </cell>
          <cell r="K377">
            <v>567</v>
          </cell>
          <cell r="L377">
            <v>13343</v>
          </cell>
          <cell r="M377">
            <v>4134.07</v>
          </cell>
          <cell r="N377">
            <v>0</v>
          </cell>
          <cell r="O377">
            <v>0</v>
          </cell>
          <cell r="P377">
            <v>0</v>
          </cell>
          <cell r="Q377">
            <v>4863</v>
          </cell>
          <cell r="R377">
            <v>1519.11</v>
          </cell>
          <cell r="S377">
            <v>6838</v>
          </cell>
          <cell r="T377">
            <v>1510.5</v>
          </cell>
        </row>
        <row r="378">
          <cell r="E378">
            <v>6300</v>
          </cell>
          <cell r="F378">
            <v>9726.4599999999991</v>
          </cell>
          <cell r="G378">
            <v>6233</v>
          </cell>
          <cell r="H378">
            <v>9623.23</v>
          </cell>
          <cell r="I378">
            <v>724</v>
          </cell>
          <cell r="J378">
            <v>1591.16</v>
          </cell>
          <cell r="K378">
            <v>966</v>
          </cell>
          <cell r="L378">
            <v>0</v>
          </cell>
          <cell r="M378">
            <v>1418.66</v>
          </cell>
          <cell r="N378">
            <v>0</v>
          </cell>
          <cell r="O378">
            <v>0</v>
          </cell>
          <cell r="P378">
            <v>0</v>
          </cell>
          <cell r="Q378">
            <v>6966</v>
          </cell>
          <cell r="R378">
            <v>2169.44</v>
          </cell>
          <cell r="S378">
            <v>8171</v>
          </cell>
          <cell r="T378">
            <v>2093.27</v>
          </cell>
        </row>
        <row r="379">
          <cell r="E379">
            <v>459</v>
          </cell>
          <cell r="F379">
            <v>483.68</v>
          </cell>
          <cell r="G379">
            <v>459</v>
          </cell>
          <cell r="H379">
            <v>483.68</v>
          </cell>
          <cell r="I379">
            <v>129</v>
          </cell>
          <cell r="J379">
            <v>3279.32</v>
          </cell>
          <cell r="K379">
            <v>0</v>
          </cell>
          <cell r="L379">
            <v>31638</v>
          </cell>
          <cell r="M379">
            <v>3279.32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U380">
            <v>89468.39</v>
          </cell>
          <cell r="V380">
            <v>88029.890000000014</v>
          </cell>
        </row>
        <row r="381">
          <cell r="E381">
            <v>27050</v>
          </cell>
          <cell r="F381">
            <v>45825.3</v>
          </cell>
          <cell r="G381">
            <v>26564</v>
          </cell>
          <cell r="H381">
            <v>45825.3</v>
          </cell>
          <cell r="I381">
            <v>2987</v>
          </cell>
          <cell r="J381">
            <v>7333.21</v>
          </cell>
          <cell r="K381">
            <v>2987</v>
          </cell>
          <cell r="L381">
            <v>2223</v>
          </cell>
          <cell r="M381">
            <v>7333.21</v>
          </cell>
          <cell r="N381">
            <v>0</v>
          </cell>
          <cell r="O381">
            <v>0</v>
          </cell>
          <cell r="P381">
            <v>0</v>
          </cell>
          <cell r="Q381">
            <v>19835</v>
          </cell>
          <cell r="R381">
            <v>2492.46</v>
          </cell>
          <cell r="S381">
            <v>12137</v>
          </cell>
          <cell r="T381">
            <v>2492.46</v>
          </cell>
        </row>
        <row r="382">
          <cell r="E382">
            <v>4101</v>
          </cell>
          <cell r="F382">
            <v>4975.67</v>
          </cell>
          <cell r="G382">
            <v>4523</v>
          </cell>
          <cell r="H382">
            <v>4975.67</v>
          </cell>
          <cell r="I382">
            <v>146</v>
          </cell>
          <cell r="J382">
            <v>591.66999999999996</v>
          </cell>
          <cell r="K382">
            <v>146</v>
          </cell>
          <cell r="L382">
            <v>2558</v>
          </cell>
          <cell r="M382">
            <v>591.66999999999996</v>
          </cell>
          <cell r="N382">
            <v>0</v>
          </cell>
          <cell r="O382">
            <v>0</v>
          </cell>
          <cell r="P382">
            <v>0</v>
          </cell>
          <cell r="Q382">
            <v>10302</v>
          </cell>
          <cell r="R382">
            <v>1207.94</v>
          </cell>
          <cell r="S382">
            <v>12472</v>
          </cell>
          <cell r="T382">
            <v>1207.94</v>
          </cell>
        </row>
        <row r="383">
          <cell r="E383">
            <v>2651</v>
          </cell>
          <cell r="F383">
            <v>3485.98</v>
          </cell>
          <cell r="G383">
            <v>2623</v>
          </cell>
          <cell r="H383">
            <v>3485.98</v>
          </cell>
          <cell r="I383">
            <v>775</v>
          </cell>
          <cell r="J383">
            <v>1678.19</v>
          </cell>
          <cell r="K383">
            <v>775</v>
          </cell>
          <cell r="L383">
            <v>0</v>
          </cell>
          <cell r="M383">
            <v>1678.19</v>
          </cell>
          <cell r="N383">
            <v>0</v>
          </cell>
          <cell r="O383">
            <v>0</v>
          </cell>
          <cell r="P383">
            <v>0</v>
          </cell>
          <cell r="Q383">
            <v>5562</v>
          </cell>
          <cell r="R383">
            <v>859</v>
          </cell>
          <cell r="S383">
            <v>10429</v>
          </cell>
          <cell r="T383">
            <v>859</v>
          </cell>
        </row>
        <row r="384">
          <cell r="E384">
            <v>1433</v>
          </cell>
          <cell r="F384">
            <v>1567.96</v>
          </cell>
          <cell r="G384">
            <v>1254</v>
          </cell>
          <cell r="H384">
            <v>1567.96</v>
          </cell>
          <cell r="I384">
            <v>203</v>
          </cell>
          <cell r="J384">
            <v>443.18</v>
          </cell>
          <cell r="K384">
            <v>203</v>
          </cell>
          <cell r="L384">
            <v>0</v>
          </cell>
          <cell r="M384">
            <v>443.18</v>
          </cell>
          <cell r="N384">
            <v>0</v>
          </cell>
          <cell r="O384">
            <v>0</v>
          </cell>
          <cell r="P384">
            <v>0</v>
          </cell>
          <cell r="Q384">
            <v>4706</v>
          </cell>
          <cell r="R384">
            <v>402.53</v>
          </cell>
          <cell r="S384">
            <v>3432</v>
          </cell>
          <cell r="T384">
            <v>402.53</v>
          </cell>
        </row>
        <row r="385">
          <cell r="E385">
            <v>1222</v>
          </cell>
          <cell r="F385">
            <v>1836.91</v>
          </cell>
          <cell r="G385">
            <v>1190</v>
          </cell>
          <cell r="H385">
            <v>1836.91</v>
          </cell>
          <cell r="I385">
            <v>421</v>
          </cell>
          <cell r="J385">
            <v>3330.66</v>
          </cell>
          <cell r="K385">
            <v>421</v>
          </cell>
          <cell r="L385">
            <v>10129</v>
          </cell>
          <cell r="M385">
            <v>3330.66</v>
          </cell>
          <cell r="N385">
            <v>0</v>
          </cell>
          <cell r="O385">
            <v>0</v>
          </cell>
          <cell r="P385">
            <v>0</v>
          </cell>
          <cell r="Q385">
            <v>1447</v>
          </cell>
          <cell r="R385">
            <v>86.04</v>
          </cell>
          <cell r="S385">
            <v>267</v>
          </cell>
          <cell r="T385">
            <v>86.04</v>
          </cell>
        </row>
        <row r="386">
          <cell r="E386">
            <v>588</v>
          </cell>
          <cell r="F386">
            <v>983.67</v>
          </cell>
          <cell r="G386">
            <v>546</v>
          </cell>
          <cell r="H386">
            <v>983.67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5417</v>
          </cell>
          <cell r="R386">
            <v>358.05</v>
          </cell>
          <cell r="S386">
            <v>1007</v>
          </cell>
          <cell r="T386">
            <v>358.05</v>
          </cell>
        </row>
        <row r="387">
          <cell r="E387">
            <v>37</v>
          </cell>
          <cell r="F387">
            <v>31.97</v>
          </cell>
          <cell r="G387">
            <v>30</v>
          </cell>
          <cell r="H387">
            <v>31.97</v>
          </cell>
          <cell r="I387">
            <v>74</v>
          </cell>
          <cell r="J387">
            <v>166.7</v>
          </cell>
          <cell r="K387">
            <v>74</v>
          </cell>
          <cell r="L387">
            <v>0</v>
          </cell>
          <cell r="M387">
            <v>166.7</v>
          </cell>
          <cell r="N387">
            <v>0</v>
          </cell>
          <cell r="O387">
            <v>0</v>
          </cell>
          <cell r="P387">
            <v>0</v>
          </cell>
          <cell r="Q387">
            <v>2035</v>
          </cell>
          <cell r="R387">
            <v>160.22999999999999</v>
          </cell>
          <cell r="S387">
            <v>524</v>
          </cell>
          <cell r="T387">
            <v>160.22999999999999</v>
          </cell>
        </row>
        <row r="388">
          <cell r="U388">
            <v>77817.319999999992</v>
          </cell>
          <cell r="V388">
            <v>77817.319999999992</v>
          </cell>
        </row>
        <row r="389">
          <cell r="E389">
            <v>19624</v>
          </cell>
          <cell r="F389">
            <v>38255.129999999997</v>
          </cell>
          <cell r="G389">
            <v>19624</v>
          </cell>
          <cell r="H389">
            <v>38255.129999999997</v>
          </cell>
          <cell r="I389">
            <v>766</v>
          </cell>
          <cell r="J389">
            <v>2911.56</v>
          </cell>
          <cell r="K389">
            <v>770</v>
          </cell>
          <cell r="L389">
            <v>11615</v>
          </cell>
          <cell r="M389">
            <v>2911.56</v>
          </cell>
          <cell r="N389">
            <v>0</v>
          </cell>
          <cell r="O389">
            <v>0</v>
          </cell>
          <cell r="P389">
            <v>0</v>
          </cell>
          <cell r="Q389">
            <v>10257</v>
          </cell>
          <cell r="R389">
            <v>2948.43</v>
          </cell>
          <cell r="S389">
            <v>10459</v>
          </cell>
          <cell r="T389">
            <v>2948.43</v>
          </cell>
        </row>
        <row r="390">
          <cell r="E390">
            <v>5380</v>
          </cell>
          <cell r="F390">
            <v>8043.54</v>
          </cell>
          <cell r="G390">
            <v>5380</v>
          </cell>
          <cell r="H390">
            <v>8043.54</v>
          </cell>
          <cell r="I390">
            <v>450</v>
          </cell>
          <cell r="J390">
            <v>577.07000000000005</v>
          </cell>
          <cell r="K390">
            <v>465</v>
          </cell>
          <cell r="L390">
            <v>0</v>
          </cell>
          <cell r="M390">
            <v>577.07000000000005</v>
          </cell>
          <cell r="N390">
            <v>0</v>
          </cell>
          <cell r="O390">
            <v>0</v>
          </cell>
          <cell r="P390">
            <v>0</v>
          </cell>
          <cell r="Q390">
            <v>2522</v>
          </cell>
          <cell r="R390">
            <v>696.81</v>
          </cell>
          <cell r="S390">
            <v>2525</v>
          </cell>
          <cell r="T390">
            <v>696.81</v>
          </cell>
        </row>
        <row r="391">
          <cell r="E391">
            <v>1472</v>
          </cell>
          <cell r="F391">
            <v>2146.04</v>
          </cell>
          <cell r="G391">
            <v>1472</v>
          </cell>
          <cell r="H391">
            <v>2146.04</v>
          </cell>
          <cell r="I391">
            <v>297</v>
          </cell>
          <cell r="J391">
            <v>660.04</v>
          </cell>
          <cell r="K391">
            <v>300</v>
          </cell>
          <cell r="L391">
            <v>0</v>
          </cell>
          <cell r="M391">
            <v>660.04</v>
          </cell>
          <cell r="N391">
            <v>0</v>
          </cell>
          <cell r="O391">
            <v>0</v>
          </cell>
          <cell r="P391">
            <v>0</v>
          </cell>
          <cell r="Q391">
            <v>2100</v>
          </cell>
          <cell r="R391">
            <v>387.72</v>
          </cell>
          <cell r="S391">
            <v>2161</v>
          </cell>
          <cell r="T391">
            <v>387.72</v>
          </cell>
        </row>
        <row r="392">
          <cell r="E392">
            <v>1210</v>
          </cell>
          <cell r="F392">
            <v>1517.36</v>
          </cell>
          <cell r="G392">
            <v>1210</v>
          </cell>
          <cell r="H392">
            <v>1517.36</v>
          </cell>
          <cell r="I392">
            <v>216</v>
          </cell>
          <cell r="J392">
            <v>409.27</v>
          </cell>
          <cell r="K392">
            <v>228</v>
          </cell>
          <cell r="L392">
            <v>0</v>
          </cell>
          <cell r="M392">
            <v>409.27</v>
          </cell>
          <cell r="N392">
            <v>0</v>
          </cell>
          <cell r="O392">
            <v>0</v>
          </cell>
          <cell r="P392">
            <v>0</v>
          </cell>
          <cell r="Q392">
            <v>1582</v>
          </cell>
          <cell r="R392">
            <v>383.93</v>
          </cell>
          <cell r="S392">
            <v>1664</v>
          </cell>
          <cell r="T392">
            <v>383.93</v>
          </cell>
        </row>
        <row r="393">
          <cell r="E393">
            <v>207</v>
          </cell>
          <cell r="F393">
            <v>234.08</v>
          </cell>
          <cell r="G393">
            <v>207</v>
          </cell>
          <cell r="H393">
            <v>234.08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62</v>
          </cell>
          <cell r="R393">
            <v>24.31</v>
          </cell>
          <cell r="S393">
            <v>63</v>
          </cell>
          <cell r="T393">
            <v>24.31</v>
          </cell>
        </row>
        <row r="394">
          <cell r="U394">
            <v>59195.289999999994</v>
          </cell>
          <cell r="V394">
            <v>59195.289999999994</v>
          </cell>
        </row>
        <row r="395">
          <cell r="E395">
            <v>10174.096536124545</v>
          </cell>
          <cell r="F395">
            <v>18135.327075642002</v>
          </cell>
          <cell r="G395">
            <v>10082.667025979244</v>
          </cell>
          <cell r="H395">
            <v>17972.353973808004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5465</v>
          </cell>
          <cell r="R395">
            <v>868.68729000000008</v>
          </cell>
          <cell r="S395">
            <v>4607</v>
          </cell>
          <cell r="T395">
            <v>722.21496000000002</v>
          </cell>
        </row>
        <row r="396">
          <cell r="E396">
            <v>27191.776622127392</v>
          </cell>
          <cell r="F396">
            <v>76880.805591454991</v>
          </cell>
          <cell r="G396">
            <v>27028.45478052102</v>
          </cell>
          <cell r="H396">
            <v>76419.03676598001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485</v>
          </cell>
          <cell r="R396">
            <v>234.36020000000002</v>
          </cell>
          <cell r="S396">
            <v>0</v>
          </cell>
          <cell r="T396">
            <v>0</v>
          </cell>
        </row>
        <row r="397">
          <cell r="E397">
            <v>1559.5584202541493</v>
          </cell>
          <cell r="F397">
            <v>8129.7409919050006</v>
          </cell>
          <cell r="G397">
            <v>1439.9571034104583</v>
          </cell>
          <cell r="H397">
            <v>7506.2775065990008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2462</v>
          </cell>
          <cell r="R397">
            <v>1068.31134</v>
          </cell>
          <cell r="S397">
            <v>188</v>
          </cell>
          <cell r="T397">
            <v>85.281379999999984</v>
          </cell>
        </row>
        <row r="398">
          <cell r="E398">
            <v>6696.4122706825101</v>
          </cell>
          <cell r="F398">
            <v>12913.110307324001</v>
          </cell>
          <cell r="G398">
            <v>6679.5595277132807</v>
          </cell>
          <cell r="H398">
            <v>12880.612109760001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2666</v>
          </cell>
          <cell r="R398">
            <v>613.76220999999998</v>
          </cell>
          <cell r="S398">
            <v>2389</v>
          </cell>
          <cell r="T398">
            <v>540.53868999999997</v>
          </cell>
        </row>
        <row r="399">
          <cell r="E399">
            <v>16066.645407214652</v>
          </cell>
          <cell r="F399">
            <v>34526.578314287995</v>
          </cell>
          <cell r="G399">
            <v>15368.046503277863</v>
          </cell>
          <cell r="H399">
            <v>33025.317213683993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3020</v>
          </cell>
          <cell r="R399">
            <v>1190.4167</v>
          </cell>
          <cell r="S399">
            <v>2997</v>
          </cell>
          <cell r="T399">
            <v>1176.85429</v>
          </cell>
        </row>
        <row r="400">
          <cell r="E400">
            <v>7602.4018576794142</v>
          </cell>
          <cell r="F400">
            <v>10068.012828162002</v>
          </cell>
          <cell r="G400">
            <v>7290.1586361317513</v>
          </cell>
          <cell r="H400">
            <v>9654.5028850020008</v>
          </cell>
          <cell r="I400">
            <v>177.3770737610968</v>
          </cell>
          <cell r="J400">
            <v>3354.4353120679998</v>
          </cell>
          <cell r="K400">
            <v>175.38560831742927</v>
          </cell>
          <cell r="L400">
            <v>0</v>
          </cell>
          <cell r="M400">
            <v>3316.7740638279997</v>
          </cell>
          <cell r="N400">
            <v>0</v>
          </cell>
          <cell r="O400">
            <v>0</v>
          </cell>
          <cell r="P400">
            <v>0</v>
          </cell>
          <cell r="Q400">
            <v>7718</v>
          </cell>
          <cell r="R400">
            <v>2264.3369500000003</v>
          </cell>
          <cell r="S400">
            <v>7576</v>
          </cell>
          <cell r="T400">
            <v>2217.3108099999999</v>
          </cell>
        </row>
        <row r="401">
          <cell r="E401">
            <v>6388.1410336110066</v>
          </cell>
          <cell r="F401">
            <v>6165.578199999999</v>
          </cell>
          <cell r="G401">
            <v>5678.2210928757922</v>
          </cell>
          <cell r="H401">
            <v>5480.3918699999995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E402">
            <v>2781.6551843268967</v>
          </cell>
          <cell r="F402">
            <v>3180.4332715520013</v>
          </cell>
          <cell r="G402">
            <v>2243.4808620259582</v>
          </cell>
          <cell r="H402">
            <v>2565.1062784059995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6355</v>
          </cell>
          <cell r="R402">
            <v>1600.0885900000001</v>
          </cell>
          <cell r="S402">
            <v>6355</v>
          </cell>
          <cell r="T402">
            <v>1600.0885900000001</v>
          </cell>
        </row>
        <row r="403">
          <cell r="E403">
            <v>15508.761653435226</v>
          </cell>
          <cell r="F403">
            <v>28189.345531750005</v>
          </cell>
          <cell r="G403">
            <v>15375.665924688055</v>
          </cell>
          <cell r="H403">
            <v>27947.425411349996</v>
          </cell>
          <cell r="I403">
            <v>919.22212403064998</v>
          </cell>
          <cell r="J403">
            <v>2035.9844390599997</v>
          </cell>
          <cell r="K403">
            <v>541.18899220384424</v>
          </cell>
          <cell r="L403">
            <v>0</v>
          </cell>
          <cell r="M403">
            <v>1198.67912</v>
          </cell>
          <cell r="N403">
            <v>0</v>
          </cell>
          <cell r="O403">
            <v>0</v>
          </cell>
          <cell r="P403">
            <v>0</v>
          </cell>
          <cell r="Q403">
            <v>42542</v>
          </cell>
          <cell r="R403">
            <v>11090.40395</v>
          </cell>
          <cell r="S403">
            <v>41901</v>
          </cell>
          <cell r="T403">
            <v>10897.69392</v>
          </cell>
        </row>
        <row r="404">
          <cell r="E404">
            <v>12112.237816051347</v>
          </cell>
          <cell r="F404">
            <v>20570.213483000003</v>
          </cell>
          <cell r="G404">
            <v>11408.375347700643</v>
          </cell>
          <cell r="H404">
            <v>19374.843852999998</v>
          </cell>
          <cell r="I404">
            <v>557.08297898431601</v>
          </cell>
          <cell r="J404">
            <v>552.31991951400005</v>
          </cell>
          <cell r="K404">
            <v>377.71713381007612</v>
          </cell>
          <cell r="L404">
            <v>0</v>
          </cell>
          <cell r="M404">
            <v>374.48765231599998</v>
          </cell>
          <cell r="N404">
            <v>0</v>
          </cell>
          <cell r="O404">
            <v>0</v>
          </cell>
          <cell r="P404">
            <v>0</v>
          </cell>
          <cell r="Q404">
            <v>5283</v>
          </cell>
          <cell r="R404">
            <v>1730.00323</v>
          </cell>
          <cell r="S404">
            <v>5283</v>
          </cell>
          <cell r="T404">
            <v>1730.00323</v>
          </cell>
        </row>
        <row r="405">
          <cell r="E405">
            <v>10861.859009866248</v>
          </cell>
          <cell r="F405">
            <v>18678.052753366002</v>
          </cell>
          <cell r="G405">
            <v>10831.368432869271</v>
          </cell>
          <cell r="H405">
            <v>18625.621157162001</v>
          </cell>
          <cell r="I405">
            <v>173.49539951601804</v>
          </cell>
          <cell r="J405">
            <v>1477.2751578909999</v>
          </cell>
          <cell r="K405">
            <v>173.49539951601804</v>
          </cell>
          <cell r="L405">
            <v>0</v>
          </cell>
          <cell r="M405">
            <v>1477.275171902</v>
          </cell>
          <cell r="N405">
            <v>0</v>
          </cell>
          <cell r="O405">
            <v>0</v>
          </cell>
          <cell r="P405">
            <v>0</v>
          </cell>
          <cell r="Q405">
            <v>4634</v>
          </cell>
          <cell r="R405">
            <v>879.97289999999998</v>
          </cell>
          <cell r="S405">
            <v>4634</v>
          </cell>
          <cell r="T405">
            <v>879.97289999999998</v>
          </cell>
        </row>
        <row r="406">
          <cell r="E406">
            <v>4365.8785001934984</v>
          </cell>
          <cell r="F406">
            <v>10153.28704005</v>
          </cell>
          <cell r="G406">
            <v>3475.0887813897489</v>
          </cell>
          <cell r="H406">
            <v>8081.6664700000001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11951</v>
          </cell>
          <cell r="R406">
            <v>3622.96047</v>
          </cell>
          <cell r="S406">
            <v>6128</v>
          </cell>
          <cell r="T406">
            <v>1778.9323899999999</v>
          </cell>
        </row>
        <row r="407">
          <cell r="E407">
            <v>4224.8934006364843</v>
          </cell>
          <cell r="F407">
            <v>10192.418019999999</v>
          </cell>
          <cell r="G407">
            <v>3975.0109131003828</v>
          </cell>
          <cell r="H407">
            <v>9589.5846399999991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E408">
            <v>18550.125506638233</v>
          </cell>
          <cell r="F408">
            <v>56409.911408783999</v>
          </cell>
          <cell r="G408">
            <v>18486.487443386181</v>
          </cell>
          <cell r="H408">
            <v>56216.39155852799</v>
          </cell>
          <cell r="I408">
            <v>520.91997372489197</v>
          </cell>
          <cell r="J408">
            <v>1207.5975686530001</v>
          </cell>
          <cell r="K408">
            <v>514.33977053592878</v>
          </cell>
          <cell r="L408">
            <v>0</v>
          </cell>
          <cell r="M408">
            <v>1192.3433304340001</v>
          </cell>
          <cell r="N408">
            <v>0</v>
          </cell>
          <cell r="O408">
            <v>0</v>
          </cell>
          <cell r="P408">
            <v>0</v>
          </cell>
          <cell r="Q408">
            <v>23306</v>
          </cell>
          <cell r="R408">
            <v>6249.0502000000006</v>
          </cell>
          <cell r="S408">
            <v>22909</v>
          </cell>
          <cell r="T408">
            <v>6117.5757100000001</v>
          </cell>
        </row>
        <row r="409">
          <cell r="E409">
            <v>41451.756623660978</v>
          </cell>
          <cell r="F409">
            <v>106256.70337817597</v>
          </cell>
          <cell r="G409">
            <v>40944.041521140178</v>
          </cell>
          <cell r="H409">
            <v>104955.23542015997</v>
          </cell>
          <cell r="I409">
            <v>188.01808945050811</v>
          </cell>
          <cell r="J409">
            <v>820.22563243199977</v>
          </cell>
          <cell r="K409">
            <v>38.08595873486292</v>
          </cell>
          <cell r="L409">
            <v>0</v>
          </cell>
          <cell r="M409">
            <v>166.14932999999999</v>
          </cell>
          <cell r="N409">
            <v>0</v>
          </cell>
          <cell r="O409">
            <v>0</v>
          </cell>
          <cell r="P409">
            <v>0</v>
          </cell>
          <cell r="Q409">
            <v>35139</v>
          </cell>
          <cell r="R409">
            <v>9887.3603299999995</v>
          </cell>
          <cell r="S409">
            <v>35121</v>
          </cell>
          <cell r="T409">
            <v>9882.3203300000005</v>
          </cell>
        </row>
        <row r="410">
          <cell r="E410">
            <v>9863.5628907359569</v>
          </cell>
          <cell r="F410">
            <v>39153.807437292002</v>
          </cell>
          <cell r="G410">
            <v>9185.6012028895057</v>
          </cell>
          <cell r="H410">
            <v>36462.611398918001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10692</v>
          </cell>
          <cell r="R410">
            <v>3172.0932799999996</v>
          </cell>
          <cell r="S410">
            <v>9815</v>
          </cell>
          <cell r="T410">
            <v>2972.7024999999999</v>
          </cell>
        </row>
        <row r="411">
          <cell r="E411">
            <v>14233.245556230226</v>
          </cell>
          <cell r="F411">
            <v>25822.238753024001</v>
          </cell>
          <cell r="G411">
            <v>13017.953869982692</v>
          </cell>
          <cell r="H411">
            <v>23617.432270000001</v>
          </cell>
          <cell r="I411">
            <v>1800.6043163398992</v>
          </cell>
          <cell r="J411">
            <v>5618.0425336950002</v>
          </cell>
          <cell r="K411">
            <v>1793.5121629105863</v>
          </cell>
          <cell r="L411">
            <v>0</v>
          </cell>
          <cell r="M411">
            <v>5595.9143963470005</v>
          </cell>
          <cell r="N411">
            <v>0</v>
          </cell>
          <cell r="O411">
            <v>0</v>
          </cell>
          <cell r="P411">
            <v>0</v>
          </cell>
          <cell r="Q411">
            <v>35406</v>
          </cell>
          <cell r="R411">
            <v>9544.3205199999993</v>
          </cell>
          <cell r="S411">
            <v>33234</v>
          </cell>
          <cell r="T411">
            <v>9000.2940399999989</v>
          </cell>
        </row>
        <row r="412">
          <cell r="E412">
            <v>19243.997972599511</v>
          </cell>
          <cell r="F412">
            <v>38367.913397849996</v>
          </cell>
          <cell r="G412">
            <v>17792.313142003051</v>
          </cell>
          <cell r="H412">
            <v>35473.602250000004</v>
          </cell>
          <cell r="I412">
            <v>117.73881836348423</v>
          </cell>
          <cell r="J412">
            <v>2226.596941449</v>
          </cell>
          <cell r="K412">
            <v>117.73881836348423</v>
          </cell>
          <cell r="L412">
            <v>0</v>
          </cell>
          <cell r="M412">
            <v>2226.5969246989998</v>
          </cell>
          <cell r="N412">
            <v>0</v>
          </cell>
          <cell r="O412">
            <v>0</v>
          </cell>
          <cell r="P412">
            <v>0</v>
          </cell>
          <cell r="Q412">
            <v>4490</v>
          </cell>
          <cell r="R412">
            <v>1337.73487</v>
          </cell>
          <cell r="S412">
            <v>2009</v>
          </cell>
          <cell r="T412">
            <v>550.85987</v>
          </cell>
        </row>
        <row r="413">
          <cell r="E413">
            <v>4745.2258327834197</v>
          </cell>
          <cell r="F413">
            <v>8900.1337089040007</v>
          </cell>
          <cell r="G413">
            <v>4078.9398786679976</v>
          </cell>
          <cell r="H413">
            <v>7650.44943908</v>
          </cell>
          <cell r="I413">
            <v>184.50069525029423</v>
          </cell>
          <cell r="J413">
            <v>514.22557774600011</v>
          </cell>
          <cell r="K413">
            <v>128.93714658859324</v>
          </cell>
          <cell r="L413">
            <v>0</v>
          </cell>
          <cell r="M413">
            <v>359.36329999999998</v>
          </cell>
          <cell r="N413">
            <v>0</v>
          </cell>
          <cell r="O413">
            <v>0</v>
          </cell>
          <cell r="P413">
            <v>0</v>
          </cell>
          <cell r="Q413">
            <v>1657</v>
          </cell>
          <cell r="R413">
            <v>417.90386000000001</v>
          </cell>
          <cell r="S413">
            <v>888</v>
          </cell>
          <cell r="T413">
            <v>192.48369</v>
          </cell>
        </row>
        <row r="414">
          <cell r="E414">
            <v>8349.2028763583494</v>
          </cell>
          <cell r="F414">
            <v>21435.806083783998</v>
          </cell>
          <cell r="G414">
            <v>7324.7134531148631</v>
          </cell>
          <cell r="H414">
            <v>18805.524254878001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28782</v>
          </cell>
          <cell r="R414">
            <v>7081.0113200000005</v>
          </cell>
          <cell r="S414">
            <v>25380</v>
          </cell>
          <cell r="T414">
            <v>6128.61132</v>
          </cell>
        </row>
        <row r="415">
          <cell r="E415">
            <v>11010.869641623482</v>
          </cell>
          <cell r="F415">
            <v>22038.943767062003</v>
          </cell>
          <cell r="G415">
            <v>11010.86963781146</v>
          </cell>
          <cell r="H415">
            <v>22038.943759432001</v>
          </cell>
          <cell r="I415">
            <v>453.71330980771705</v>
          </cell>
          <cell r="J415">
            <v>3299.8413398649996</v>
          </cell>
          <cell r="K415">
            <v>251.72522950300731</v>
          </cell>
          <cell r="L415">
            <v>0</v>
          </cell>
          <cell r="M415">
            <v>1830.7889600000001</v>
          </cell>
          <cell r="N415">
            <v>0</v>
          </cell>
          <cell r="O415">
            <v>0</v>
          </cell>
          <cell r="P415">
            <v>0</v>
          </cell>
          <cell r="Q415">
            <v>21761</v>
          </cell>
          <cell r="R415">
            <v>5987.5472099999997</v>
          </cell>
          <cell r="S415">
            <v>21071</v>
          </cell>
          <cell r="T415">
            <v>5738.3930399999999</v>
          </cell>
        </row>
        <row r="416">
          <cell r="E416">
            <v>14975.176529918972</v>
          </cell>
          <cell r="F416">
            <v>27722.046792186004</v>
          </cell>
          <cell r="G416">
            <v>14942.518272805746</v>
          </cell>
          <cell r="H416">
            <v>27661.589826617997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6223</v>
          </cell>
          <cell r="R416">
            <v>2428.1530699999998</v>
          </cell>
          <cell r="S416">
            <v>5956</v>
          </cell>
          <cell r="T416">
            <v>2327.4962</v>
          </cell>
        </row>
        <row r="417">
          <cell r="E417">
            <v>21140.598160587269</v>
          </cell>
          <cell r="F417">
            <v>49482.529678596999</v>
          </cell>
          <cell r="G417">
            <v>21104.893901513686</v>
          </cell>
          <cell r="H417">
            <v>49398.958861639003</v>
          </cell>
          <cell r="I417">
            <v>142.72939225836325</v>
          </cell>
          <cell r="J417">
            <v>2699.2017813209995</v>
          </cell>
          <cell r="K417">
            <v>100.60336774987303</v>
          </cell>
          <cell r="L417">
            <v>0</v>
          </cell>
          <cell r="M417">
            <v>1902.542883009</v>
          </cell>
          <cell r="N417">
            <v>0</v>
          </cell>
          <cell r="O417">
            <v>0</v>
          </cell>
          <cell r="P417">
            <v>0</v>
          </cell>
          <cell r="Q417">
            <v>17115</v>
          </cell>
          <cell r="R417">
            <v>4573.5445499999996</v>
          </cell>
          <cell r="S417">
            <v>15721</v>
          </cell>
          <cell r="T417">
            <v>4188.0441300000002</v>
          </cell>
        </row>
        <row r="418">
          <cell r="E418">
            <v>8082.0476298750673</v>
          </cell>
          <cell r="F418">
            <v>15136.679502488001</v>
          </cell>
          <cell r="G418">
            <v>7322.4235007214565</v>
          </cell>
          <cell r="H418">
            <v>13713.997094275999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16754</v>
          </cell>
          <cell r="R418">
            <v>4433.6614600000003</v>
          </cell>
          <cell r="S418">
            <v>15529</v>
          </cell>
          <cell r="T418">
            <v>4311.1614600000003</v>
          </cell>
        </row>
        <row r="419">
          <cell r="E419">
            <v>6087.2693357784201</v>
          </cell>
          <cell r="F419">
            <v>14765.767482410996</v>
          </cell>
          <cell r="G419">
            <v>5356.0586847028462</v>
          </cell>
          <cell r="H419">
            <v>12992.08443031</v>
          </cell>
          <cell r="I419">
            <v>1489.1401820233787</v>
          </cell>
          <cell r="J419">
            <v>4150.4123841210003</v>
          </cell>
          <cell r="K419">
            <v>1039.1155709119089</v>
          </cell>
          <cell r="L419">
            <v>0</v>
          </cell>
          <cell r="M419">
            <v>2896.1397900000002</v>
          </cell>
          <cell r="N419">
            <v>0</v>
          </cell>
          <cell r="O419">
            <v>0</v>
          </cell>
          <cell r="P419">
            <v>0</v>
          </cell>
          <cell r="Q419">
            <v>9051</v>
          </cell>
          <cell r="R419">
            <v>2356.9754700000003</v>
          </cell>
          <cell r="S419">
            <v>8075</v>
          </cell>
          <cell r="T419">
            <v>2017.1317199999999</v>
          </cell>
        </row>
        <row r="420">
          <cell r="E420">
            <v>37850.217027426806</v>
          </cell>
          <cell r="F420">
            <v>87766.704741027002</v>
          </cell>
          <cell r="G420">
            <v>37321.750790890073</v>
          </cell>
          <cell r="H420">
            <v>86541.302516408003</v>
          </cell>
          <cell r="I420">
            <v>755.32892328430785</v>
          </cell>
          <cell r="J420">
            <v>2973.7532048880003</v>
          </cell>
          <cell r="K420">
            <v>755.32892328430785</v>
          </cell>
          <cell r="L420">
            <v>0</v>
          </cell>
          <cell r="M420">
            <v>2973.7531980500003</v>
          </cell>
          <cell r="N420">
            <v>0</v>
          </cell>
          <cell r="O420">
            <v>0</v>
          </cell>
          <cell r="P420">
            <v>0</v>
          </cell>
          <cell r="Q420">
            <v>39544</v>
          </cell>
          <cell r="R420">
            <v>11716.85139</v>
          </cell>
          <cell r="S420">
            <v>38817</v>
          </cell>
          <cell r="T420">
            <v>11514.25633</v>
          </cell>
        </row>
        <row r="421">
          <cell r="E421">
            <v>9241.9843194914156</v>
          </cell>
          <cell r="F421">
            <v>12527.694584757004</v>
          </cell>
          <cell r="G421">
            <v>9200.1470217894239</v>
          </cell>
          <cell r="H421">
            <v>12470.983290975999</v>
          </cell>
          <cell r="I421">
            <v>240.37647937690664</v>
          </cell>
          <cell r="J421">
            <v>4545.8374834759998</v>
          </cell>
          <cell r="K421">
            <v>183.73034894923273</v>
          </cell>
          <cell r="L421">
            <v>0</v>
          </cell>
          <cell r="M421">
            <v>3474.5841576120001</v>
          </cell>
          <cell r="N421">
            <v>0</v>
          </cell>
          <cell r="O421">
            <v>0</v>
          </cell>
          <cell r="P421">
            <v>0</v>
          </cell>
          <cell r="Q421">
            <v>3028</v>
          </cell>
          <cell r="R421">
            <v>1343.47558</v>
          </cell>
          <cell r="S421">
            <v>2837</v>
          </cell>
          <cell r="T421">
            <v>1171.5755800000002</v>
          </cell>
        </row>
        <row r="422">
          <cell r="E422">
            <v>14031.622187385481</v>
          </cell>
          <cell r="F422">
            <v>52440.100968472005</v>
          </cell>
          <cell r="G422">
            <v>14031.622187321795</v>
          </cell>
          <cell r="H422">
            <v>52440.100968233994</v>
          </cell>
          <cell r="I422">
            <v>558.55536060200006</v>
          </cell>
          <cell r="J422">
            <v>6702.6643272240008</v>
          </cell>
          <cell r="K422">
            <v>489.71239618649992</v>
          </cell>
          <cell r="L422">
            <v>0</v>
          </cell>
          <cell r="M422">
            <v>5876.5487542379988</v>
          </cell>
          <cell r="N422">
            <v>0</v>
          </cell>
          <cell r="O422">
            <v>0</v>
          </cell>
          <cell r="P422">
            <v>0</v>
          </cell>
          <cell r="Q422">
            <v>1813</v>
          </cell>
          <cell r="R422">
            <v>668.87868999999989</v>
          </cell>
          <cell r="S422">
            <v>1742</v>
          </cell>
          <cell r="T422">
            <v>640.00294999999994</v>
          </cell>
        </row>
        <row r="423">
          <cell r="E423">
            <v>5832.3179940709861</v>
          </cell>
          <cell r="F423">
            <v>16366.650754962002</v>
          </cell>
          <cell r="G423">
            <v>5832.317996314946</v>
          </cell>
          <cell r="H423">
            <v>16366.650761259001</v>
          </cell>
          <cell r="I423">
            <v>152.34105816181128</v>
          </cell>
          <cell r="J423">
            <v>599.77143199400007</v>
          </cell>
          <cell r="K423">
            <v>123.75372243014935</v>
          </cell>
          <cell r="L423">
            <v>0</v>
          </cell>
          <cell r="M423">
            <v>487.22221187199995</v>
          </cell>
          <cell r="N423">
            <v>0</v>
          </cell>
          <cell r="O423">
            <v>0</v>
          </cell>
          <cell r="P423">
            <v>0</v>
          </cell>
          <cell r="Q423">
            <v>1651</v>
          </cell>
          <cell r="R423">
            <v>557.17330000000004</v>
          </cell>
          <cell r="S423">
            <v>1649</v>
          </cell>
          <cell r="T423">
            <v>556.35530000000006</v>
          </cell>
        </row>
        <row r="424">
          <cell r="E424">
            <v>2851.747415291341</v>
          </cell>
          <cell r="F424">
            <v>6908.2326366569996</v>
          </cell>
          <cell r="G424">
            <v>2754.0191350431137</v>
          </cell>
          <cell r="H424">
            <v>6671.4901777999994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4628</v>
          </cell>
          <cell r="R424">
            <v>1067.7744399999999</v>
          </cell>
          <cell r="S424">
            <v>3829</v>
          </cell>
          <cell r="T424">
            <v>861.90459999999996</v>
          </cell>
        </row>
        <row r="425">
          <cell r="E425">
            <v>6956.0268732707436</v>
          </cell>
          <cell r="F425">
            <v>11891.675741200001</v>
          </cell>
          <cell r="G425">
            <v>6905.9159852739012</v>
          </cell>
          <cell r="H425">
            <v>11806.008672624997</v>
          </cell>
          <cell r="I425">
            <v>801.71370245134392</v>
          </cell>
          <cell r="J425">
            <v>1858.5340679359997</v>
          </cell>
          <cell r="K425">
            <v>800.13706004744949</v>
          </cell>
          <cell r="L425">
            <v>0</v>
          </cell>
          <cell r="M425">
            <v>1854.8790928349995</v>
          </cell>
          <cell r="N425">
            <v>0</v>
          </cell>
          <cell r="O425">
            <v>0</v>
          </cell>
          <cell r="P425">
            <v>0</v>
          </cell>
          <cell r="Q425">
            <v>8298</v>
          </cell>
          <cell r="R425">
            <v>2592.9120099999996</v>
          </cell>
          <cell r="S425">
            <v>8225</v>
          </cell>
          <cell r="T425">
            <v>2564.4529600000001</v>
          </cell>
        </row>
        <row r="426">
          <cell r="E426">
            <v>20253.807155269897</v>
          </cell>
          <cell r="F426">
            <v>57076.848868122994</v>
          </cell>
          <cell r="G426">
            <v>11858.354398668949</v>
          </cell>
          <cell r="H426">
            <v>33417.791363801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84343</v>
          </cell>
          <cell r="R426">
            <v>23651.338540000001</v>
          </cell>
          <cell r="S426">
            <v>54436</v>
          </cell>
          <cell r="T426">
            <v>14870.417740000001</v>
          </cell>
        </row>
        <row r="427">
          <cell r="E427">
            <v>22013.890777555844</v>
          </cell>
          <cell r="F427">
            <v>50422.486617629998</v>
          </cell>
          <cell r="G427">
            <v>20196.154880590791</v>
          </cell>
          <cell r="H427">
            <v>46258.989811670006</v>
          </cell>
          <cell r="I427">
            <v>5399.1692834855558</v>
          </cell>
          <cell r="J427">
            <v>12516.363411563998</v>
          </cell>
          <cell r="K427">
            <v>4091.7922068644848</v>
          </cell>
          <cell r="L427">
            <v>0</v>
          </cell>
          <cell r="M427">
            <v>9485.5996500000001</v>
          </cell>
          <cell r="N427">
            <v>0</v>
          </cell>
          <cell r="O427">
            <v>0</v>
          </cell>
          <cell r="P427">
            <v>0</v>
          </cell>
          <cell r="Q427">
            <v>14561</v>
          </cell>
          <cell r="R427">
            <v>4426.1758499999996</v>
          </cell>
          <cell r="S427">
            <v>9831</v>
          </cell>
          <cell r="T427">
            <v>2821.0116200000002</v>
          </cell>
        </row>
        <row r="428">
          <cell r="E428">
            <v>17096.24510537284</v>
          </cell>
          <cell r="F428">
            <v>41975.854979256001</v>
          </cell>
          <cell r="G428">
            <v>16619.472966157864</v>
          </cell>
          <cell r="H428">
            <v>40805.251840935998</v>
          </cell>
          <cell r="I428">
            <v>681.75011345675614</v>
          </cell>
          <cell r="J428">
            <v>5124.8151383710001</v>
          </cell>
          <cell r="K428">
            <v>600.33603990131371</v>
          </cell>
          <cell r="L428">
            <v>0</v>
          </cell>
          <cell r="M428">
            <v>4512.8136610000001</v>
          </cell>
          <cell r="N428">
            <v>0</v>
          </cell>
          <cell r="O428">
            <v>0</v>
          </cell>
          <cell r="P428">
            <v>0</v>
          </cell>
          <cell r="Q428">
            <v>12577</v>
          </cell>
          <cell r="R428">
            <v>2250.9737700000001</v>
          </cell>
          <cell r="S428">
            <v>11405</v>
          </cell>
          <cell r="T428">
            <v>2133.7737700000002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E430">
            <v>880.96410499275714</v>
          </cell>
          <cell r="F430">
            <v>1741.1401000000003</v>
          </cell>
          <cell r="G430">
            <v>865.11349152981438</v>
          </cell>
          <cell r="H430">
            <v>1709.8128999999999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E431">
            <v>439.84899520700407</v>
          </cell>
          <cell r="F431">
            <v>546.20976043600012</v>
          </cell>
          <cell r="G431">
            <v>328.73368709273223</v>
          </cell>
          <cell r="H431">
            <v>408.22543743599999</v>
          </cell>
          <cell r="I431">
            <v>684.09735120296261</v>
          </cell>
          <cell r="J431">
            <v>4975.4165707600005</v>
          </cell>
          <cell r="K431">
            <v>401.74518628624912</v>
          </cell>
          <cell r="L431">
            <v>0</v>
          </cell>
          <cell r="M431">
            <v>2921.87896</v>
          </cell>
          <cell r="N431">
            <v>0</v>
          </cell>
          <cell r="O431">
            <v>0</v>
          </cell>
          <cell r="P431">
            <v>0</v>
          </cell>
          <cell r="Q431">
            <v>1750</v>
          </cell>
          <cell r="R431">
            <v>492.67841999999996</v>
          </cell>
          <cell r="S431">
            <v>1421</v>
          </cell>
          <cell r="T431">
            <v>383.05869999999999</v>
          </cell>
        </row>
        <row r="432">
          <cell r="E432">
            <v>5815.2982551099685</v>
          </cell>
          <cell r="F432">
            <v>16705.142073594001</v>
          </cell>
          <cell r="G432">
            <v>5815.2982541275896</v>
          </cell>
          <cell r="H432">
            <v>16705.142070771999</v>
          </cell>
          <cell r="I432">
            <v>2242.2842720124472</v>
          </cell>
          <cell r="J432">
            <v>16308.056599995998</v>
          </cell>
          <cell r="K432">
            <v>2187.5122503412877</v>
          </cell>
          <cell r="L432">
            <v>0</v>
          </cell>
          <cell r="M432">
            <v>15909.701565062</v>
          </cell>
          <cell r="N432">
            <v>0</v>
          </cell>
          <cell r="O432">
            <v>0</v>
          </cell>
          <cell r="P432">
            <v>0</v>
          </cell>
          <cell r="Q432">
            <v>15678</v>
          </cell>
          <cell r="R432">
            <v>5034.8059400000002</v>
          </cell>
          <cell r="S432">
            <v>15254</v>
          </cell>
          <cell r="T432">
            <v>4880.8709900000003</v>
          </cell>
        </row>
        <row r="433">
          <cell r="E433">
            <v>1497.8088566669935</v>
          </cell>
          <cell r="F433">
            <v>2446.1016</v>
          </cell>
          <cell r="G433">
            <v>1208.4097861761536</v>
          </cell>
          <cell r="H433">
            <v>1973.47819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E434">
            <v>756.18634453223547</v>
          </cell>
          <cell r="F434">
            <v>1498.7462111360001</v>
          </cell>
          <cell r="G434">
            <v>756.17625784316704</v>
          </cell>
          <cell r="H434">
            <v>1498.7262195200001</v>
          </cell>
          <cell r="I434">
            <v>644.88357435814271</v>
          </cell>
          <cell r="J434">
            <v>630.669566519</v>
          </cell>
          <cell r="K434">
            <v>509.04885286271775</v>
          </cell>
          <cell r="L434">
            <v>0</v>
          </cell>
          <cell r="M434">
            <v>497.82880528700002</v>
          </cell>
          <cell r="N434">
            <v>0</v>
          </cell>
          <cell r="O434">
            <v>0</v>
          </cell>
          <cell r="P434">
            <v>0</v>
          </cell>
          <cell r="Q434">
            <v>1761</v>
          </cell>
          <cell r="R434">
            <v>416.20064000000002</v>
          </cell>
          <cell r="S434">
            <v>1761</v>
          </cell>
          <cell r="T434">
            <v>416.20064000000002</v>
          </cell>
        </row>
        <row r="435">
          <cell r="E435">
            <v>503.01404990358463</v>
          </cell>
          <cell r="F435">
            <v>519.62960999999996</v>
          </cell>
          <cell r="G435">
            <v>461.34066514880453</v>
          </cell>
          <cell r="H435">
            <v>476.57966999999991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E436">
            <v>1261.9833342490567</v>
          </cell>
          <cell r="F436">
            <v>1780.0811272500002</v>
          </cell>
          <cell r="G436">
            <v>1162.0914633022398</v>
          </cell>
          <cell r="H436">
            <v>1639.1793978749997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1728</v>
          </cell>
          <cell r="R436">
            <v>628.23340000000007</v>
          </cell>
          <cell r="S436">
            <v>975</v>
          </cell>
          <cell r="T436">
            <v>384.33750900000001</v>
          </cell>
        </row>
        <row r="437">
          <cell r="E437">
            <v>2085.761039689995</v>
          </cell>
          <cell r="F437">
            <v>3996.5267281499996</v>
          </cell>
          <cell r="G437">
            <v>2085.7610368978653</v>
          </cell>
          <cell r="H437">
            <v>3996.5267227999998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</row>
        <row r="438">
          <cell r="E438">
            <v>37.966276856020706</v>
          </cell>
          <cell r="F438">
            <v>95.119191384000032</v>
          </cell>
          <cell r="G438">
            <v>8.1168375003991429</v>
          </cell>
          <cell r="H438">
            <v>20.335599999999999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52</v>
          </cell>
          <cell r="R438">
            <v>16.552900000000001</v>
          </cell>
          <cell r="S438">
            <v>0</v>
          </cell>
          <cell r="T438">
            <v>0</v>
          </cell>
        </row>
        <row r="439">
          <cell r="E439">
            <v>106.05378843216681</v>
          </cell>
          <cell r="F439">
            <v>235.56693999999999</v>
          </cell>
          <cell r="G439">
            <v>106.05378843216681</v>
          </cell>
          <cell r="H439">
            <v>235.56693999999999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E440">
            <v>1805.4051002014157</v>
          </cell>
          <cell r="F440">
            <v>2926.6068025539998</v>
          </cell>
          <cell r="G440">
            <v>1490.8599903215559</v>
          </cell>
          <cell r="H440">
            <v>2416.7213158109998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211</v>
          </cell>
          <cell r="R440">
            <v>71.840699999999998</v>
          </cell>
          <cell r="S440">
            <v>165</v>
          </cell>
          <cell r="T440">
            <v>58.005499999999998</v>
          </cell>
        </row>
        <row r="441">
          <cell r="E441">
            <v>663.0448214116069</v>
          </cell>
          <cell r="F441">
            <v>1566.8246413572331</v>
          </cell>
          <cell r="G441">
            <v>522.5474375146789</v>
          </cell>
          <cell r="H441">
            <v>1234.8187859050001</v>
          </cell>
          <cell r="I441">
            <v>251.53943787358489</v>
          </cell>
          <cell r="J441">
            <v>612.96136378786662</v>
          </cell>
          <cell r="K441">
            <v>87.229169744423118</v>
          </cell>
          <cell r="L441">
            <v>0</v>
          </cell>
          <cell r="M441">
            <v>212.56353000000001</v>
          </cell>
          <cell r="N441">
            <v>0</v>
          </cell>
          <cell r="O441">
            <v>0</v>
          </cell>
          <cell r="P441">
            <v>0</v>
          </cell>
          <cell r="Q441">
            <v>1008</v>
          </cell>
          <cell r="R441">
            <v>624.02868000000717</v>
          </cell>
          <cell r="S441">
            <v>1008</v>
          </cell>
          <cell r="T441">
            <v>624.02867999999228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E443">
            <v>1102.6428282739309</v>
          </cell>
          <cell r="F443">
            <v>1820.1021939540003</v>
          </cell>
          <cell r="G443">
            <v>1102.6428475315365</v>
          </cell>
          <cell r="H443">
            <v>1820.1022257420002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2476</v>
          </cell>
          <cell r="R443">
            <v>1047.6317400000989</v>
          </cell>
          <cell r="S443">
            <v>1930</v>
          </cell>
          <cell r="T443">
            <v>836.40652100002762</v>
          </cell>
        </row>
        <row r="444">
          <cell r="E444">
            <v>9331.5517222853214</v>
          </cell>
          <cell r="F444">
            <v>19718.035366774999</v>
          </cell>
          <cell r="G444">
            <v>9224.207700222425</v>
          </cell>
          <cell r="H444">
            <v>19491.212080955</v>
          </cell>
          <cell r="I444">
            <v>40.695752401353879</v>
          </cell>
          <cell r="J444">
            <v>346.51537863199997</v>
          </cell>
          <cell r="K444">
            <v>25.239197942636217</v>
          </cell>
          <cell r="L444">
            <v>0</v>
          </cell>
          <cell r="M444">
            <v>214.90621785799999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</row>
        <row r="445">
          <cell r="E445">
            <v>60.455804745476811</v>
          </cell>
          <cell r="F445">
            <v>134.18184000000002</v>
          </cell>
          <cell r="G445">
            <v>60.455804745476811</v>
          </cell>
          <cell r="H445">
            <v>134.18184000000002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</row>
        <row r="446">
          <cell r="E446">
            <v>2173.7868614007748</v>
          </cell>
          <cell r="F446">
            <v>2385.1876336720002</v>
          </cell>
          <cell r="G446">
            <v>2173.7868609414445</v>
          </cell>
          <cell r="H446">
            <v>2385.1876331679996</v>
          </cell>
          <cell r="I446">
            <v>0</v>
          </cell>
          <cell r="J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</row>
        <row r="447">
          <cell r="E447">
            <v>79.986183718879772</v>
          </cell>
          <cell r="F447">
            <v>59.420536091999992</v>
          </cell>
          <cell r="G447">
            <v>74.195155987804313</v>
          </cell>
          <cell r="H447">
            <v>55.118468456000002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573</v>
          </cell>
          <cell r="R447">
            <v>179.49029000000002</v>
          </cell>
          <cell r="S447">
            <v>438</v>
          </cell>
          <cell r="T447">
            <v>134.83252999999999</v>
          </cell>
        </row>
        <row r="448">
          <cell r="E448">
            <v>23.133725464345449</v>
          </cell>
          <cell r="F448">
            <v>33.567521456999998</v>
          </cell>
          <cell r="G448">
            <v>20.036765447915641</v>
          </cell>
          <cell r="H448">
            <v>29.073767437000001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440</v>
          </cell>
          <cell r="R448">
            <v>170.13830000001192</v>
          </cell>
          <cell r="S448">
            <v>373</v>
          </cell>
          <cell r="T448">
            <v>155.09478999999166</v>
          </cell>
        </row>
        <row r="449">
          <cell r="E449">
            <v>558.93090256809296</v>
          </cell>
          <cell r="F449">
            <v>280.14455233066667</v>
          </cell>
          <cell r="G449">
            <v>395.75930488911951</v>
          </cell>
          <cell r="H449">
            <v>198.36050000000003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1619</v>
          </cell>
          <cell r="R449">
            <v>578.28407999998331</v>
          </cell>
          <cell r="S449">
            <v>1619</v>
          </cell>
          <cell r="T449">
            <v>578.2840799999982</v>
          </cell>
        </row>
        <row r="450">
          <cell r="E450">
            <v>141.38253065994678</v>
          </cell>
          <cell r="F450">
            <v>169.606301108</v>
          </cell>
          <cell r="G450">
            <v>134.3423891259533</v>
          </cell>
          <cell r="H450">
            <v>161.16075723999998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1352</v>
          </cell>
          <cell r="R450">
            <v>447.74183999997376</v>
          </cell>
          <cell r="S450">
            <v>412</v>
          </cell>
          <cell r="T450">
            <v>136.44203999999166</v>
          </cell>
        </row>
        <row r="451">
          <cell r="E451">
            <v>5654.0763318661084</v>
          </cell>
          <cell r="F451">
            <v>7441.5701586130881</v>
          </cell>
          <cell r="G451">
            <v>5020.1427987167035</v>
          </cell>
          <cell r="H451">
            <v>6607.2232934599988</v>
          </cell>
          <cell r="I451">
            <v>549.96694691548566</v>
          </cell>
          <cell r="J451">
            <v>1274.9343112832887</v>
          </cell>
          <cell r="K451">
            <v>549.96695121740265</v>
          </cell>
          <cell r="L451">
            <v>0</v>
          </cell>
          <cell r="M451">
            <v>1274.9343212559997</v>
          </cell>
          <cell r="N451">
            <v>0</v>
          </cell>
          <cell r="O451">
            <v>0</v>
          </cell>
          <cell r="P451">
            <v>0</v>
          </cell>
          <cell r="Q451">
            <v>2586</v>
          </cell>
          <cell r="R451">
            <v>826.39096999999992</v>
          </cell>
          <cell r="S451">
            <v>2495</v>
          </cell>
          <cell r="T451">
            <v>796.25450000000001</v>
          </cell>
        </row>
        <row r="452">
          <cell r="E452">
            <v>12896.92075557598</v>
          </cell>
          <cell r="F452">
            <v>18942.997205789998</v>
          </cell>
          <cell r="G452">
            <v>11998.044277527233</v>
          </cell>
          <cell r="H452">
            <v>17622.727434831999</v>
          </cell>
          <cell r="I452">
            <v>1666.9735182318261</v>
          </cell>
          <cell r="J452">
            <v>3864.3808438200003</v>
          </cell>
          <cell r="K452">
            <v>879.94173242129875</v>
          </cell>
          <cell r="L452">
            <v>0</v>
          </cell>
          <cell r="M452">
            <v>2039.8824199999999</v>
          </cell>
          <cell r="N452">
            <v>0</v>
          </cell>
          <cell r="O452">
            <v>0</v>
          </cell>
          <cell r="P452">
            <v>0</v>
          </cell>
          <cell r="Q452">
            <v>2189</v>
          </cell>
          <cell r="R452">
            <v>727.14881000000003</v>
          </cell>
          <cell r="S452">
            <v>2006</v>
          </cell>
          <cell r="T452">
            <v>691.10361</v>
          </cell>
        </row>
        <row r="453">
          <cell r="E453">
            <v>222.67634994363374</v>
          </cell>
          <cell r="F453">
            <v>283.450292752</v>
          </cell>
          <cell r="G453">
            <v>15.127124536009587</v>
          </cell>
          <cell r="H453">
            <v>19.255695000000003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1247</v>
          </cell>
          <cell r="R453">
            <v>359.24127999997137</v>
          </cell>
          <cell r="S453">
            <v>966</v>
          </cell>
          <cell r="T453">
            <v>272.69965000000599</v>
          </cell>
        </row>
        <row r="454">
          <cell r="U454">
            <v>1338797.0468976065</v>
          </cell>
          <cell r="V454">
            <v>1242538.3342763125</v>
          </cell>
        </row>
        <row r="455">
          <cell r="K455">
            <v>0</v>
          </cell>
          <cell r="L455">
            <v>0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88">
          <cell r="E488">
            <v>2464267.192783861</v>
          </cell>
          <cell r="F488">
            <v>4777550.8357019471</v>
          </cell>
          <cell r="G488">
            <v>2380405.4101474388</v>
          </cell>
          <cell r="H488">
            <v>4700851.6718821181</v>
          </cell>
          <cell r="I488">
            <v>175440.1423460989</v>
          </cell>
          <cell r="J488">
            <v>730780.29735506605</v>
          </cell>
          <cell r="K488">
            <v>143708.24341639885</v>
          </cell>
          <cell r="L488">
            <v>2008197</v>
          </cell>
          <cell r="M488">
            <v>703475.83159260522</v>
          </cell>
          <cell r="N488">
            <v>157392</v>
          </cell>
          <cell r="O488">
            <v>36010.330420000006</v>
          </cell>
          <cell r="P488">
            <v>35669.606500000002</v>
          </cell>
          <cell r="Q488">
            <v>2097817.3247881434</v>
          </cell>
          <cell r="R488">
            <v>548443.86697800003</v>
          </cell>
          <cell r="S488">
            <v>1987445.3247881434</v>
          </cell>
          <cell r="T488">
            <v>519619.30955800001</v>
          </cell>
          <cell r="U488">
            <v>6092785.3304550108</v>
          </cell>
          <cell r="V488">
            <v>5959616.4195327219</v>
          </cell>
        </row>
      </sheetData>
      <sheetData sheetId="3">
        <row r="7">
          <cell r="U7">
            <v>0</v>
          </cell>
          <cell r="V7">
            <v>0</v>
          </cell>
        </row>
        <row r="8">
          <cell r="E8">
            <v>385</v>
          </cell>
          <cell r="F8">
            <v>4412.5290000000005</v>
          </cell>
          <cell r="G8">
            <v>0</v>
          </cell>
          <cell r="H8">
            <v>39916</v>
          </cell>
          <cell r="I8">
            <v>4412.5290000000005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E9">
            <v>868</v>
          </cell>
          <cell r="F9">
            <v>2656.08</v>
          </cell>
          <cell r="G9">
            <v>875</v>
          </cell>
          <cell r="H9">
            <v>0</v>
          </cell>
          <cell r="I9">
            <v>2656.08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288</v>
          </cell>
          <cell r="F10">
            <v>1779.84</v>
          </cell>
          <cell r="G10">
            <v>0</v>
          </cell>
          <cell r="H10">
            <v>15045</v>
          </cell>
          <cell r="I10">
            <v>1741.2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4355</v>
          </cell>
          <cell r="K11">
            <v>914.55100000000004</v>
          </cell>
          <cell r="L11">
            <v>896.49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U12">
            <v>9763</v>
          </cell>
          <cell r="V12">
            <v>9706.2990000000009</v>
          </cell>
        </row>
        <row r="13">
          <cell r="E13">
            <v>961</v>
          </cell>
          <cell r="F13">
            <v>2537.0500000000002</v>
          </cell>
          <cell r="G13">
            <v>961</v>
          </cell>
          <cell r="H13">
            <v>0</v>
          </cell>
          <cell r="I13">
            <v>2537.0500000000002</v>
          </cell>
          <cell r="J13">
            <v>5910</v>
          </cell>
          <cell r="K13">
            <v>1326.54</v>
          </cell>
          <cell r="L13">
            <v>1198.46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E14">
            <v>2667</v>
          </cell>
          <cell r="F14">
            <v>4282.67</v>
          </cell>
          <cell r="G14">
            <v>2667</v>
          </cell>
          <cell r="H14">
            <v>0</v>
          </cell>
          <cell r="I14">
            <v>4282.67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1153</v>
          </cell>
          <cell r="F16">
            <v>2013.53</v>
          </cell>
          <cell r="G16">
            <v>1153</v>
          </cell>
          <cell r="H16">
            <v>0</v>
          </cell>
          <cell r="I16">
            <v>2013.53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1654</v>
          </cell>
          <cell r="R16">
            <v>414.4</v>
          </cell>
          <cell r="S16">
            <v>1654</v>
          </cell>
          <cell r="T16">
            <v>414.4</v>
          </cell>
        </row>
        <row r="17">
          <cell r="E17">
            <v>592</v>
          </cell>
          <cell r="F17">
            <v>1249.79</v>
          </cell>
          <cell r="G17">
            <v>592</v>
          </cell>
          <cell r="H17">
            <v>0</v>
          </cell>
          <cell r="I17">
            <v>1249.79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U19">
            <v>11823.98</v>
          </cell>
          <cell r="V19">
            <v>11695.900000000001</v>
          </cell>
        </row>
        <row r="20">
          <cell r="E20">
            <v>750</v>
          </cell>
          <cell r="F20">
            <v>1032.53</v>
          </cell>
          <cell r="G20">
            <v>751</v>
          </cell>
          <cell r="H20">
            <v>0</v>
          </cell>
          <cell r="I20">
            <v>1032.53</v>
          </cell>
          <cell r="J20">
            <v>388</v>
          </cell>
          <cell r="K20">
            <v>91.18</v>
          </cell>
          <cell r="L20">
            <v>91.18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399</v>
          </cell>
          <cell r="R20">
            <v>93.23</v>
          </cell>
          <cell r="S20">
            <v>749</v>
          </cell>
          <cell r="T20">
            <v>93.23</v>
          </cell>
          <cell r="U20">
            <v>1216.94</v>
          </cell>
        </row>
        <row r="21">
          <cell r="E21">
            <v>414</v>
          </cell>
          <cell r="F21">
            <v>568.14</v>
          </cell>
          <cell r="G21">
            <v>410</v>
          </cell>
          <cell r="H21">
            <v>0</v>
          </cell>
          <cell r="I21">
            <v>558</v>
          </cell>
          <cell r="J21">
            <v>2433</v>
          </cell>
          <cell r="K21">
            <v>559.53</v>
          </cell>
          <cell r="L21">
            <v>528.97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U22">
            <v>2344.61</v>
          </cell>
          <cell r="V22">
            <v>2303.91</v>
          </cell>
        </row>
        <row r="23">
          <cell r="E23">
            <v>4396</v>
          </cell>
          <cell r="F23">
            <v>10397.959999999999</v>
          </cell>
          <cell r="G23">
            <v>4301</v>
          </cell>
          <cell r="H23">
            <v>0</v>
          </cell>
          <cell r="I23">
            <v>9857.98</v>
          </cell>
          <cell r="J23">
            <v>0</v>
          </cell>
          <cell r="K23">
            <v>0</v>
          </cell>
          <cell r="L23">
            <v>0</v>
          </cell>
        </row>
        <row r="24">
          <cell r="U24">
            <v>10397.959999999999</v>
          </cell>
          <cell r="V24">
            <v>9857.98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4027</v>
          </cell>
          <cell r="K27">
            <v>946.35</v>
          </cell>
          <cell r="L27">
            <v>946.35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234</v>
          </cell>
          <cell r="F29">
            <v>683.54</v>
          </cell>
          <cell r="G29">
            <v>232</v>
          </cell>
          <cell r="H29">
            <v>0</v>
          </cell>
          <cell r="I29">
            <v>675.44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151</v>
          </cell>
          <cell r="F30">
            <v>346.39</v>
          </cell>
          <cell r="G30">
            <v>161</v>
          </cell>
          <cell r="H30">
            <v>0</v>
          </cell>
          <cell r="I30">
            <v>333.9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216</v>
          </cell>
          <cell r="R30">
            <v>63.76</v>
          </cell>
          <cell r="S30">
            <v>209</v>
          </cell>
          <cell r="T30">
            <v>62.66</v>
          </cell>
        </row>
        <row r="31">
          <cell r="E31">
            <v>38</v>
          </cell>
          <cell r="F31">
            <v>87.17</v>
          </cell>
          <cell r="G31">
            <v>43</v>
          </cell>
          <cell r="H31">
            <v>0</v>
          </cell>
          <cell r="I31">
            <v>85.19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359</v>
          </cell>
          <cell r="R31">
            <v>106.77</v>
          </cell>
          <cell r="S31">
            <v>416</v>
          </cell>
          <cell r="T31">
            <v>106.77</v>
          </cell>
        </row>
        <row r="32">
          <cell r="U32">
            <v>2233.98</v>
          </cell>
          <cell r="V32">
            <v>2210.31</v>
          </cell>
        </row>
        <row r="34">
          <cell r="U34">
            <v>0</v>
          </cell>
          <cell r="V34">
            <v>0</v>
          </cell>
        </row>
        <row r="35">
          <cell r="E35">
            <v>512</v>
          </cell>
          <cell r="F35">
            <v>1236.21</v>
          </cell>
          <cell r="G35">
            <v>569</v>
          </cell>
          <cell r="H35">
            <v>0</v>
          </cell>
          <cell r="I35">
            <v>1236.21</v>
          </cell>
          <cell r="J35">
            <v>1232</v>
          </cell>
          <cell r="K35">
            <v>290.27999999999997</v>
          </cell>
          <cell r="L35">
            <v>290.27999999999997</v>
          </cell>
          <cell r="Q35">
            <v>668</v>
          </cell>
          <cell r="R35">
            <v>157.65</v>
          </cell>
          <cell r="S35">
            <v>736</v>
          </cell>
          <cell r="T35">
            <v>148.19999999999999</v>
          </cell>
        </row>
        <row r="36">
          <cell r="E36">
            <v>105</v>
          </cell>
          <cell r="F36">
            <v>232.24</v>
          </cell>
          <cell r="G36">
            <v>101</v>
          </cell>
          <cell r="H36">
            <v>0</v>
          </cell>
          <cell r="I36">
            <v>223.37</v>
          </cell>
          <cell r="J36">
            <v>3795</v>
          </cell>
          <cell r="K36">
            <v>662.09</v>
          </cell>
          <cell r="L36">
            <v>622.99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812</v>
          </cell>
          <cell r="F37">
            <v>1660.54</v>
          </cell>
          <cell r="G37">
            <v>761</v>
          </cell>
          <cell r="H37">
            <v>0</v>
          </cell>
          <cell r="I37">
            <v>1524.47</v>
          </cell>
          <cell r="J37">
            <v>5662</v>
          </cell>
          <cell r="K37">
            <v>1334.08</v>
          </cell>
          <cell r="L37">
            <v>1308.4000000000001</v>
          </cell>
          <cell r="Q37">
            <v>2289</v>
          </cell>
          <cell r="R37">
            <v>645.63</v>
          </cell>
          <cell r="S37">
            <v>2090</v>
          </cell>
          <cell r="T37">
            <v>585.01</v>
          </cell>
        </row>
        <row r="38">
          <cell r="U38">
            <v>6218.72</v>
          </cell>
          <cell r="V38">
            <v>5938.93</v>
          </cell>
        </row>
        <row r="40">
          <cell r="E40">
            <v>171</v>
          </cell>
          <cell r="F40">
            <v>454.31</v>
          </cell>
          <cell r="G40">
            <v>185</v>
          </cell>
          <cell r="H40">
            <v>0</v>
          </cell>
          <cell r="I40">
            <v>454.31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U41">
            <v>454.31</v>
          </cell>
          <cell r="V41">
            <v>454.31</v>
          </cell>
        </row>
        <row r="42">
          <cell r="E42">
            <v>274</v>
          </cell>
          <cell r="F42">
            <v>5667.15</v>
          </cell>
          <cell r="G42">
            <v>221</v>
          </cell>
          <cell r="H42">
            <v>53440</v>
          </cell>
          <cell r="I42">
            <v>5667.14</v>
          </cell>
          <cell r="J42">
            <v>0</v>
          </cell>
          <cell r="K42">
            <v>0</v>
          </cell>
          <cell r="L42">
            <v>0</v>
          </cell>
        </row>
        <row r="43">
          <cell r="E43">
            <v>1180</v>
          </cell>
          <cell r="F43">
            <v>2735.48</v>
          </cell>
          <cell r="G43">
            <v>1180</v>
          </cell>
          <cell r="H43">
            <v>0</v>
          </cell>
          <cell r="I43">
            <v>2735.48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E44">
            <v>0</v>
          </cell>
          <cell r="F44">
            <v>1495.72</v>
          </cell>
          <cell r="G44">
            <v>0</v>
          </cell>
          <cell r="H44">
            <v>6570</v>
          </cell>
          <cell r="I44">
            <v>1495.72</v>
          </cell>
          <cell r="J44">
            <v>6348</v>
          </cell>
          <cell r="K44">
            <v>0</v>
          </cell>
          <cell r="L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196</v>
          </cell>
          <cell r="F45">
            <v>490.76</v>
          </cell>
          <cell r="G45">
            <v>264</v>
          </cell>
          <cell r="H45">
            <v>0</v>
          </cell>
          <cell r="I45">
            <v>490.64</v>
          </cell>
          <cell r="J45">
            <v>0</v>
          </cell>
          <cell r="K45">
            <v>0</v>
          </cell>
          <cell r="L45">
            <v>0</v>
          </cell>
          <cell r="Q45">
            <v>601</v>
          </cell>
          <cell r="R45">
            <v>196.29</v>
          </cell>
          <cell r="S45">
            <v>607</v>
          </cell>
          <cell r="T45">
            <v>196.29</v>
          </cell>
        </row>
        <row r="46">
          <cell r="U46">
            <v>10585.399999999998</v>
          </cell>
          <cell r="V46">
            <v>10585.27</v>
          </cell>
        </row>
        <row r="47">
          <cell r="E47">
            <v>930</v>
          </cell>
          <cell r="F47">
            <v>6550.8</v>
          </cell>
          <cell r="G47">
            <v>0</v>
          </cell>
          <cell r="H47">
            <v>25500</v>
          </cell>
          <cell r="I47">
            <v>6550.8</v>
          </cell>
          <cell r="J47">
            <v>0</v>
          </cell>
          <cell r="K47">
            <v>0</v>
          </cell>
          <cell r="L47">
            <v>0</v>
          </cell>
          <cell r="Q47">
            <v>244</v>
          </cell>
          <cell r="R47">
            <v>113.64</v>
          </cell>
          <cell r="S47">
            <v>0</v>
          </cell>
          <cell r="T47">
            <v>113.64</v>
          </cell>
        </row>
        <row r="48">
          <cell r="E48">
            <v>1830</v>
          </cell>
          <cell r="F48">
            <v>6402</v>
          </cell>
          <cell r="G48">
            <v>1830</v>
          </cell>
          <cell r="H48">
            <v>0</v>
          </cell>
          <cell r="I48">
            <v>6402</v>
          </cell>
          <cell r="J48">
            <v>0</v>
          </cell>
          <cell r="K48">
            <v>0</v>
          </cell>
          <cell r="L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2380</v>
          </cell>
          <cell r="K49">
            <v>764.06</v>
          </cell>
          <cell r="L49">
            <v>764.06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E50">
            <v>264</v>
          </cell>
          <cell r="F50">
            <v>3436.05</v>
          </cell>
          <cell r="G50">
            <v>264</v>
          </cell>
          <cell r="H50">
            <v>0</v>
          </cell>
          <cell r="I50">
            <v>3436.05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U51">
            <v>17266.55</v>
          </cell>
          <cell r="V51">
            <v>17266.55</v>
          </cell>
        </row>
        <row r="52">
          <cell r="U52">
            <v>0</v>
          </cell>
          <cell r="V52">
            <v>0</v>
          </cell>
        </row>
        <row r="54">
          <cell r="E54">
            <v>904</v>
          </cell>
          <cell r="F54">
            <v>12743.21</v>
          </cell>
          <cell r="G54">
            <v>0</v>
          </cell>
          <cell r="H54">
            <v>0</v>
          </cell>
          <cell r="I54">
            <v>12743.21</v>
          </cell>
          <cell r="J54">
            <v>0</v>
          </cell>
          <cell r="K54">
            <v>0</v>
          </cell>
          <cell r="L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E55">
            <v>1219</v>
          </cell>
          <cell r="F55">
            <v>2826.66</v>
          </cell>
          <cell r="G55">
            <v>0</v>
          </cell>
          <cell r="H55">
            <v>0</v>
          </cell>
          <cell r="I55">
            <v>2826.66</v>
          </cell>
          <cell r="J55">
            <v>0</v>
          </cell>
          <cell r="K55">
            <v>0</v>
          </cell>
          <cell r="L55">
            <v>0</v>
          </cell>
          <cell r="Q55">
            <v>602</v>
          </cell>
          <cell r="R55">
            <v>160.22999999999999</v>
          </cell>
          <cell r="S55">
            <v>411</v>
          </cell>
          <cell r="T55">
            <v>132.18</v>
          </cell>
        </row>
        <row r="56">
          <cell r="U56">
            <v>15730.099999999999</v>
          </cell>
          <cell r="V56">
            <v>15702.05</v>
          </cell>
        </row>
        <row r="58">
          <cell r="E58">
            <v>707</v>
          </cell>
          <cell r="F58">
            <v>3766.8</v>
          </cell>
          <cell r="G58">
            <v>707</v>
          </cell>
          <cell r="H58">
            <v>0</v>
          </cell>
          <cell r="I58">
            <v>3766.67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2611</v>
          </cell>
          <cell r="K59">
            <v>548.30999999999995</v>
          </cell>
          <cell r="L59">
            <v>548.30999999999995</v>
          </cell>
        </row>
        <row r="60">
          <cell r="U60">
            <v>4315.1100000000006</v>
          </cell>
          <cell r="V60">
            <v>4314.9799999999996</v>
          </cell>
        </row>
        <row r="63">
          <cell r="E63">
            <v>273</v>
          </cell>
          <cell r="F63">
            <v>779.64455000000009</v>
          </cell>
          <cell r="G63">
            <v>360</v>
          </cell>
          <cell r="H63">
            <v>0</v>
          </cell>
          <cell r="I63">
            <v>779.38</v>
          </cell>
          <cell r="J63">
            <v>0</v>
          </cell>
          <cell r="K63">
            <v>0</v>
          </cell>
          <cell r="L63">
            <v>0</v>
          </cell>
        </row>
        <row r="64">
          <cell r="E64">
            <v>276</v>
          </cell>
          <cell r="F64">
            <v>872.82968000000005</v>
          </cell>
          <cell r="G64">
            <v>393</v>
          </cell>
          <cell r="H64">
            <v>0</v>
          </cell>
          <cell r="I64">
            <v>819.89</v>
          </cell>
          <cell r="J64">
            <v>0</v>
          </cell>
          <cell r="K64">
            <v>0</v>
          </cell>
          <cell r="L64">
            <v>0</v>
          </cell>
        </row>
        <row r="65">
          <cell r="U65">
            <v>1652.4742300000003</v>
          </cell>
          <cell r="V65">
            <v>1599.27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2142</v>
          </cell>
          <cell r="K67">
            <v>196.4</v>
          </cell>
          <cell r="L67">
            <v>196.4</v>
          </cell>
          <cell r="Q67">
            <v>190.10945162537038</v>
          </cell>
          <cell r="R67">
            <v>57.82902</v>
          </cell>
          <cell r="S67">
            <v>190.10945162537038</v>
          </cell>
          <cell r="T67">
            <v>57.82902</v>
          </cell>
        </row>
        <row r="68">
          <cell r="E68">
            <v>0</v>
          </cell>
          <cell r="F68">
            <v>8465.6665928999992</v>
          </cell>
          <cell r="G68">
            <v>0</v>
          </cell>
          <cell r="H68">
            <v>63282.692896674918</v>
          </cell>
          <cell r="I68">
            <v>8465.6665928999992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95.382929866032725</v>
          </cell>
          <cell r="F69">
            <v>1285.3798191999999</v>
          </cell>
          <cell r="G69">
            <v>95.382929866032725</v>
          </cell>
          <cell r="H69">
            <v>0</v>
          </cell>
          <cell r="I69">
            <v>1285.3798191999999</v>
          </cell>
          <cell r="J69">
            <v>0</v>
          </cell>
          <cell r="K69">
            <v>0</v>
          </cell>
          <cell r="L69">
            <v>0</v>
          </cell>
        </row>
        <row r="70">
          <cell r="E70">
            <v>203.94420131720648</v>
          </cell>
          <cell r="F70">
            <v>364.93679999999995</v>
          </cell>
          <cell r="G70">
            <v>203.94420131720648</v>
          </cell>
          <cell r="H70">
            <v>0</v>
          </cell>
          <cell r="I70">
            <v>364.93679999999995</v>
          </cell>
          <cell r="J70">
            <v>20641</v>
          </cell>
          <cell r="K70">
            <v>4450.8592399999998</v>
          </cell>
          <cell r="L70">
            <v>4450.8592399999998</v>
          </cell>
          <cell r="Q70">
            <v>1613.0027236207557</v>
          </cell>
          <cell r="R70">
            <v>368.67421000000002</v>
          </cell>
          <cell r="S70">
            <v>1613.0027236207557</v>
          </cell>
          <cell r="T70">
            <v>368.67421000000002</v>
          </cell>
        </row>
        <row r="71">
          <cell r="E71">
            <v>0</v>
          </cell>
          <cell r="F71">
            <v>1405.4849999999999</v>
          </cell>
          <cell r="G71">
            <v>0</v>
          </cell>
          <cell r="H71">
            <v>3063.909090909091</v>
          </cell>
          <cell r="I71">
            <v>1405.4849999999999</v>
          </cell>
          <cell r="J71">
            <v>3060</v>
          </cell>
          <cell r="K71">
            <v>792</v>
          </cell>
          <cell r="L71">
            <v>792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U72">
            <v>17387.230682099998</v>
          </cell>
          <cell r="V72">
            <v>17387.230682099998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1232</v>
          </cell>
          <cell r="K73">
            <v>390.2</v>
          </cell>
          <cell r="L73">
            <v>390.2</v>
          </cell>
        </row>
        <row r="74">
          <cell r="E74">
            <v>496</v>
          </cell>
          <cell r="F74">
            <v>1005.9</v>
          </cell>
          <cell r="G74">
            <v>496</v>
          </cell>
          <cell r="H74">
            <v>0</v>
          </cell>
          <cell r="I74">
            <v>1005.9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Q75">
            <v>2205</v>
          </cell>
          <cell r="R75">
            <v>962.58</v>
          </cell>
          <cell r="S75">
            <v>4020</v>
          </cell>
          <cell r="T75">
            <v>962.58</v>
          </cell>
        </row>
        <row r="77">
          <cell r="U77">
            <v>2358.6799999999998</v>
          </cell>
          <cell r="V77">
            <v>2358.6799999999998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4195</v>
          </cell>
          <cell r="K78">
            <v>934.52</v>
          </cell>
          <cell r="L78">
            <v>934.52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80">
          <cell r="U80">
            <v>934.52</v>
          </cell>
          <cell r="V80">
            <v>934.52</v>
          </cell>
        </row>
        <row r="82">
          <cell r="E82">
            <v>50</v>
          </cell>
          <cell r="F82">
            <v>85.55735</v>
          </cell>
          <cell r="G82">
            <v>0</v>
          </cell>
          <cell r="H82">
            <v>766</v>
          </cell>
          <cell r="I82">
            <v>85.55735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E83">
            <v>269</v>
          </cell>
          <cell r="F83">
            <v>902.7</v>
          </cell>
          <cell r="G83">
            <v>282</v>
          </cell>
          <cell r="H83">
            <v>0</v>
          </cell>
          <cell r="I83">
            <v>902.69830000000002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E84">
            <v>99</v>
          </cell>
          <cell r="F84">
            <v>229.37706</v>
          </cell>
          <cell r="G84">
            <v>99</v>
          </cell>
          <cell r="H84">
            <v>0</v>
          </cell>
          <cell r="I84">
            <v>229.37706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U85">
            <v>1217.6344100000001</v>
          </cell>
          <cell r="V85">
            <v>1217.6327100000001</v>
          </cell>
        </row>
        <row r="86">
          <cell r="E86">
            <v>571</v>
          </cell>
          <cell r="F86">
            <v>4286.5600000000004</v>
          </cell>
          <cell r="G86">
            <v>0</v>
          </cell>
          <cell r="H86">
            <v>34330</v>
          </cell>
          <cell r="I86">
            <v>4286.5600000000004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2340</v>
          </cell>
          <cell r="K87">
            <v>523.80999999999995</v>
          </cell>
          <cell r="L87">
            <v>523.80999999999995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U88">
            <v>4810.3700000000008</v>
          </cell>
          <cell r="V88">
            <v>4810.3700000000008</v>
          </cell>
        </row>
        <row r="89">
          <cell r="E89">
            <v>753</v>
          </cell>
          <cell r="F89">
            <v>6064.36</v>
          </cell>
          <cell r="G89">
            <v>753</v>
          </cell>
          <cell r="H89">
            <v>44125</v>
          </cell>
          <cell r="I89">
            <v>6063.55</v>
          </cell>
          <cell r="J89">
            <v>0</v>
          </cell>
          <cell r="K89">
            <v>0</v>
          </cell>
          <cell r="L89">
            <v>0</v>
          </cell>
        </row>
        <row r="90">
          <cell r="U90">
            <v>6064.36</v>
          </cell>
          <cell r="V90">
            <v>6063.55</v>
          </cell>
        </row>
        <row r="91">
          <cell r="E91">
            <v>400</v>
          </cell>
          <cell r="F91">
            <v>1342.30231</v>
          </cell>
          <cell r="G91">
            <v>412</v>
          </cell>
          <cell r="H91">
            <v>0</v>
          </cell>
          <cell r="I91">
            <v>1342.30231</v>
          </cell>
          <cell r="J91">
            <v>1657</v>
          </cell>
          <cell r="K91">
            <v>390.42234000000002</v>
          </cell>
          <cell r="L91">
            <v>390.42234000000002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2400</v>
          </cell>
          <cell r="K92">
            <v>565.48800000000006</v>
          </cell>
          <cell r="L92">
            <v>565.48800000000006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E93">
            <v>248</v>
          </cell>
          <cell r="F93">
            <v>728.47205000000008</v>
          </cell>
          <cell r="G93">
            <v>336</v>
          </cell>
          <cell r="H93">
            <v>0</v>
          </cell>
          <cell r="I93">
            <v>728.47205000000008</v>
          </cell>
          <cell r="J93">
            <v>5040</v>
          </cell>
          <cell r="K93">
            <v>1187.5248000000001</v>
          </cell>
          <cell r="L93">
            <v>1187.5248000000001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E94">
            <v>586</v>
          </cell>
          <cell r="F94">
            <v>1358.4661899999999</v>
          </cell>
          <cell r="G94">
            <v>610</v>
          </cell>
          <cell r="H94">
            <v>0</v>
          </cell>
          <cell r="I94">
            <v>1358.4661899999999</v>
          </cell>
          <cell r="J94">
            <v>0</v>
          </cell>
          <cell r="K94">
            <v>0</v>
          </cell>
          <cell r="L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U95">
            <v>5572.6756900000009</v>
          </cell>
          <cell r="V95">
            <v>5572.6756900000009</v>
          </cell>
        </row>
        <row r="96">
          <cell r="E96">
            <v>257</v>
          </cell>
          <cell r="F96">
            <v>766.48</v>
          </cell>
          <cell r="G96">
            <v>257</v>
          </cell>
          <cell r="H96">
            <v>0</v>
          </cell>
          <cell r="I96">
            <v>760.57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E97">
            <v>193</v>
          </cell>
          <cell r="F97">
            <v>427.15</v>
          </cell>
          <cell r="G97">
            <v>172</v>
          </cell>
          <cell r="H97">
            <v>0</v>
          </cell>
          <cell r="I97">
            <v>380.67</v>
          </cell>
          <cell r="J97">
            <v>0</v>
          </cell>
          <cell r="K97">
            <v>0</v>
          </cell>
          <cell r="L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U98">
            <v>1193.6300000000001</v>
          </cell>
          <cell r="V98">
            <v>1141.24</v>
          </cell>
        </row>
        <row r="99">
          <cell r="E99">
            <v>515</v>
          </cell>
          <cell r="F99">
            <v>1140.67</v>
          </cell>
          <cell r="G99">
            <v>513</v>
          </cell>
          <cell r="H99">
            <v>0</v>
          </cell>
          <cell r="I99">
            <v>1139.78</v>
          </cell>
          <cell r="J99">
            <v>2073</v>
          </cell>
          <cell r="K99">
            <v>488.45</v>
          </cell>
          <cell r="L99">
            <v>483.73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>
            <v>1704</v>
          </cell>
          <cell r="F100">
            <v>5037.2299999999996</v>
          </cell>
          <cell r="G100">
            <v>1700</v>
          </cell>
          <cell r="H100">
            <v>0</v>
          </cell>
          <cell r="I100">
            <v>5025.3599999999997</v>
          </cell>
          <cell r="J100">
            <v>0</v>
          </cell>
          <cell r="K100">
            <v>0</v>
          </cell>
          <cell r="L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U101">
            <v>6666.3499999999995</v>
          </cell>
          <cell r="V101">
            <v>6648.87</v>
          </cell>
        </row>
        <row r="102">
          <cell r="E102">
            <v>411</v>
          </cell>
          <cell r="F102">
            <v>951.99</v>
          </cell>
          <cell r="G102">
            <v>418</v>
          </cell>
          <cell r="H102">
            <v>0</v>
          </cell>
          <cell r="I102">
            <v>951.99</v>
          </cell>
          <cell r="J102">
            <v>918</v>
          </cell>
          <cell r="K102">
            <v>215.73</v>
          </cell>
          <cell r="L102">
            <v>215.73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3044</v>
          </cell>
          <cell r="K103">
            <v>715.34</v>
          </cell>
          <cell r="L103">
            <v>715.34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U104">
            <v>1883.06</v>
          </cell>
          <cell r="V104">
            <v>1883.06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1929</v>
          </cell>
          <cell r="K105">
            <v>385.8</v>
          </cell>
          <cell r="L105">
            <v>385.8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1496</v>
          </cell>
          <cell r="K106">
            <v>299.2</v>
          </cell>
          <cell r="L106">
            <v>299.2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U107">
            <v>685</v>
          </cell>
          <cell r="V107">
            <v>685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U109">
            <v>0</v>
          </cell>
          <cell r="V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2261</v>
          </cell>
          <cell r="K110">
            <v>531.33500000000004</v>
          </cell>
          <cell r="L110">
            <v>531.33500000000004</v>
          </cell>
        </row>
        <row r="111">
          <cell r="U111">
            <v>531.33500000000004</v>
          </cell>
          <cell r="V111">
            <v>531.33500000000004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E113">
            <v>355</v>
          </cell>
          <cell r="F113">
            <v>1013.10623</v>
          </cell>
          <cell r="G113">
            <v>398</v>
          </cell>
          <cell r="H113">
            <v>0</v>
          </cell>
          <cell r="I113">
            <v>1013.10623</v>
          </cell>
          <cell r="J113">
            <v>0</v>
          </cell>
          <cell r="K113">
            <v>0</v>
          </cell>
          <cell r="L113">
            <v>0</v>
          </cell>
        </row>
        <row r="114">
          <cell r="U114">
            <v>1013.10623</v>
          </cell>
          <cell r="X114">
            <v>1013.10623</v>
          </cell>
        </row>
        <row r="116">
          <cell r="E116">
            <v>279</v>
          </cell>
          <cell r="F116">
            <v>642.39599999999996</v>
          </cell>
          <cell r="G116">
            <v>279</v>
          </cell>
          <cell r="H116">
            <v>0</v>
          </cell>
          <cell r="I116">
            <v>642.39</v>
          </cell>
          <cell r="J116">
            <v>0</v>
          </cell>
          <cell r="K116">
            <v>0</v>
          </cell>
          <cell r="L116">
            <v>0</v>
          </cell>
          <cell r="Q116">
            <v>8963</v>
          </cell>
          <cell r="R116">
            <v>739.03</v>
          </cell>
          <cell r="S116">
            <v>2480</v>
          </cell>
          <cell r="T116">
            <v>739.03</v>
          </cell>
        </row>
        <row r="117">
          <cell r="E117">
            <v>0</v>
          </cell>
          <cell r="F117">
            <v>3152.74</v>
          </cell>
          <cell r="G117">
            <v>0</v>
          </cell>
          <cell r="H117">
            <v>21598</v>
          </cell>
          <cell r="I117">
            <v>3152.74</v>
          </cell>
          <cell r="J117">
            <v>0</v>
          </cell>
          <cell r="K117">
            <v>0</v>
          </cell>
          <cell r="L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E118">
            <v>161</v>
          </cell>
          <cell r="F118">
            <v>291.08999999999997</v>
          </cell>
          <cell r="G118">
            <v>161</v>
          </cell>
          <cell r="H118">
            <v>0</v>
          </cell>
          <cell r="I118">
            <v>291.08999999999997</v>
          </cell>
          <cell r="J118">
            <v>0</v>
          </cell>
          <cell r="K118">
            <v>0</v>
          </cell>
          <cell r="L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E119">
            <v>91</v>
          </cell>
          <cell r="F119">
            <v>194.59</v>
          </cell>
          <cell r="G119">
            <v>91</v>
          </cell>
          <cell r="H119">
            <v>0</v>
          </cell>
          <cell r="I119">
            <v>194.59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U120">
            <v>5019.8459999999995</v>
          </cell>
          <cell r="V120">
            <v>5019.84</v>
          </cell>
        </row>
        <row r="121">
          <cell r="E121">
            <v>1904</v>
          </cell>
          <cell r="F121">
            <v>4945.72</v>
          </cell>
          <cell r="G121">
            <v>1938</v>
          </cell>
          <cell r="H121">
            <v>30425</v>
          </cell>
          <cell r="I121">
            <v>4945.72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5617</v>
          </cell>
          <cell r="R121">
            <v>614.54999999999995</v>
          </cell>
          <cell r="S121">
            <v>5687</v>
          </cell>
          <cell r="T121">
            <v>614.54999999999995</v>
          </cell>
        </row>
        <row r="122">
          <cell r="U122">
            <v>5560.27</v>
          </cell>
          <cell r="V122">
            <v>5560.27</v>
          </cell>
        </row>
        <row r="123">
          <cell r="E123">
            <v>9317.9539339246858</v>
          </cell>
          <cell r="F123">
            <v>22314.202719999997</v>
          </cell>
          <cell r="G123">
            <v>8922.840224682539</v>
          </cell>
          <cell r="H123">
            <v>0</v>
          </cell>
          <cell r="I123">
            <v>21368.481050000006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3954.0443286061418</v>
          </cell>
          <cell r="F124">
            <v>13771.089440240003</v>
          </cell>
          <cell r="G124">
            <v>3342.5974144031479</v>
          </cell>
          <cell r="H124">
            <v>0</v>
          </cell>
          <cell r="I124">
            <v>11424.52203</v>
          </cell>
          <cell r="J124">
            <v>0</v>
          </cell>
          <cell r="K124">
            <v>0</v>
          </cell>
          <cell r="L124">
            <v>0</v>
          </cell>
          <cell r="Q124">
            <v>768</v>
          </cell>
          <cell r="R124">
            <v>217.02878000000001</v>
          </cell>
          <cell r="S124">
            <v>768</v>
          </cell>
          <cell r="T124">
            <v>217.02878000000001</v>
          </cell>
        </row>
        <row r="125">
          <cell r="E125">
            <v>7894.7168281409686</v>
          </cell>
          <cell r="F125">
            <v>18301.545972014999</v>
          </cell>
          <cell r="G125">
            <v>7894.7168281409677</v>
          </cell>
          <cell r="H125">
            <v>0</v>
          </cell>
          <cell r="I125">
            <v>16508.281512015001</v>
          </cell>
          <cell r="J125">
            <v>0</v>
          </cell>
          <cell r="K125">
            <v>0</v>
          </cell>
          <cell r="L125">
            <v>0</v>
          </cell>
          <cell r="Q125">
            <v>5605</v>
          </cell>
          <cell r="R125">
            <v>1811.4788100000001</v>
          </cell>
          <cell r="S125">
            <v>5550</v>
          </cell>
          <cell r="T125">
            <v>1793.2644599999999</v>
          </cell>
        </row>
        <row r="126">
          <cell r="E126">
            <v>1554.7999699531442</v>
          </cell>
          <cell r="F126">
            <v>10087.542205055999</v>
          </cell>
          <cell r="G126">
            <v>1520</v>
          </cell>
          <cell r="H126">
            <v>0</v>
          </cell>
          <cell r="I126">
            <v>10087.542208440998</v>
          </cell>
          <cell r="J126">
            <v>0</v>
          </cell>
          <cell r="K126">
            <v>0</v>
          </cell>
          <cell r="L126">
            <v>0</v>
          </cell>
          <cell r="Q126">
            <v>410</v>
          </cell>
          <cell r="R126">
            <v>135.77970000000002</v>
          </cell>
          <cell r="S126">
            <v>410</v>
          </cell>
          <cell r="T126">
            <v>135.77970000000002</v>
          </cell>
        </row>
        <row r="127">
          <cell r="E127">
            <v>2293.8834988540871</v>
          </cell>
          <cell r="F127">
            <v>540.48482999999999</v>
          </cell>
          <cell r="G127">
            <v>1499.2120363296833</v>
          </cell>
          <cell r="H127">
            <v>0</v>
          </cell>
          <cell r="I127">
            <v>353.24433999999997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E128">
            <v>5191.2875925925937</v>
          </cell>
          <cell r="F128">
            <v>1121.3181200000001</v>
          </cell>
          <cell r="G128">
            <v>3394.7313888888884</v>
          </cell>
          <cell r="H128">
            <v>0</v>
          </cell>
          <cell r="I128">
            <v>733.26197999999999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U129">
            <v>68300.470577311004</v>
          </cell>
          <cell r="V129">
            <v>62621.406060455993</v>
          </cell>
        </row>
        <row r="130">
          <cell r="E130">
            <v>62398.013283254855</v>
          </cell>
          <cell r="F130">
            <v>195622.13191941101</v>
          </cell>
          <cell r="G130">
            <v>54769.425023628457</v>
          </cell>
          <cell r="H130">
            <v>338061.60198758403</v>
          </cell>
          <cell r="I130">
            <v>189085.57982255603</v>
          </cell>
          <cell r="J130">
            <v>93569</v>
          </cell>
          <cell r="K130">
            <v>19504.050379999997</v>
          </cell>
          <cell r="L130">
            <v>19257.84938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32403.112175246126</v>
          </cell>
          <cell r="R130">
            <v>6858.5505199999989</v>
          </cell>
          <cell r="S130">
            <v>27590.112175246126</v>
          </cell>
          <cell r="T130">
            <v>6741.1161700000002</v>
          </cell>
          <cell r="U130">
            <v>221984.73281941103</v>
          </cell>
          <cell r="V130">
            <v>215084.54537255596</v>
          </cell>
        </row>
      </sheetData>
      <sheetData sheetId="4">
        <row r="8">
          <cell r="F8">
            <v>0</v>
          </cell>
          <cell r="H8">
            <v>0</v>
          </cell>
        </row>
        <row r="11">
          <cell r="U11">
            <v>0</v>
          </cell>
          <cell r="V11">
            <v>0</v>
          </cell>
        </row>
        <row r="13">
          <cell r="U13">
            <v>0</v>
          </cell>
          <cell r="V13">
            <v>0</v>
          </cell>
        </row>
        <row r="14">
          <cell r="C14" t="str">
            <v>BH32</v>
          </cell>
          <cell r="D14" t="str">
            <v>SC EUCLID SRL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U15">
            <v>0</v>
          </cell>
          <cell r="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U17">
            <v>0</v>
          </cell>
          <cell r="V17">
            <v>0</v>
          </cell>
        </row>
        <row r="19">
          <cell r="E19">
            <v>94</v>
          </cell>
          <cell r="F19">
            <v>90</v>
          </cell>
          <cell r="G19">
            <v>0</v>
          </cell>
          <cell r="H19">
            <v>90</v>
          </cell>
          <cell r="I19">
            <v>125</v>
          </cell>
          <cell r="J19">
            <v>338.25</v>
          </cell>
          <cell r="K19">
            <v>0</v>
          </cell>
          <cell r="L19">
            <v>0</v>
          </cell>
          <cell r="M19">
            <v>338.25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2">
          <cell r="U22">
            <v>428.25</v>
          </cell>
          <cell r="V22">
            <v>428.25</v>
          </cell>
        </row>
        <row r="31">
          <cell r="U31">
            <v>0</v>
          </cell>
          <cell r="V31">
            <v>0</v>
          </cell>
        </row>
        <row r="32">
          <cell r="U32">
            <v>0</v>
          </cell>
          <cell r="V32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U36">
            <v>0</v>
          </cell>
          <cell r="V36">
            <v>0</v>
          </cell>
        </row>
        <row r="40">
          <cell r="U40">
            <v>0</v>
          </cell>
          <cell r="V40">
            <v>0</v>
          </cell>
        </row>
        <row r="44">
          <cell r="U44">
            <v>0</v>
          </cell>
          <cell r="V44">
            <v>0</v>
          </cell>
        </row>
        <row r="47">
          <cell r="U47">
            <v>0</v>
          </cell>
          <cell r="V47">
            <v>0</v>
          </cell>
        </row>
        <row r="51">
          <cell r="U51">
            <v>0</v>
          </cell>
          <cell r="V51">
            <v>0</v>
          </cell>
        </row>
        <row r="53">
          <cell r="U53">
            <v>0</v>
          </cell>
          <cell r="V53">
            <v>0</v>
          </cell>
        </row>
        <row r="55">
          <cell r="U55">
            <v>0</v>
          </cell>
          <cell r="V55">
            <v>0</v>
          </cell>
        </row>
        <row r="59">
          <cell r="U59">
            <v>0</v>
          </cell>
          <cell r="V59">
            <v>0</v>
          </cell>
        </row>
        <row r="60">
          <cell r="U60">
            <v>0</v>
          </cell>
          <cell r="V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U63">
            <v>0</v>
          </cell>
          <cell r="V63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U68">
            <v>0</v>
          </cell>
          <cell r="V68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U72">
            <v>0</v>
          </cell>
          <cell r="V72">
            <v>0</v>
          </cell>
        </row>
        <row r="73">
          <cell r="U73">
            <v>0</v>
          </cell>
          <cell r="V73">
            <v>0</v>
          </cell>
        </row>
        <row r="74">
          <cell r="E74">
            <v>89</v>
          </cell>
          <cell r="F74">
            <v>114.134118696</v>
          </cell>
          <cell r="G74">
            <v>59</v>
          </cell>
          <cell r="H74">
            <v>75.731585240000001</v>
          </cell>
          <cell r="I74">
            <v>35</v>
          </cell>
          <cell r="J74">
            <v>108.154</v>
          </cell>
          <cell r="K74">
            <v>0</v>
          </cell>
          <cell r="L74">
            <v>28</v>
          </cell>
          <cell r="M74">
            <v>89.174172394999999</v>
          </cell>
          <cell r="N74">
            <v>0</v>
          </cell>
          <cell r="O74">
            <v>0</v>
          </cell>
          <cell r="P74">
            <v>0</v>
          </cell>
          <cell r="Q74">
            <v>670</v>
          </cell>
          <cell r="R74">
            <v>213.48964999999998</v>
          </cell>
          <cell r="S74">
            <v>212</v>
          </cell>
          <cell r="T74">
            <v>61.813789999999997</v>
          </cell>
        </row>
        <row r="75">
          <cell r="E75">
            <v>482</v>
          </cell>
          <cell r="F75">
            <v>581.21846654237504</v>
          </cell>
          <cell r="G75">
            <v>216</v>
          </cell>
          <cell r="H75">
            <v>261.21920999999998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1379</v>
          </cell>
          <cell r="R75">
            <v>456.68343000000698</v>
          </cell>
          <cell r="S75">
            <v>361</v>
          </cell>
          <cell r="T75">
            <v>119.552370000005</v>
          </cell>
        </row>
        <row r="76">
          <cell r="U76">
            <v>1473.6796652383819</v>
          </cell>
          <cell r="V76">
            <v>607.49112763500489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E84">
            <v>665</v>
          </cell>
          <cell r="F84">
            <v>785.35258523837501</v>
          </cell>
          <cell r="G84">
            <v>275</v>
          </cell>
          <cell r="H84">
            <v>426.95079523999999</v>
          </cell>
          <cell r="I84">
            <v>160</v>
          </cell>
          <cell r="J84">
            <v>446.404</v>
          </cell>
          <cell r="K84">
            <v>0</v>
          </cell>
          <cell r="L84">
            <v>28</v>
          </cell>
          <cell r="M84">
            <v>427.42417239500003</v>
          </cell>
          <cell r="N84">
            <v>0</v>
          </cell>
          <cell r="O84">
            <v>0</v>
          </cell>
          <cell r="P84">
            <v>0</v>
          </cell>
          <cell r="Q84">
            <v>2049</v>
          </cell>
          <cell r="R84">
            <v>670.17308000000696</v>
          </cell>
          <cell r="S84">
            <v>573</v>
          </cell>
          <cell r="T84">
            <v>181.36616000000498</v>
          </cell>
          <cell r="U84">
            <v>1901.9296652383819</v>
          </cell>
          <cell r="V84">
            <v>1035.7411276350049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5 jud"/>
      <sheetName val="5.5 spit"/>
      <sheetName val="sp. DRG"/>
      <sheetName val="sp. recuperare si  cronici"/>
      <sheetName val="sp. acuti altele decat DRG"/>
      <sheetName val="centralizat"/>
      <sheetName val="spit DRG"/>
      <sheetName val="spit nonDRG"/>
      <sheetName val="spit recuperare si  cronici"/>
      <sheetName val="Spit2"/>
    </sheetNames>
    <sheetDataSet>
      <sheetData sheetId="0"/>
      <sheetData sheetId="1"/>
      <sheetData sheetId="2">
        <row r="7">
          <cell r="E7">
            <v>5496</v>
          </cell>
          <cell r="F7">
            <v>10288.51</v>
          </cell>
          <cell r="G7">
            <v>5250</v>
          </cell>
          <cell r="H7">
            <v>10287.34</v>
          </cell>
          <cell r="I7">
            <v>167</v>
          </cell>
          <cell r="J7">
            <v>697.71</v>
          </cell>
          <cell r="K7">
            <v>123</v>
          </cell>
          <cell r="L7">
            <v>1648</v>
          </cell>
          <cell r="M7">
            <v>681.75</v>
          </cell>
          <cell r="N7">
            <v>420</v>
          </cell>
          <cell r="O7">
            <v>98.7</v>
          </cell>
          <cell r="P7">
            <v>98.7</v>
          </cell>
          <cell r="Q7">
            <v>3616</v>
          </cell>
          <cell r="R7">
            <v>1101.27</v>
          </cell>
          <cell r="S7">
            <v>3758</v>
          </cell>
          <cell r="T7">
            <v>1101.27</v>
          </cell>
        </row>
        <row r="8">
          <cell r="E8">
            <v>1602</v>
          </cell>
          <cell r="F8">
            <v>2785.68</v>
          </cell>
          <cell r="G8">
            <v>1318</v>
          </cell>
          <cell r="H8">
            <v>2784.64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1464</v>
          </cell>
          <cell r="R8">
            <v>366</v>
          </cell>
          <cell r="S8">
            <v>2085</v>
          </cell>
          <cell r="T8">
            <v>366</v>
          </cell>
        </row>
        <row r="9">
          <cell r="E9">
            <v>1500</v>
          </cell>
          <cell r="F9">
            <v>2742.17</v>
          </cell>
          <cell r="G9">
            <v>1463</v>
          </cell>
          <cell r="H9">
            <v>2742.11</v>
          </cell>
          <cell r="I9">
            <v>45</v>
          </cell>
          <cell r="J9">
            <v>99.52</v>
          </cell>
          <cell r="K9">
            <v>85</v>
          </cell>
          <cell r="L9">
            <v>0</v>
          </cell>
          <cell r="M9">
            <v>99.52</v>
          </cell>
          <cell r="N9">
            <v>0</v>
          </cell>
          <cell r="O9">
            <v>0</v>
          </cell>
          <cell r="P9">
            <v>0</v>
          </cell>
          <cell r="Q9">
            <v>153</v>
          </cell>
          <cell r="R9">
            <v>42.84</v>
          </cell>
          <cell r="S9">
            <v>268</v>
          </cell>
          <cell r="T9">
            <v>42.84</v>
          </cell>
        </row>
        <row r="10">
          <cell r="E10">
            <v>945</v>
          </cell>
          <cell r="F10">
            <v>1449.07</v>
          </cell>
          <cell r="G10">
            <v>961</v>
          </cell>
          <cell r="H10">
            <v>1447.93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717</v>
          </cell>
          <cell r="R10">
            <v>232.26</v>
          </cell>
          <cell r="S10">
            <v>872</v>
          </cell>
          <cell r="T10">
            <v>232.26</v>
          </cell>
        </row>
        <row r="11">
          <cell r="E11">
            <v>1299</v>
          </cell>
          <cell r="F11">
            <v>2358.0500000000002</v>
          </cell>
          <cell r="G11">
            <v>1310</v>
          </cell>
          <cell r="H11">
            <v>2356.64</v>
          </cell>
          <cell r="I11">
            <v>96</v>
          </cell>
          <cell r="J11">
            <v>222.43</v>
          </cell>
          <cell r="K11">
            <v>99</v>
          </cell>
          <cell r="L11">
            <v>0</v>
          </cell>
          <cell r="M11">
            <v>222.43</v>
          </cell>
          <cell r="N11">
            <v>0</v>
          </cell>
          <cell r="O11">
            <v>0</v>
          </cell>
          <cell r="P11">
            <v>0</v>
          </cell>
          <cell r="Q11">
            <v>415</v>
          </cell>
          <cell r="R11">
            <v>125.35</v>
          </cell>
          <cell r="S11">
            <v>729</v>
          </cell>
          <cell r="T11">
            <v>125.35</v>
          </cell>
        </row>
        <row r="12">
          <cell r="E12">
            <v>896</v>
          </cell>
          <cell r="F12">
            <v>1216.8</v>
          </cell>
          <cell r="G12">
            <v>926</v>
          </cell>
          <cell r="H12">
            <v>1215.6099999999999</v>
          </cell>
          <cell r="I12">
            <v>42</v>
          </cell>
          <cell r="J12">
            <v>97.31</v>
          </cell>
          <cell r="K12">
            <v>49</v>
          </cell>
          <cell r="L12">
            <v>0</v>
          </cell>
          <cell r="M12">
            <v>97.31</v>
          </cell>
          <cell r="N12">
            <v>0</v>
          </cell>
          <cell r="O12">
            <v>0</v>
          </cell>
          <cell r="P12">
            <v>0</v>
          </cell>
          <cell r="Q12">
            <v>154</v>
          </cell>
          <cell r="R12">
            <v>42.59</v>
          </cell>
          <cell r="S12">
            <v>154</v>
          </cell>
          <cell r="T12">
            <v>42.59</v>
          </cell>
        </row>
        <row r="13">
          <cell r="E13">
            <v>192</v>
          </cell>
          <cell r="F13">
            <v>254.98</v>
          </cell>
          <cell r="G13">
            <v>193</v>
          </cell>
          <cell r="H13">
            <v>253.67</v>
          </cell>
          <cell r="I13">
            <v>80</v>
          </cell>
          <cell r="J13">
            <v>593.4</v>
          </cell>
          <cell r="K13">
            <v>0</v>
          </cell>
          <cell r="L13">
            <v>2509</v>
          </cell>
          <cell r="M13">
            <v>577.07000000000005</v>
          </cell>
          <cell r="N13">
            <v>0</v>
          </cell>
          <cell r="O13">
            <v>0</v>
          </cell>
          <cell r="P13">
            <v>0</v>
          </cell>
          <cell r="Q13">
            <v>244</v>
          </cell>
          <cell r="R13">
            <v>78.3</v>
          </cell>
          <cell r="S13">
            <v>218</v>
          </cell>
          <cell r="T13">
            <v>78.3</v>
          </cell>
        </row>
        <row r="14">
          <cell r="E14">
            <v>637</v>
          </cell>
          <cell r="F14">
            <v>943.9</v>
          </cell>
          <cell r="G14">
            <v>610</v>
          </cell>
          <cell r="H14">
            <v>943.56</v>
          </cell>
          <cell r="I14">
            <v>35</v>
          </cell>
          <cell r="J14">
            <v>81.09</v>
          </cell>
          <cell r="K14">
            <v>35</v>
          </cell>
          <cell r="L14">
            <v>0</v>
          </cell>
          <cell r="M14">
            <v>75.58</v>
          </cell>
          <cell r="N14">
            <v>0</v>
          </cell>
          <cell r="O14">
            <v>0</v>
          </cell>
          <cell r="P14">
            <v>0</v>
          </cell>
          <cell r="Q14">
            <v>502</v>
          </cell>
          <cell r="R14">
            <v>151</v>
          </cell>
          <cell r="S14">
            <v>534</v>
          </cell>
          <cell r="T14">
            <v>151</v>
          </cell>
        </row>
        <row r="15">
          <cell r="E15">
            <v>94</v>
          </cell>
          <cell r="F15">
            <v>138.68</v>
          </cell>
          <cell r="G15">
            <v>94</v>
          </cell>
          <cell r="H15">
            <v>137.63</v>
          </cell>
          <cell r="I15">
            <v>203</v>
          </cell>
          <cell r="J15">
            <v>598.51</v>
          </cell>
          <cell r="K15">
            <v>186</v>
          </cell>
          <cell r="L15">
            <v>973</v>
          </cell>
          <cell r="M15">
            <v>598.51</v>
          </cell>
          <cell r="N15">
            <v>0</v>
          </cell>
          <cell r="O15">
            <v>0</v>
          </cell>
          <cell r="P15">
            <v>0</v>
          </cell>
          <cell r="Q15">
            <v>47</v>
          </cell>
          <cell r="R15">
            <v>14.71</v>
          </cell>
          <cell r="S15">
            <v>69</v>
          </cell>
          <cell r="T15">
            <v>14.71</v>
          </cell>
        </row>
        <row r="16">
          <cell r="E16">
            <v>77</v>
          </cell>
          <cell r="F16">
            <v>145.07</v>
          </cell>
          <cell r="G16">
            <v>82</v>
          </cell>
          <cell r="H16">
            <v>144.9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U17">
            <v>26965.900000000009</v>
          </cell>
          <cell r="V17">
            <v>26919.219999999998</v>
          </cell>
        </row>
        <row r="18">
          <cell r="E18">
            <v>9216</v>
          </cell>
          <cell r="F18">
            <v>19623.444</v>
          </cell>
          <cell r="G18">
            <v>9216</v>
          </cell>
          <cell r="H18">
            <v>19623.439999999999</v>
          </cell>
          <cell r="I18">
            <v>558</v>
          </cell>
          <cell r="J18">
            <v>2532.3389999999999</v>
          </cell>
          <cell r="K18">
            <v>378</v>
          </cell>
          <cell r="L18">
            <v>9354</v>
          </cell>
          <cell r="M18">
            <v>2532.3389999999999</v>
          </cell>
          <cell r="N18">
            <v>1800</v>
          </cell>
          <cell r="O18">
            <v>408.6</v>
          </cell>
          <cell r="P18">
            <v>408.6</v>
          </cell>
          <cell r="Q18">
            <v>4278</v>
          </cell>
          <cell r="R18">
            <v>1256.8499999999999</v>
          </cell>
          <cell r="S18">
            <v>5431</v>
          </cell>
          <cell r="T18">
            <v>1256.8499999999999</v>
          </cell>
        </row>
        <row r="19">
          <cell r="E19">
            <v>636</v>
          </cell>
          <cell r="F19">
            <v>1021.872</v>
          </cell>
          <cell r="G19">
            <v>636</v>
          </cell>
          <cell r="H19">
            <v>1021.87</v>
          </cell>
          <cell r="I19">
            <v>111</v>
          </cell>
          <cell r="J19">
            <v>211.346</v>
          </cell>
          <cell r="K19">
            <v>118</v>
          </cell>
          <cell r="L19">
            <v>0</v>
          </cell>
          <cell r="M19">
            <v>211.346</v>
          </cell>
          <cell r="N19">
            <v>0</v>
          </cell>
          <cell r="O19">
            <v>0</v>
          </cell>
          <cell r="P19">
            <v>0</v>
          </cell>
          <cell r="Q19">
            <v>557</v>
          </cell>
          <cell r="R19">
            <v>137.38</v>
          </cell>
          <cell r="S19">
            <v>792</v>
          </cell>
          <cell r="T19">
            <v>137.37</v>
          </cell>
        </row>
        <row r="20">
          <cell r="E20">
            <v>312</v>
          </cell>
          <cell r="F20">
            <v>347.49700000000001</v>
          </cell>
          <cell r="G20">
            <v>312</v>
          </cell>
          <cell r="H20">
            <v>347.5</v>
          </cell>
          <cell r="I20">
            <v>198</v>
          </cell>
          <cell r="J20">
            <v>593.82100000000003</v>
          </cell>
          <cell r="K20">
            <v>147</v>
          </cell>
          <cell r="L20">
            <v>2515</v>
          </cell>
          <cell r="M20">
            <v>593.82100000000003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E21">
            <v>213</v>
          </cell>
          <cell r="F21">
            <v>224.91</v>
          </cell>
          <cell r="G21">
            <v>213</v>
          </cell>
          <cell r="H21">
            <v>224.91</v>
          </cell>
          <cell r="I21">
            <v>138</v>
          </cell>
          <cell r="J21">
            <v>544.90099999999995</v>
          </cell>
          <cell r="K21">
            <v>57</v>
          </cell>
          <cell r="L21">
            <v>3041</v>
          </cell>
          <cell r="M21">
            <v>544.90099999999995</v>
          </cell>
          <cell r="N21">
            <v>0</v>
          </cell>
          <cell r="O21">
            <v>0</v>
          </cell>
          <cell r="P21">
            <v>0</v>
          </cell>
          <cell r="Q21">
            <v>575</v>
          </cell>
          <cell r="R21">
            <v>57.5</v>
          </cell>
          <cell r="S21">
            <v>772</v>
          </cell>
          <cell r="T21">
            <v>57.5</v>
          </cell>
        </row>
        <row r="22">
          <cell r="E22">
            <v>294</v>
          </cell>
          <cell r="F22">
            <v>425.84399999999999</v>
          </cell>
          <cell r="G22">
            <v>294</v>
          </cell>
          <cell r="H22">
            <v>425.84</v>
          </cell>
          <cell r="I22">
            <v>510</v>
          </cell>
          <cell r="J22">
            <v>1235.9449999999999</v>
          </cell>
          <cell r="K22">
            <v>521</v>
          </cell>
          <cell r="L22">
            <v>662</v>
          </cell>
          <cell r="M22">
            <v>1218.336</v>
          </cell>
          <cell r="N22">
            <v>0</v>
          </cell>
          <cell r="O22">
            <v>0</v>
          </cell>
          <cell r="P22">
            <v>0</v>
          </cell>
          <cell r="Q22">
            <v>44</v>
          </cell>
          <cell r="R22">
            <v>6</v>
          </cell>
          <cell r="S22">
            <v>71</v>
          </cell>
          <cell r="T22">
            <v>6</v>
          </cell>
        </row>
        <row r="23">
          <cell r="E23">
            <v>20</v>
          </cell>
          <cell r="F23">
            <v>31.76</v>
          </cell>
          <cell r="G23">
            <v>21</v>
          </cell>
          <cell r="H23">
            <v>14.33</v>
          </cell>
          <cell r="I23">
            <v>120</v>
          </cell>
          <cell r="J23">
            <v>399.73</v>
          </cell>
          <cell r="K23">
            <v>123</v>
          </cell>
          <cell r="L23">
            <v>1275</v>
          </cell>
          <cell r="M23">
            <v>399.73</v>
          </cell>
          <cell r="N23">
            <v>4350</v>
          </cell>
          <cell r="O23">
            <v>987.45</v>
          </cell>
          <cell r="P23">
            <v>987.45</v>
          </cell>
          <cell r="Q23">
            <v>401</v>
          </cell>
          <cell r="R23">
            <v>197.12</v>
          </cell>
          <cell r="S23">
            <v>602</v>
          </cell>
          <cell r="T23">
            <v>197.12</v>
          </cell>
        </row>
        <row r="24">
          <cell r="E24">
            <v>305</v>
          </cell>
          <cell r="F24">
            <v>520.96</v>
          </cell>
          <cell r="G24">
            <v>305</v>
          </cell>
          <cell r="H24">
            <v>520.95500000000004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250</v>
          </cell>
          <cell r="R24">
            <v>103.34</v>
          </cell>
          <cell r="S24">
            <v>269</v>
          </cell>
          <cell r="T24">
            <v>103.34</v>
          </cell>
        </row>
        <row r="25">
          <cell r="U25">
            <v>30868.609</v>
          </cell>
          <cell r="V25">
            <v>30833.547999999995</v>
          </cell>
        </row>
        <row r="26">
          <cell r="E26">
            <v>8202</v>
          </cell>
          <cell r="F26">
            <v>16065.42</v>
          </cell>
          <cell r="G26">
            <v>7929</v>
          </cell>
          <cell r="H26">
            <v>15803.12</v>
          </cell>
          <cell r="I26">
            <v>87</v>
          </cell>
          <cell r="J26">
            <v>722.81</v>
          </cell>
          <cell r="K26">
            <v>0</v>
          </cell>
          <cell r="L26">
            <v>2128</v>
          </cell>
          <cell r="M26">
            <v>696.57</v>
          </cell>
          <cell r="N26">
            <v>0</v>
          </cell>
          <cell r="O26">
            <v>0</v>
          </cell>
          <cell r="P26">
            <v>0</v>
          </cell>
          <cell r="Q26">
            <v>3801</v>
          </cell>
          <cell r="R26">
            <v>1112.1099999999999</v>
          </cell>
          <cell r="S26">
            <v>5470</v>
          </cell>
          <cell r="T26">
            <v>1112.1400000000001</v>
          </cell>
        </row>
        <row r="27">
          <cell r="E27">
            <v>2674</v>
          </cell>
          <cell r="F27">
            <v>5122.53</v>
          </cell>
          <cell r="G27">
            <v>2504</v>
          </cell>
          <cell r="H27">
            <v>4965.43</v>
          </cell>
          <cell r="I27">
            <v>75</v>
          </cell>
          <cell r="J27">
            <v>315.07</v>
          </cell>
          <cell r="K27">
            <v>75</v>
          </cell>
          <cell r="L27">
            <v>0</v>
          </cell>
          <cell r="M27">
            <v>315.07</v>
          </cell>
          <cell r="N27">
            <v>0</v>
          </cell>
          <cell r="O27">
            <v>0</v>
          </cell>
          <cell r="P27">
            <v>0</v>
          </cell>
          <cell r="Q27">
            <v>432</v>
          </cell>
          <cell r="R27">
            <v>104.67</v>
          </cell>
          <cell r="S27">
            <v>1895</v>
          </cell>
          <cell r="T27">
            <v>69.78</v>
          </cell>
        </row>
        <row r="28">
          <cell r="E28">
            <v>372</v>
          </cell>
          <cell r="F28">
            <v>518.87</v>
          </cell>
          <cell r="G28">
            <v>372</v>
          </cell>
          <cell r="H28">
            <v>515.78</v>
          </cell>
          <cell r="I28">
            <v>33</v>
          </cell>
          <cell r="J28">
            <v>268.68</v>
          </cell>
          <cell r="K28">
            <v>32</v>
          </cell>
          <cell r="L28">
            <v>1295</v>
          </cell>
          <cell r="M28">
            <v>261.23</v>
          </cell>
          <cell r="N28">
            <v>0</v>
          </cell>
          <cell r="O28">
            <v>0</v>
          </cell>
          <cell r="P28">
            <v>0</v>
          </cell>
          <cell r="Q28">
            <v>588</v>
          </cell>
          <cell r="R28">
            <v>218.88</v>
          </cell>
          <cell r="S28">
            <v>588</v>
          </cell>
          <cell r="T28">
            <v>218.88</v>
          </cell>
        </row>
        <row r="29">
          <cell r="E29">
            <v>2783</v>
          </cell>
          <cell r="F29">
            <v>4770.33</v>
          </cell>
          <cell r="G29">
            <v>2784</v>
          </cell>
          <cell r="H29">
            <v>4751.54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4155</v>
          </cell>
          <cell r="R29">
            <v>1166.6399999999999</v>
          </cell>
          <cell r="S29">
            <v>5937</v>
          </cell>
          <cell r="T29">
            <v>1166.6400000000001</v>
          </cell>
        </row>
        <row r="30">
          <cell r="E30">
            <v>1034</v>
          </cell>
          <cell r="F30">
            <v>1871.66</v>
          </cell>
          <cell r="G30">
            <v>995</v>
          </cell>
          <cell r="H30">
            <v>1795.26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1113</v>
          </cell>
          <cell r="R30">
            <v>278.25</v>
          </cell>
          <cell r="S30">
            <v>1414</v>
          </cell>
          <cell r="T30">
            <v>278.25</v>
          </cell>
        </row>
        <row r="31">
          <cell r="E31">
            <v>1482</v>
          </cell>
          <cell r="F31">
            <v>2505.75</v>
          </cell>
          <cell r="G31">
            <v>1482</v>
          </cell>
          <cell r="H31">
            <v>2505.75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2709</v>
          </cell>
          <cell r="R31">
            <v>727.66</v>
          </cell>
          <cell r="S31">
            <v>2950</v>
          </cell>
          <cell r="T31">
            <v>727.66</v>
          </cell>
        </row>
        <row r="32">
          <cell r="E32">
            <v>694</v>
          </cell>
          <cell r="F32">
            <v>902.76</v>
          </cell>
          <cell r="G32">
            <v>695</v>
          </cell>
          <cell r="H32">
            <v>858.58</v>
          </cell>
          <cell r="I32">
            <v>135</v>
          </cell>
          <cell r="J32">
            <v>312.79000000000002</v>
          </cell>
          <cell r="K32">
            <v>125</v>
          </cell>
          <cell r="L32">
            <v>0</v>
          </cell>
          <cell r="M32">
            <v>272.95</v>
          </cell>
          <cell r="N32">
            <v>0</v>
          </cell>
          <cell r="O32">
            <v>0</v>
          </cell>
          <cell r="P32">
            <v>0</v>
          </cell>
          <cell r="Q32">
            <v>1769</v>
          </cell>
          <cell r="R32">
            <v>442.25</v>
          </cell>
          <cell r="S32">
            <v>2022</v>
          </cell>
          <cell r="T32">
            <v>442.25</v>
          </cell>
        </row>
        <row r="33">
          <cell r="E33">
            <v>168</v>
          </cell>
          <cell r="F33">
            <v>312.83999999999997</v>
          </cell>
          <cell r="G33">
            <v>168</v>
          </cell>
          <cell r="H33">
            <v>312.83999999999997</v>
          </cell>
          <cell r="I33">
            <v>186</v>
          </cell>
          <cell r="J33">
            <v>1319.07</v>
          </cell>
          <cell r="K33">
            <v>0</v>
          </cell>
          <cell r="L33">
            <v>12608</v>
          </cell>
          <cell r="M33">
            <v>1319.07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135</v>
          </cell>
          <cell r="F34">
            <v>180.83</v>
          </cell>
          <cell r="G34">
            <v>135</v>
          </cell>
          <cell r="H34">
            <v>180.83</v>
          </cell>
          <cell r="I34">
            <v>231</v>
          </cell>
          <cell r="J34">
            <v>2027.73</v>
          </cell>
          <cell r="K34">
            <v>231</v>
          </cell>
          <cell r="L34">
            <v>0</v>
          </cell>
          <cell r="M34">
            <v>2027.73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108</v>
          </cell>
          <cell r="F35">
            <v>153.37</v>
          </cell>
          <cell r="G35">
            <v>108</v>
          </cell>
          <cell r="H35">
            <v>153.37</v>
          </cell>
          <cell r="I35">
            <v>123</v>
          </cell>
          <cell r="J35">
            <v>997.51</v>
          </cell>
          <cell r="K35">
            <v>121</v>
          </cell>
          <cell r="L35">
            <v>4222</v>
          </cell>
          <cell r="M35">
            <v>971.13</v>
          </cell>
          <cell r="N35">
            <v>0</v>
          </cell>
          <cell r="O35">
            <v>0</v>
          </cell>
          <cell r="P35">
            <v>0</v>
          </cell>
          <cell r="Q35">
            <v>138</v>
          </cell>
          <cell r="R35">
            <v>45.16</v>
          </cell>
          <cell r="S35">
            <v>135</v>
          </cell>
          <cell r="T35">
            <v>44.68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54</v>
          </cell>
          <cell r="F37">
            <v>85.43</v>
          </cell>
          <cell r="G37">
            <v>53</v>
          </cell>
          <cell r="H37">
            <v>85.43</v>
          </cell>
          <cell r="I37">
            <v>57</v>
          </cell>
          <cell r="J37">
            <v>93.23</v>
          </cell>
          <cell r="K37">
            <v>57</v>
          </cell>
          <cell r="L37">
            <v>0</v>
          </cell>
          <cell r="M37">
            <v>93.23</v>
          </cell>
          <cell r="N37">
            <v>0</v>
          </cell>
          <cell r="O37">
            <v>0</v>
          </cell>
          <cell r="P37">
            <v>0</v>
          </cell>
          <cell r="Q37">
            <v>1067</v>
          </cell>
          <cell r="R37">
            <v>367.84</v>
          </cell>
          <cell r="S37">
            <v>943</v>
          </cell>
          <cell r="T37">
            <v>366.19</v>
          </cell>
        </row>
        <row r="38">
          <cell r="U38">
            <v>43010.140000000007</v>
          </cell>
          <cell r="V38">
            <v>42311.380000000005</v>
          </cell>
        </row>
        <row r="39">
          <cell r="E39">
            <v>12531</v>
          </cell>
          <cell r="F39">
            <v>22766.32</v>
          </cell>
          <cell r="G39">
            <v>11102</v>
          </cell>
          <cell r="H39">
            <v>22765.83</v>
          </cell>
          <cell r="I39">
            <v>171</v>
          </cell>
          <cell r="J39">
            <v>838.99</v>
          </cell>
          <cell r="K39">
            <v>232</v>
          </cell>
          <cell r="L39">
            <v>0</v>
          </cell>
          <cell r="M39">
            <v>838.99</v>
          </cell>
          <cell r="N39">
            <v>789</v>
          </cell>
          <cell r="O39">
            <v>185.9</v>
          </cell>
          <cell r="P39">
            <v>185.9</v>
          </cell>
          <cell r="Q39">
            <v>4560</v>
          </cell>
          <cell r="R39">
            <v>1281.68</v>
          </cell>
          <cell r="S39">
            <v>6182</v>
          </cell>
          <cell r="T39">
            <v>1281.68</v>
          </cell>
          <cell r="U39">
            <v>25072.890000000003</v>
          </cell>
        </row>
        <row r="40">
          <cell r="E40">
            <v>4527</v>
          </cell>
          <cell r="F40">
            <v>7481.77</v>
          </cell>
          <cell r="G40">
            <v>4535</v>
          </cell>
          <cell r="H40">
            <v>7481.27</v>
          </cell>
          <cell r="I40">
            <v>99</v>
          </cell>
          <cell r="J40">
            <v>200.52</v>
          </cell>
          <cell r="K40">
            <v>153</v>
          </cell>
          <cell r="L40">
            <v>0</v>
          </cell>
          <cell r="M40">
            <v>200.52</v>
          </cell>
          <cell r="N40">
            <v>1081</v>
          </cell>
          <cell r="O40">
            <v>254.71</v>
          </cell>
          <cell r="P40">
            <v>254.71</v>
          </cell>
          <cell r="Q40">
            <v>2281</v>
          </cell>
          <cell r="R40">
            <v>688.73</v>
          </cell>
          <cell r="S40">
            <v>3499</v>
          </cell>
          <cell r="T40">
            <v>688.73</v>
          </cell>
          <cell r="U40">
            <v>8625.7300000000014</v>
          </cell>
        </row>
        <row r="41">
          <cell r="E41">
            <v>723</v>
          </cell>
          <cell r="F41">
            <v>1092.98</v>
          </cell>
          <cell r="G41">
            <v>656</v>
          </cell>
          <cell r="H41">
            <v>1092.49</v>
          </cell>
          <cell r="I41">
            <v>192</v>
          </cell>
          <cell r="J41">
            <v>688.62</v>
          </cell>
          <cell r="K41">
            <v>278</v>
          </cell>
          <cell r="L41">
            <v>0</v>
          </cell>
          <cell r="M41">
            <v>688.62</v>
          </cell>
          <cell r="N41">
            <v>0</v>
          </cell>
          <cell r="O41">
            <v>0</v>
          </cell>
          <cell r="P41">
            <v>0</v>
          </cell>
          <cell r="Q41">
            <v>1017</v>
          </cell>
          <cell r="R41">
            <v>283.8</v>
          </cell>
          <cell r="S41">
            <v>2195</v>
          </cell>
          <cell r="T41">
            <v>283.8</v>
          </cell>
          <cell r="U41">
            <v>2065.4</v>
          </cell>
        </row>
        <row r="42">
          <cell r="E42">
            <v>663</v>
          </cell>
          <cell r="F42">
            <v>1230.6199999999999</v>
          </cell>
          <cell r="G42">
            <v>631</v>
          </cell>
          <cell r="H42">
            <v>1230.42</v>
          </cell>
          <cell r="I42">
            <v>69</v>
          </cell>
          <cell r="J42">
            <v>159.87</v>
          </cell>
          <cell r="K42">
            <v>62</v>
          </cell>
          <cell r="L42">
            <v>0</v>
          </cell>
          <cell r="M42">
            <v>143.65</v>
          </cell>
          <cell r="N42">
            <v>0</v>
          </cell>
          <cell r="O42">
            <v>0</v>
          </cell>
          <cell r="P42">
            <v>0</v>
          </cell>
          <cell r="Q42">
            <v>1166</v>
          </cell>
          <cell r="R42">
            <v>277.8</v>
          </cell>
          <cell r="S42">
            <v>1197</v>
          </cell>
          <cell r="T42">
            <v>277.8</v>
          </cell>
          <cell r="U42">
            <v>1668.2899999999997</v>
          </cell>
        </row>
        <row r="43">
          <cell r="E43">
            <v>2148</v>
          </cell>
          <cell r="F43">
            <v>4172.17</v>
          </cell>
          <cell r="G43">
            <v>2104</v>
          </cell>
          <cell r="H43">
            <v>4169.66</v>
          </cell>
          <cell r="I43">
            <v>303</v>
          </cell>
          <cell r="J43">
            <v>942.49</v>
          </cell>
          <cell r="K43">
            <v>315</v>
          </cell>
          <cell r="L43">
            <v>0</v>
          </cell>
          <cell r="M43">
            <v>942.49</v>
          </cell>
          <cell r="N43">
            <v>269</v>
          </cell>
          <cell r="O43">
            <v>63.22</v>
          </cell>
          <cell r="P43">
            <v>63.22</v>
          </cell>
          <cell r="Q43">
            <v>5459</v>
          </cell>
          <cell r="R43">
            <v>1995.18</v>
          </cell>
          <cell r="S43">
            <v>7210</v>
          </cell>
          <cell r="T43">
            <v>1995.18</v>
          </cell>
          <cell r="U43">
            <v>7173.06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450</v>
          </cell>
          <cell r="F45">
            <v>665.64</v>
          </cell>
          <cell r="G45">
            <v>453</v>
          </cell>
          <cell r="H45">
            <v>664.64</v>
          </cell>
          <cell r="I45">
            <v>141</v>
          </cell>
          <cell r="J45">
            <v>1152.8499999999999</v>
          </cell>
          <cell r="K45">
            <v>209</v>
          </cell>
          <cell r="L45">
            <v>0</v>
          </cell>
          <cell r="M45">
            <v>1152.8499999999999</v>
          </cell>
          <cell r="N45">
            <v>0</v>
          </cell>
          <cell r="O45">
            <v>0</v>
          </cell>
          <cell r="P45">
            <v>0</v>
          </cell>
          <cell r="Q45">
            <v>315</v>
          </cell>
          <cell r="R45">
            <v>101.84</v>
          </cell>
          <cell r="S45">
            <v>289</v>
          </cell>
          <cell r="T45">
            <v>82.99</v>
          </cell>
          <cell r="U45">
            <v>1920.3299999999997</v>
          </cell>
        </row>
        <row r="46">
          <cell r="E46">
            <v>537</v>
          </cell>
          <cell r="F46">
            <v>724.83</v>
          </cell>
          <cell r="G46">
            <v>517</v>
          </cell>
          <cell r="H46">
            <v>723.89</v>
          </cell>
          <cell r="I46">
            <v>366</v>
          </cell>
          <cell r="J46">
            <v>618.15</v>
          </cell>
          <cell r="K46">
            <v>479</v>
          </cell>
          <cell r="L46">
            <v>0</v>
          </cell>
          <cell r="M46">
            <v>613.62</v>
          </cell>
          <cell r="N46">
            <v>473</v>
          </cell>
          <cell r="O46">
            <v>111.15</v>
          </cell>
          <cell r="P46">
            <v>111.15</v>
          </cell>
          <cell r="Q46">
            <v>710</v>
          </cell>
          <cell r="R46">
            <v>174.83</v>
          </cell>
          <cell r="S46">
            <v>794</v>
          </cell>
          <cell r="T46">
            <v>171.64</v>
          </cell>
          <cell r="U46">
            <v>1628.96</v>
          </cell>
        </row>
        <row r="47">
          <cell r="E47">
            <v>90</v>
          </cell>
          <cell r="F47">
            <v>103.63</v>
          </cell>
          <cell r="G47">
            <v>91</v>
          </cell>
          <cell r="H47">
            <v>103.07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30</v>
          </cell>
          <cell r="R47">
            <v>12.58</v>
          </cell>
          <cell r="S47">
            <v>31</v>
          </cell>
          <cell r="T47">
            <v>11.91</v>
          </cell>
        </row>
        <row r="48">
          <cell r="E48">
            <v>8</v>
          </cell>
          <cell r="F48">
            <v>18.739999999999998</v>
          </cell>
          <cell r="G48">
            <v>6</v>
          </cell>
          <cell r="H48">
            <v>17.45</v>
          </cell>
          <cell r="Q48">
            <v>346</v>
          </cell>
          <cell r="R48">
            <v>106.61</v>
          </cell>
          <cell r="S48">
            <v>353</v>
          </cell>
          <cell r="T48">
            <v>106.61</v>
          </cell>
        </row>
        <row r="49">
          <cell r="U49">
            <v>48396.22</v>
          </cell>
          <cell r="V49">
            <v>48344.780000000021</v>
          </cell>
        </row>
        <row r="50">
          <cell r="E50">
            <v>9006</v>
          </cell>
          <cell r="F50">
            <v>20366.52</v>
          </cell>
          <cell r="G50">
            <v>9006</v>
          </cell>
          <cell r="H50">
            <v>20366.52</v>
          </cell>
          <cell r="I50">
            <v>70</v>
          </cell>
          <cell r="J50">
            <v>1289.47</v>
          </cell>
          <cell r="K50">
            <v>70</v>
          </cell>
          <cell r="L50">
            <v>0</v>
          </cell>
          <cell r="M50">
            <v>1289.47</v>
          </cell>
          <cell r="N50">
            <v>0</v>
          </cell>
          <cell r="O50">
            <v>0</v>
          </cell>
          <cell r="P50">
            <v>0</v>
          </cell>
          <cell r="Q50">
            <v>885</v>
          </cell>
          <cell r="R50">
            <v>260.62</v>
          </cell>
          <cell r="S50">
            <v>885</v>
          </cell>
          <cell r="T50">
            <v>260.62</v>
          </cell>
        </row>
        <row r="51">
          <cell r="E51">
            <v>6586</v>
          </cell>
          <cell r="F51">
            <v>14282.43</v>
          </cell>
          <cell r="G51">
            <v>6586</v>
          </cell>
          <cell r="H51">
            <v>14282.43</v>
          </cell>
          <cell r="I51">
            <v>1067</v>
          </cell>
          <cell r="J51">
            <v>2991.39</v>
          </cell>
          <cell r="K51">
            <v>694</v>
          </cell>
          <cell r="L51">
            <v>6721</v>
          </cell>
          <cell r="M51">
            <v>2907.41</v>
          </cell>
          <cell r="N51">
            <v>799</v>
          </cell>
          <cell r="O51">
            <v>187.76</v>
          </cell>
          <cell r="P51">
            <v>177.89</v>
          </cell>
          <cell r="Q51">
            <v>5277</v>
          </cell>
          <cell r="R51">
            <v>1194.81</v>
          </cell>
          <cell r="S51">
            <v>5277</v>
          </cell>
          <cell r="T51">
            <v>1194.81</v>
          </cell>
        </row>
        <row r="52">
          <cell r="E52">
            <v>615</v>
          </cell>
          <cell r="F52">
            <v>942.41</v>
          </cell>
          <cell r="G52">
            <v>615</v>
          </cell>
          <cell r="H52">
            <v>942.41</v>
          </cell>
          <cell r="I52">
            <v>213</v>
          </cell>
          <cell r="J52">
            <v>775.63</v>
          </cell>
          <cell r="K52">
            <v>161</v>
          </cell>
          <cell r="L52">
            <v>1420</v>
          </cell>
          <cell r="M52">
            <v>655.24</v>
          </cell>
          <cell r="N52">
            <v>640</v>
          </cell>
          <cell r="O52">
            <v>128</v>
          </cell>
          <cell r="P52">
            <v>126.8</v>
          </cell>
          <cell r="Q52">
            <v>537</v>
          </cell>
          <cell r="R52">
            <v>165.4</v>
          </cell>
          <cell r="S52">
            <v>537</v>
          </cell>
          <cell r="T52">
            <v>165.4</v>
          </cell>
        </row>
        <row r="53">
          <cell r="E53">
            <v>1613</v>
          </cell>
          <cell r="F53">
            <v>2454.59</v>
          </cell>
          <cell r="G53">
            <v>1613</v>
          </cell>
          <cell r="H53">
            <v>2454.59</v>
          </cell>
          <cell r="I53">
            <v>42</v>
          </cell>
          <cell r="J53">
            <v>96.34</v>
          </cell>
          <cell r="K53">
            <v>40</v>
          </cell>
          <cell r="L53">
            <v>0</v>
          </cell>
          <cell r="M53">
            <v>91.76</v>
          </cell>
          <cell r="N53">
            <v>0</v>
          </cell>
          <cell r="O53">
            <v>0</v>
          </cell>
          <cell r="P53">
            <v>0</v>
          </cell>
          <cell r="Q53">
            <v>2703</v>
          </cell>
          <cell r="R53">
            <v>714</v>
          </cell>
          <cell r="S53">
            <v>2703</v>
          </cell>
          <cell r="T53">
            <v>714</v>
          </cell>
        </row>
        <row r="54">
          <cell r="E54">
            <v>1650</v>
          </cell>
          <cell r="F54">
            <v>2591.6999999999998</v>
          </cell>
          <cell r="G54">
            <v>1650</v>
          </cell>
          <cell r="H54">
            <v>2591.6999999999998</v>
          </cell>
          <cell r="I54">
            <v>162</v>
          </cell>
          <cell r="J54">
            <v>449.68</v>
          </cell>
          <cell r="K54">
            <v>134</v>
          </cell>
          <cell r="L54">
            <v>638</v>
          </cell>
          <cell r="M54">
            <v>434.34</v>
          </cell>
          <cell r="N54">
            <v>0</v>
          </cell>
          <cell r="O54">
            <v>0</v>
          </cell>
          <cell r="P54">
            <v>0</v>
          </cell>
          <cell r="Q54">
            <v>282</v>
          </cell>
          <cell r="R54">
            <v>76.5</v>
          </cell>
          <cell r="S54">
            <v>282</v>
          </cell>
          <cell r="T54">
            <v>76.5</v>
          </cell>
        </row>
        <row r="55">
          <cell r="E55">
            <v>134</v>
          </cell>
          <cell r="F55">
            <v>244.71</v>
          </cell>
          <cell r="G55">
            <v>134</v>
          </cell>
          <cell r="H55">
            <v>244.71</v>
          </cell>
          <cell r="I55">
            <v>155</v>
          </cell>
          <cell r="J55">
            <v>1933.65</v>
          </cell>
          <cell r="K55">
            <v>0</v>
          </cell>
          <cell r="L55">
            <v>6189</v>
          </cell>
          <cell r="M55">
            <v>1917.69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</row>
        <row r="56">
          <cell r="E56">
            <v>844</v>
          </cell>
          <cell r="F56">
            <v>1322.2</v>
          </cell>
          <cell r="G56">
            <v>844</v>
          </cell>
          <cell r="H56">
            <v>1322.2</v>
          </cell>
          <cell r="I56">
            <v>56</v>
          </cell>
          <cell r="J56">
            <v>128.46</v>
          </cell>
          <cell r="K56">
            <v>56</v>
          </cell>
          <cell r="L56">
            <v>0</v>
          </cell>
          <cell r="M56">
            <v>128.46</v>
          </cell>
          <cell r="N56">
            <v>0</v>
          </cell>
          <cell r="O56">
            <v>0</v>
          </cell>
          <cell r="P56">
            <v>0</v>
          </cell>
          <cell r="Q56">
            <v>1242</v>
          </cell>
          <cell r="R56">
            <v>186</v>
          </cell>
          <cell r="S56">
            <v>1242</v>
          </cell>
          <cell r="T56">
            <v>186</v>
          </cell>
        </row>
        <row r="57">
          <cell r="E57">
            <v>225</v>
          </cell>
          <cell r="F57">
            <v>289.22000000000003</v>
          </cell>
          <cell r="G57">
            <v>225</v>
          </cell>
          <cell r="H57">
            <v>289.22000000000003</v>
          </cell>
          <cell r="I57">
            <v>42</v>
          </cell>
          <cell r="J57">
            <v>96.34</v>
          </cell>
          <cell r="K57">
            <v>42</v>
          </cell>
          <cell r="L57">
            <v>0</v>
          </cell>
          <cell r="M57">
            <v>96.34</v>
          </cell>
          <cell r="N57">
            <v>720</v>
          </cell>
          <cell r="O57">
            <v>144</v>
          </cell>
          <cell r="P57">
            <v>144</v>
          </cell>
          <cell r="Q57">
            <v>228</v>
          </cell>
          <cell r="R57">
            <v>67.2</v>
          </cell>
          <cell r="S57">
            <v>228</v>
          </cell>
          <cell r="T57">
            <v>67.2</v>
          </cell>
        </row>
        <row r="58">
          <cell r="E58">
            <v>92</v>
          </cell>
          <cell r="F58">
            <v>144.15</v>
          </cell>
          <cell r="G58">
            <v>92</v>
          </cell>
          <cell r="H58">
            <v>144.15</v>
          </cell>
          <cell r="I58">
            <v>64</v>
          </cell>
          <cell r="J58">
            <v>2090.88</v>
          </cell>
          <cell r="K58">
            <v>0</v>
          </cell>
          <cell r="L58">
            <v>19008</v>
          </cell>
          <cell r="M58">
            <v>2090.88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E59">
            <v>1036</v>
          </cell>
          <cell r="F59">
            <v>2505.04</v>
          </cell>
          <cell r="G59">
            <v>1036</v>
          </cell>
          <cell r="H59">
            <v>2505.04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1428</v>
          </cell>
          <cell r="R59">
            <v>423.75</v>
          </cell>
          <cell r="S59">
            <v>1428</v>
          </cell>
          <cell r="T59">
            <v>423.75</v>
          </cell>
        </row>
        <row r="60">
          <cell r="E60">
            <v>891</v>
          </cell>
          <cell r="F60">
            <v>1380.33</v>
          </cell>
          <cell r="G60">
            <v>856</v>
          </cell>
          <cell r="H60">
            <v>1325.45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759</v>
          </cell>
          <cell r="R60">
            <v>180</v>
          </cell>
          <cell r="S60">
            <v>759</v>
          </cell>
          <cell r="T60">
            <v>180</v>
          </cell>
        </row>
        <row r="61">
          <cell r="E61">
            <v>65</v>
          </cell>
          <cell r="F61">
            <v>77.760000000000005</v>
          </cell>
          <cell r="G61">
            <v>65</v>
          </cell>
          <cell r="H61">
            <v>77.760000000000005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</row>
        <row r="62">
          <cell r="U62">
            <v>60180.94000000001</v>
          </cell>
          <cell r="V62">
            <v>59874.740000000005</v>
          </cell>
        </row>
        <row r="63">
          <cell r="E63">
            <v>6624</v>
          </cell>
          <cell r="F63">
            <v>10922.17</v>
          </cell>
          <cell r="G63">
            <v>6624</v>
          </cell>
          <cell r="H63">
            <v>10922.17</v>
          </cell>
          <cell r="I63">
            <v>431</v>
          </cell>
          <cell r="J63">
            <v>1691.26</v>
          </cell>
          <cell r="K63">
            <v>431</v>
          </cell>
          <cell r="L63">
            <v>3593</v>
          </cell>
          <cell r="M63">
            <v>1691.26</v>
          </cell>
          <cell r="N63">
            <v>419</v>
          </cell>
          <cell r="O63">
            <v>69.13</v>
          </cell>
          <cell r="P63">
            <v>69.13</v>
          </cell>
          <cell r="Q63">
            <v>1077</v>
          </cell>
          <cell r="R63">
            <v>320.23</v>
          </cell>
          <cell r="S63">
            <v>1676</v>
          </cell>
          <cell r="T63">
            <v>320.23</v>
          </cell>
        </row>
        <row r="64">
          <cell r="E64">
            <v>1230</v>
          </cell>
          <cell r="F64">
            <v>1543.74</v>
          </cell>
          <cell r="G64">
            <v>1230</v>
          </cell>
          <cell r="H64">
            <v>1543.74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1375</v>
          </cell>
          <cell r="R64">
            <v>234.42</v>
          </cell>
          <cell r="S64">
            <v>1376</v>
          </cell>
          <cell r="T64">
            <v>219.38</v>
          </cell>
        </row>
        <row r="65">
          <cell r="E65">
            <v>555</v>
          </cell>
          <cell r="F65">
            <v>677</v>
          </cell>
          <cell r="G65">
            <v>555</v>
          </cell>
          <cell r="H65">
            <v>677</v>
          </cell>
          <cell r="I65">
            <v>33</v>
          </cell>
          <cell r="J65">
            <v>1464.73</v>
          </cell>
          <cell r="K65">
            <v>33</v>
          </cell>
          <cell r="L65">
            <v>10992</v>
          </cell>
          <cell r="M65">
            <v>1464.73</v>
          </cell>
          <cell r="N65">
            <v>0</v>
          </cell>
          <cell r="O65">
            <v>0</v>
          </cell>
          <cell r="P65">
            <v>0</v>
          </cell>
          <cell r="Q65">
            <v>487</v>
          </cell>
          <cell r="R65">
            <v>128.13</v>
          </cell>
          <cell r="S65">
            <v>457</v>
          </cell>
          <cell r="T65">
            <v>118.84</v>
          </cell>
        </row>
        <row r="66">
          <cell r="E66">
            <v>660</v>
          </cell>
          <cell r="F66">
            <v>921.9</v>
          </cell>
          <cell r="G66">
            <v>660</v>
          </cell>
          <cell r="H66">
            <v>921.9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585</v>
          </cell>
          <cell r="R66">
            <v>204.66</v>
          </cell>
          <cell r="S66">
            <v>618</v>
          </cell>
          <cell r="T66">
            <v>204.66</v>
          </cell>
        </row>
        <row r="67">
          <cell r="U67">
            <v>18177.37</v>
          </cell>
          <cell r="V67">
            <v>18153.04</v>
          </cell>
        </row>
        <row r="68">
          <cell r="E68">
            <v>11634</v>
          </cell>
          <cell r="F68">
            <v>19096.63</v>
          </cell>
          <cell r="G68">
            <v>10557</v>
          </cell>
          <cell r="H68">
            <v>19096.3</v>
          </cell>
          <cell r="I68">
            <v>387</v>
          </cell>
          <cell r="J68">
            <v>1581.35</v>
          </cell>
          <cell r="K68">
            <v>561</v>
          </cell>
          <cell r="L68">
            <v>9284</v>
          </cell>
          <cell r="M68">
            <v>1581.35</v>
          </cell>
          <cell r="N68">
            <v>0</v>
          </cell>
          <cell r="O68">
            <v>0</v>
          </cell>
          <cell r="P68">
            <v>0</v>
          </cell>
          <cell r="Q68">
            <v>5934</v>
          </cell>
          <cell r="R68">
            <v>1537.08</v>
          </cell>
          <cell r="S68">
            <v>7799</v>
          </cell>
          <cell r="T68">
            <v>1537.08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E71">
            <v>2352</v>
          </cell>
          <cell r="F71">
            <v>3521.58</v>
          </cell>
          <cell r="G71">
            <v>2378</v>
          </cell>
          <cell r="H71">
            <v>3521.3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411</v>
          </cell>
          <cell r="R71">
            <v>106.61</v>
          </cell>
          <cell r="S71">
            <v>1283</v>
          </cell>
          <cell r="T71">
            <v>106.61</v>
          </cell>
        </row>
        <row r="72">
          <cell r="E72">
            <v>51</v>
          </cell>
          <cell r="F72">
            <v>71.81</v>
          </cell>
          <cell r="G72">
            <v>51</v>
          </cell>
          <cell r="H72">
            <v>71.81</v>
          </cell>
          <cell r="I72">
            <v>1056</v>
          </cell>
          <cell r="J72">
            <v>2098.4899999999998</v>
          </cell>
          <cell r="K72">
            <v>1092</v>
          </cell>
          <cell r="L72">
            <v>13650</v>
          </cell>
          <cell r="M72">
            <v>2098.4899999999998</v>
          </cell>
          <cell r="N72">
            <v>0</v>
          </cell>
          <cell r="O72">
            <v>0</v>
          </cell>
          <cell r="P72">
            <v>0</v>
          </cell>
          <cell r="Q72">
            <v>138</v>
          </cell>
          <cell r="R72">
            <v>38.99</v>
          </cell>
          <cell r="S72">
            <v>158</v>
          </cell>
          <cell r="T72">
            <v>38.99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E74">
            <v>153</v>
          </cell>
          <cell r="F74">
            <v>218.42</v>
          </cell>
          <cell r="G74">
            <v>145</v>
          </cell>
          <cell r="H74">
            <v>217.08</v>
          </cell>
          <cell r="I74">
            <v>177</v>
          </cell>
          <cell r="J74">
            <v>1270.72</v>
          </cell>
          <cell r="K74">
            <v>149</v>
          </cell>
          <cell r="L74">
            <v>6247</v>
          </cell>
          <cell r="M74">
            <v>1250.76</v>
          </cell>
          <cell r="N74">
            <v>0</v>
          </cell>
          <cell r="O74">
            <v>0</v>
          </cell>
          <cell r="P74">
            <v>0</v>
          </cell>
          <cell r="Q74">
            <v>229</v>
          </cell>
          <cell r="R74">
            <v>22.9</v>
          </cell>
          <cell r="S74">
            <v>375</v>
          </cell>
          <cell r="T74">
            <v>22.9</v>
          </cell>
        </row>
        <row r="75">
          <cell r="U75">
            <v>29564.579999999998</v>
          </cell>
          <cell r="V75">
            <v>29542.67</v>
          </cell>
        </row>
        <row r="76">
          <cell r="E76">
            <v>7593</v>
          </cell>
          <cell r="F76">
            <v>18184.32</v>
          </cell>
          <cell r="G76">
            <v>7074</v>
          </cell>
          <cell r="H76">
            <v>18184.32</v>
          </cell>
          <cell r="I76">
            <v>276</v>
          </cell>
          <cell r="J76">
            <v>630.08000000000004</v>
          </cell>
          <cell r="K76">
            <v>360</v>
          </cell>
          <cell r="L76">
            <v>0</v>
          </cell>
          <cell r="M76">
            <v>630.08000000000004</v>
          </cell>
          <cell r="N76">
            <v>0</v>
          </cell>
          <cell r="O76">
            <v>0</v>
          </cell>
          <cell r="P76">
            <v>0</v>
          </cell>
          <cell r="Q76">
            <v>804</v>
          </cell>
          <cell r="R76">
            <v>239.4</v>
          </cell>
          <cell r="S76">
            <v>824</v>
          </cell>
          <cell r="T76">
            <v>239.4</v>
          </cell>
        </row>
        <row r="77">
          <cell r="E77">
            <v>1965</v>
          </cell>
          <cell r="F77">
            <v>3117.99</v>
          </cell>
          <cell r="G77">
            <v>1934</v>
          </cell>
          <cell r="H77">
            <v>3117.99</v>
          </cell>
          <cell r="I77">
            <v>141</v>
          </cell>
          <cell r="J77">
            <v>2213.63</v>
          </cell>
          <cell r="K77">
            <v>0</v>
          </cell>
          <cell r="L77">
            <v>2319</v>
          </cell>
          <cell r="M77">
            <v>1971.15</v>
          </cell>
          <cell r="N77">
            <v>0</v>
          </cell>
          <cell r="O77">
            <v>0</v>
          </cell>
          <cell r="P77">
            <v>0</v>
          </cell>
          <cell r="Q77">
            <v>393</v>
          </cell>
          <cell r="R77">
            <v>119.92</v>
          </cell>
          <cell r="S77">
            <v>564</v>
          </cell>
          <cell r="T77">
            <v>119.92</v>
          </cell>
        </row>
        <row r="78">
          <cell r="E78">
            <v>2406</v>
          </cell>
          <cell r="F78">
            <v>4520.59</v>
          </cell>
          <cell r="G78">
            <v>2368</v>
          </cell>
          <cell r="H78">
            <v>4520.59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1115</v>
          </cell>
          <cell r="R78">
            <v>384.02</v>
          </cell>
          <cell r="S78">
            <v>1362</v>
          </cell>
          <cell r="T78">
            <v>384.02</v>
          </cell>
        </row>
        <row r="79">
          <cell r="E79">
            <v>810</v>
          </cell>
          <cell r="F79">
            <v>1800.62</v>
          </cell>
          <cell r="G79">
            <v>782</v>
          </cell>
          <cell r="H79">
            <v>1766.93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494</v>
          </cell>
          <cell r="R79">
            <v>135.16999999999999</v>
          </cell>
          <cell r="S79">
            <v>1556</v>
          </cell>
          <cell r="T79">
            <v>135.16999999999999</v>
          </cell>
        </row>
        <row r="80">
          <cell r="E80">
            <v>456</v>
          </cell>
          <cell r="F80">
            <v>777.94</v>
          </cell>
          <cell r="G80">
            <v>447</v>
          </cell>
          <cell r="H80">
            <v>724.72</v>
          </cell>
          <cell r="I80">
            <v>150</v>
          </cell>
          <cell r="J80">
            <v>1208.8</v>
          </cell>
          <cell r="K80">
            <v>113</v>
          </cell>
          <cell r="L80">
            <v>5522</v>
          </cell>
          <cell r="M80">
            <v>1208.8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E81">
            <v>2205</v>
          </cell>
          <cell r="F81">
            <v>3200.99</v>
          </cell>
          <cell r="G81">
            <v>2033</v>
          </cell>
          <cell r="H81">
            <v>3200.99</v>
          </cell>
          <cell r="I81">
            <v>129</v>
          </cell>
          <cell r="J81">
            <v>295.93</v>
          </cell>
          <cell r="K81">
            <v>151</v>
          </cell>
          <cell r="L81">
            <v>0</v>
          </cell>
          <cell r="M81">
            <v>295.93</v>
          </cell>
          <cell r="N81">
            <v>0</v>
          </cell>
          <cell r="O81">
            <v>0</v>
          </cell>
          <cell r="P81">
            <v>0</v>
          </cell>
          <cell r="Q81">
            <v>1156</v>
          </cell>
          <cell r="R81">
            <v>356.74</v>
          </cell>
          <cell r="S81">
            <v>1746</v>
          </cell>
          <cell r="T81">
            <v>356.74</v>
          </cell>
        </row>
        <row r="82">
          <cell r="E82">
            <v>225</v>
          </cell>
          <cell r="F82">
            <v>304.08999999999997</v>
          </cell>
          <cell r="G82">
            <v>196</v>
          </cell>
          <cell r="H82">
            <v>304.08999999999997</v>
          </cell>
          <cell r="I82">
            <v>84</v>
          </cell>
          <cell r="J82">
            <v>185.78</v>
          </cell>
          <cell r="K82">
            <v>101</v>
          </cell>
          <cell r="L82">
            <v>0</v>
          </cell>
          <cell r="M82">
            <v>185.78</v>
          </cell>
          <cell r="N82">
            <v>1050</v>
          </cell>
          <cell r="O82">
            <v>246.75</v>
          </cell>
          <cell r="P82">
            <v>287.88</v>
          </cell>
          <cell r="Q82">
            <v>243</v>
          </cell>
          <cell r="R82">
            <v>75.23</v>
          </cell>
          <cell r="S82">
            <v>375</v>
          </cell>
          <cell r="T82">
            <v>75.23</v>
          </cell>
        </row>
        <row r="83">
          <cell r="E83">
            <v>687</v>
          </cell>
          <cell r="F83">
            <v>946.75</v>
          </cell>
          <cell r="G83">
            <v>662</v>
          </cell>
          <cell r="H83">
            <v>946.75</v>
          </cell>
          <cell r="I83">
            <v>84</v>
          </cell>
          <cell r="J83">
            <v>168.2</v>
          </cell>
          <cell r="K83">
            <v>86</v>
          </cell>
          <cell r="L83">
            <v>0</v>
          </cell>
          <cell r="M83">
            <v>168.2</v>
          </cell>
          <cell r="N83">
            <v>0</v>
          </cell>
          <cell r="O83">
            <v>0</v>
          </cell>
          <cell r="P83">
            <v>0</v>
          </cell>
          <cell r="Q83">
            <v>450</v>
          </cell>
          <cell r="R83">
            <v>45</v>
          </cell>
          <cell r="S83">
            <v>480</v>
          </cell>
          <cell r="T83">
            <v>45</v>
          </cell>
        </row>
        <row r="84">
          <cell r="E84">
            <v>606</v>
          </cell>
          <cell r="F84">
            <v>725.27</v>
          </cell>
          <cell r="G84">
            <v>558</v>
          </cell>
          <cell r="H84">
            <v>725.27</v>
          </cell>
          <cell r="I84">
            <v>33</v>
          </cell>
          <cell r="J84">
            <v>72.98</v>
          </cell>
          <cell r="K84">
            <v>35</v>
          </cell>
          <cell r="L84">
            <v>0</v>
          </cell>
          <cell r="M84">
            <v>72.98</v>
          </cell>
          <cell r="N84">
            <v>0</v>
          </cell>
          <cell r="O84">
            <v>0</v>
          </cell>
          <cell r="P84">
            <v>0</v>
          </cell>
          <cell r="Q84">
            <v>19</v>
          </cell>
          <cell r="R84">
            <v>24.01</v>
          </cell>
          <cell r="S84">
            <v>224</v>
          </cell>
          <cell r="T84">
            <v>24.01</v>
          </cell>
        </row>
        <row r="85">
          <cell r="E85">
            <v>1293</v>
          </cell>
          <cell r="F85">
            <v>2543.06</v>
          </cell>
          <cell r="G85">
            <v>1274</v>
          </cell>
          <cell r="H85">
            <v>2543.06</v>
          </cell>
          <cell r="I85">
            <v>333</v>
          </cell>
          <cell r="J85">
            <v>4411.92</v>
          </cell>
          <cell r="K85">
            <v>217</v>
          </cell>
          <cell r="L85">
            <v>28959</v>
          </cell>
          <cell r="M85">
            <v>4348.37</v>
          </cell>
          <cell r="N85">
            <v>0</v>
          </cell>
          <cell r="O85">
            <v>0</v>
          </cell>
          <cell r="P85">
            <v>0</v>
          </cell>
          <cell r="Q85">
            <v>240</v>
          </cell>
          <cell r="R85">
            <v>30.22</v>
          </cell>
          <cell r="S85">
            <v>404</v>
          </cell>
          <cell r="T85">
            <v>30.22</v>
          </cell>
        </row>
        <row r="86">
          <cell r="E86">
            <v>159</v>
          </cell>
          <cell r="F86">
            <v>197.29</v>
          </cell>
          <cell r="G86">
            <v>165</v>
          </cell>
          <cell r="H86">
            <v>197.29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33</v>
          </cell>
          <cell r="R86">
            <v>17.940000000000001</v>
          </cell>
          <cell r="S86">
            <v>122</v>
          </cell>
          <cell r="T86">
            <v>17.940000000000001</v>
          </cell>
        </row>
        <row r="87">
          <cell r="E87">
            <v>468</v>
          </cell>
          <cell r="F87">
            <v>1177.3900000000001</v>
          </cell>
          <cell r="G87">
            <v>477</v>
          </cell>
          <cell r="H87">
            <v>1177.3900000000001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123</v>
          </cell>
          <cell r="R87">
            <v>89.72</v>
          </cell>
          <cell r="S87">
            <v>225</v>
          </cell>
          <cell r="T87">
            <v>89.72</v>
          </cell>
        </row>
        <row r="88">
          <cell r="E88">
            <v>885</v>
          </cell>
          <cell r="F88">
            <v>1384.35</v>
          </cell>
          <cell r="G88">
            <v>861</v>
          </cell>
          <cell r="H88">
            <v>1384.35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380</v>
          </cell>
          <cell r="R88">
            <v>120</v>
          </cell>
          <cell r="S88">
            <v>434</v>
          </cell>
          <cell r="T88">
            <v>120</v>
          </cell>
        </row>
        <row r="89">
          <cell r="E89">
            <v>420</v>
          </cell>
          <cell r="F89">
            <v>889.75</v>
          </cell>
          <cell r="G89">
            <v>411</v>
          </cell>
          <cell r="H89">
            <v>889.75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971</v>
          </cell>
          <cell r="R89">
            <v>405.7</v>
          </cell>
          <cell r="S89">
            <v>1481</v>
          </cell>
          <cell r="T89">
            <v>405.7</v>
          </cell>
        </row>
        <row r="90">
          <cell r="E90">
            <v>204</v>
          </cell>
          <cell r="F90">
            <v>362.67</v>
          </cell>
          <cell r="G90">
            <v>177</v>
          </cell>
          <cell r="H90">
            <v>362.67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1419</v>
          </cell>
          <cell r="R90">
            <v>586.85</v>
          </cell>
          <cell r="S90">
            <v>1840</v>
          </cell>
          <cell r="T90">
            <v>586.85</v>
          </cell>
        </row>
        <row r="91">
          <cell r="E91">
            <v>184</v>
          </cell>
          <cell r="F91">
            <v>359.95</v>
          </cell>
          <cell r="G91">
            <v>208</v>
          </cell>
          <cell r="H91">
            <v>359.95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967</v>
          </cell>
          <cell r="R91">
            <v>302.06</v>
          </cell>
          <cell r="S91">
            <v>1443</v>
          </cell>
          <cell r="T91">
            <v>302.06</v>
          </cell>
        </row>
        <row r="92">
          <cell r="E92">
            <v>96</v>
          </cell>
          <cell r="F92">
            <v>282.26</v>
          </cell>
          <cell r="G92">
            <v>110</v>
          </cell>
          <cell r="H92">
            <v>282.26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E93">
            <v>417</v>
          </cell>
          <cell r="F93">
            <v>567.52</v>
          </cell>
          <cell r="G93">
            <v>386</v>
          </cell>
          <cell r="H93">
            <v>567.52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41</v>
          </cell>
          <cell r="R93">
            <v>17.510000000000002</v>
          </cell>
          <cell r="S93">
            <v>59</v>
          </cell>
          <cell r="T93">
            <v>13.77</v>
          </cell>
        </row>
        <row r="94">
          <cell r="U94">
            <v>53726.359999999993</v>
          </cell>
          <cell r="V94">
            <v>53370.810000000005</v>
          </cell>
        </row>
        <row r="95">
          <cell r="E95">
            <v>8994</v>
          </cell>
          <cell r="F95">
            <v>19874.939999999999</v>
          </cell>
          <cell r="G95">
            <v>8845</v>
          </cell>
          <cell r="H95">
            <v>19546.52</v>
          </cell>
          <cell r="I95">
            <v>342</v>
          </cell>
          <cell r="J95">
            <v>1129.8499999999999</v>
          </cell>
          <cell r="K95">
            <v>381</v>
          </cell>
          <cell r="L95">
            <v>649</v>
          </cell>
          <cell r="M95">
            <v>1040.07</v>
          </cell>
          <cell r="N95">
            <v>0</v>
          </cell>
          <cell r="O95">
            <v>0</v>
          </cell>
          <cell r="P95">
            <v>0</v>
          </cell>
          <cell r="Q95">
            <v>16527</v>
          </cell>
          <cell r="R95">
            <v>4639.2299999999996</v>
          </cell>
          <cell r="S95">
            <v>16705</v>
          </cell>
          <cell r="T95">
            <v>4465.22</v>
          </cell>
        </row>
        <row r="96">
          <cell r="E96">
            <v>441</v>
          </cell>
          <cell r="F96">
            <v>557.85</v>
          </cell>
          <cell r="G96">
            <v>441</v>
          </cell>
          <cell r="H96">
            <v>557.85</v>
          </cell>
          <cell r="I96">
            <v>129</v>
          </cell>
          <cell r="J96">
            <v>285.72000000000003</v>
          </cell>
          <cell r="K96">
            <v>100</v>
          </cell>
          <cell r="L96">
            <v>0</v>
          </cell>
          <cell r="M96">
            <v>217.92</v>
          </cell>
          <cell r="N96">
            <v>0</v>
          </cell>
          <cell r="O96">
            <v>0</v>
          </cell>
          <cell r="P96">
            <v>0</v>
          </cell>
          <cell r="Q96">
            <v>867</v>
          </cell>
          <cell r="R96">
            <v>179.83</v>
          </cell>
          <cell r="S96">
            <v>967</v>
          </cell>
          <cell r="T96">
            <v>179.83</v>
          </cell>
        </row>
        <row r="97">
          <cell r="E97">
            <v>561</v>
          </cell>
          <cell r="F97">
            <v>1099</v>
          </cell>
          <cell r="G97">
            <v>561</v>
          </cell>
          <cell r="H97">
            <v>1099</v>
          </cell>
          <cell r="I97">
            <v>279</v>
          </cell>
          <cell r="J97">
            <v>2766</v>
          </cell>
          <cell r="K97">
            <v>0</v>
          </cell>
          <cell r="L97">
            <v>21900</v>
          </cell>
          <cell r="M97">
            <v>2959</v>
          </cell>
          <cell r="N97">
            <v>0</v>
          </cell>
          <cell r="O97">
            <v>0</v>
          </cell>
          <cell r="P97">
            <v>0</v>
          </cell>
          <cell r="Q97">
            <v>2100</v>
          </cell>
          <cell r="R97">
            <v>210</v>
          </cell>
          <cell r="S97">
            <v>2277</v>
          </cell>
          <cell r="T97">
            <v>210</v>
          </cell>
        </row>
        <row r="98">
          <cell r="E98">
            <v>51</v>
          </cell>
          <cell r="F98">
            <v>66.55</v>
          </cell>
          <cell r="G98">
            <v>47</v>
          </cell>
          <cell r="H98">
            <v>65.900000000000006</v>
          </cell>
          <cell r="I98">
            <v>0</v>
          </cell>
          <cell r="J98">
            <v>2377.09</v>
          </cell>
          <cell r="K98">
            <v>0</v>
          </cell>
          <cell r="L98">
            <v>10150</v>
          </cell>
          <cell r="M98">
            <v>2377.09</v>
          </cell>
          <cell r="N98">
            <v>0</v>
          </cell>
          <cell r="O98">
            <v>0</v>
          </cell>
          <cell r="P98">
            <v>0</v>
          </cell>
          <cell r="Q98">
            <v>123</v>
          </cell>
          <cell r="R98">
            <v>37.619999999999997</v>
          </cell>
          <cell r="S98">
            <v>121</v>
          </cell>
          <cell r="T98">
            <v>37.619999999999997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640.41</v>
          </cell>
          <cell r="K99">
            <v>0</v>
          </cell>
          <cell r="L99">
            <v>2617</v>
          </cell>
          <cell r="M99">
            <v>616.62</v>
          </cell>
          <cell r="N99">
            <v>0</v>
          </cell>
          <cell r="O99">
            <v>0</v>
          </cell>
          <cell r="P99">
            <v>0</v>
          </cell>
          <cell r="Q99">
            <v>480</v>
          </cell>
          <cell r="R99">
            <v>134.78</v>
          </cell>
          <cell r="S99">
            <v>406</v>
          </cell>
          <cell r="T99">
            <v>138.12</v>
          </cell>
        </row>
        <row r="100">
          <cell r="U100">
            <v>33998.870000000003</v>
          </cell>
          <cell r="V100">
            <v>33510.76</v>
          </cell>
        </row>
        <row r="101">
          <cell r="E101">
            <v>7155</v>
          </cell>
          <cell r="F101">
            <v>12597.81</v>
          </cell>
          <cell r="G101">
            <v>7152</v>
          </cell>
          <cell r="H101">
            <v>12591.19</v>
          </cell>
          <cell r="I101">
            <v>93</v>
          </cell>
          <cell r="J101">
            <v>634.67999999999995</v>
          </cell>
          <cell r="K101">
            <v>141</v>
          </cell>
          <cell r="L101">
            <v>3641</v>
          </cell>
          <cell r="M101">
            <v>634.67999999999995</v>
          </cell>
          <cell r="N101">
            <v>0</v>
          </cell>
          <cell r="O101">
            <v>0</v>
          </cell>
          <cell r="P101">
            <v>0</v>
          </cell>
          <cell r="Q101">
            <v>1914</v>
          </cell>
          <cell r="R101">
            <v>604.67999999999995</v>
          </cell>
          <cell r="S101">
            <v>2156</v>
          </cell>
          <cell r="T101">
            <v>593.29</v>
          </cell>
        </row>
        <row r="102">
          <cell r="E102">
            <v>2661</v>
          </cell>
          <cell r="F102">
            <v>3923.8</v>
          </cell>
          <cell r="G102">
            <v>2661</v>
          </cell>
          <cell r="H102">
            <v>3923.8</v>
          </cell>
          <cell r="I102">
            <v>27</v>
          </cell>
          <cell r="J102">
            <v>190.27</v>
          </cell>
          <cell r="K102">
            <v>76</v>
          </cell>
          <cell r="L102">
            <v>0</v>
          </cell>
          <cell r="M102">
            <v>190.27</v>
          </cell>
          <cell r="N102">
            <v>0</v>
          </cell>
          <cell r="O102">
            <v>0</v>
          </cell>
          <cell r="P102">
            <v>0</v>
          </cell>
          <cell r="Q102">
            <v>3018</v>
          </cell>
          <cell r="R102">
            <v>508.81</v>
          </cell>
          <cell r="S102">
            <v>3871</v>
          </cell>
          <cell r="T102">
            <v>508.81</v>
          </cell>
        </row>
        <row r="103">
          <cell r="E103">
            <v>840</v>
          </cell>
          <cell r="F103">
            <v>1089.82</v>
          </cell>
          <cell r="G103">
            <v>840</v>
          </cell>
          <cell r="H103">
            <v>1089.82</v>
          </cell>
          <cell r="I103">
            <v>60</v>
          </cell>
          <cell r="J103">
            <v>132.88999999999999</v>
          </cell>
          <cell r="K103">
            <v>60</v>
          </cell>
          <cell r="L103">
            <v>0</v>
          </cell>
          <cell r="M103">
            <v>132.88999999999999</v>
          </cell>
          <cell r="N103">
            <v>0</v>
          </cell>
          <cell r="O103">
            <v>0</v>
          </cell>
          <cell r="P103">
            <v>0</v>
          </cell>
          <cell r="Q103">
            <v>180</v>
          </cell>
          <cell r="R103">
            <v>39.03</v>
          </cell>
          <cell r="S103">
            <v>180</v>
          </cell>
          <cell r="T103">
            <v>39.03</v>
          </cell>
        </row>
        <row r="104">
          <cell r="E104">
            <v>1596</v>
          </cell>
          <cell r="F104">
            <v>3263.49</v>
          </cell>
          <cell r="G104">
            <v>1596</v>
          </cell>
          <cell r="H104">
            <v>3263.24</v>
          </cell>
          <cell r="I104">
            <v>177</v>
          </cell>
          <cell r="J104">
            <v>4582.26</v>
          </cell>
          <cell r="K104">
            <v>177</v>
          </cell>
          <cell r="L104">
            <v>34899</v>
          </cell>
          <cell r="M104">
            <v>4582.26</v>
          </cell>
          <cell r="N104">
            <v>2004</v>
          </cell>
          <cell r="O104">
            <v>472.18</v>
          </cell>
          <cell r="P104">
            <v>472.18</v>
          </cell>
          <cell r="Q104">
            <v>1500</v>
          </cell>
          <cell r="R104">
            <v>322.79000000000002</v>
          </cell>
          <cell r="S104">
            <v>1432</v>
          </cell>
          <cell r="T104">
            <v>303.26</v>
          </cell>
        </row>
        <row r="105">
          <cell r="E105">
            <v>627</v>
          </cell>
          <cell r="F105">
            <v>908.64</v>
          </cell>
          <cell r="G105">
            <v>607</v>
          </cell>
          <cell r="H105">
            <v>880.22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255</v>
          </cell>
          <cell r="R105">
            <v>99.32</v>
          </cell>
          <cell r="S105">
            <v>298</v>
          </cell>
          <cell r="T105">
            <v>99.32</v>
          </cell>
        </row>
        <row r="106">
          <cell r="U106">
            <v>29370.470000000005</v>
          </cell>
          <cell r="V106">
            <v>29304.260000000002</v>
          </cell>
        </row>
        <row r="107">
          <cell r="E107">
            <v>6255</v>
          </cell>
          <cell r="F107">
            <v>11071.35</v>
          </cell>
          <cell r="G107">
            <v>5900</v>
          </cell>
          <cell r="H107">
            <v>11069.51</v>
          </cell>
          <cell r="I107">
            <v>189</v>
          </cell>
          <cell r="J107">
            <v>555.84</v>
          </cell>
          <cell r="K107">
            <v>112</v>
          </cell>
          <cell r="L107">
            <v>2294</v>
          </cell>
          <cell r="M107">
            <v>519.33000000000004</v>
          </cell>
          <cell r="N107">
            <v>0</v>
          </cell>
          <cell r="O107">
            <v>0</v>
          </cell>
          <cell r="P107">
            <v>0</v>
          </cell>
          <cell r="Q107">
            <v>1686</v>
          </cell>
          <cell r="R107">
            <v>390</v>
          </cell>
          <cell r="S107">
            <v>1626</v>
          </cell>
          <cell r="T107">
            <v>390</v>
          </cell>
        </row>
        <row r="108">
          <cell r="E108">
            <v>2913</v>
          </cell>
          <cell r="F108">
            <v>4193.41</v>
          </cell>
          <cell r="G108">
            <v>3055</v>
          </cell>
          <cell r="H108">
            <v>4193.3100000000004</v>
          </cell>
          <cell r="I108">
            <v>18</v>
          </cell>
          <cell r="J108">
            <v>76.760000000000005</v>
          </cell>
          <cell r="K108">
            <v>0</v>
          </cell>
          <cell r="L108">
            <v>578</v>
          </cell>
          <cell r="M108">
            <v>76.760000000000005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E109">
            <v>993</v>
          </cell>
          <cell r="F109">
            <v>1120.6199999999999</v>
          </cell>
          <cell r="G109">
            <v>1018</v>
          </cell>
          <cell r="H109">
            <v>1118.6099999999999</v>
          </cell>
          <cell r="I109">
            <v>300</v>
          </cell>
          <cell r="J109">
            <v>897.24</v>
          </cell>
          <cell r="K109">
            <v>135</v>
          </cell>
          <cell r="L109">
            <v>4397</v>
          </cell>
          <cell r="M109">
            <v>784.72</v>
          </cell>
          <cell r="N109">
            <v>0</v>
          </cell>
          <cell r="O109">
            <v>0</v>
          </cell>
          <cell r="P109">
            <v>0</v>
          </cell>
          <cell r="Q109">
            <v>750</v>
          </cell>
          <cell r="R109">
            <v>75</v>
          </cell>
          <cell r="S109">
            <v>1054</v>
          </cell>
          <cell r="T109">
            <v>75</v>
          </cell>
        </row>
        <row r="110">
          <cell r="E110">
            <v>840</v>
          </cell>
          <cell r="F110">
            <v>1056.8699999999999</v>
          </cell>
          <cell r="G110">
            <v>872</v>
          </cell>
          <cell r="H110">
            <v>1056.54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750</v>
          </cell>
          <cell r="R110">
            <v>75</v>
          </cell>
          <cell r="S110">
            <v>879</v>
          </cell>
          <cell r="T110">
            <v>75</v>
          </cell>
        </row>
        <row r="111">
          <cell r="E111">
            <v>963</v>
          </cell>
          <cell r="F111">
            <v>1116.45</v>
          </cell>
          <cell r="G111">
            <v>730</v>
          </cell>
          <cell r="H111">
            <v>1115.72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933</v>
          </cell>
          <cell r="R111">
            <v>133.81</v>
          </cell>
          <cell r="S111">
            <v>854</v>
          </cell>
          <cell r="T111">
            <v>99.34</v>
          </cell>
        </row>
        <row r="112">
          <cell r="U112">
            <v>20762.349999999999</v>
          </cell>
          <cell r="V112">
            <v>20573.84</v>
          </cell>
        </row>
        <row r="113">
          <cell r="E113">
            <v>4341</v>
          </cell>
          <cell r="F113">
            <v>6621.54</v>
          </cell>
          <cell r="G113">
            <v>3229</v>
          </cell>
          <cell r="H113">
            <v>6621.54</v>
          </cell>
          <cell r="I113">
            <v>237</v>
          </cell>
          <cell r="J113">
            <v>602.03</v>
          </cell>
          <cell r="K113">
            <v>268</v>
          </cell>
          <cell r="L113">
            <v>50</v>
          </cell>
          <cell r="M113">
            <v>500.41</v>
          </cell>
          <cell r="N113">
            <v>0</v>
          </cell>
          <cell r="O113">
            <v>0</v>
          </cell>
          <cell r="P113">
            <v>0</v>
          </cell>
          <cell r="Q113">
            <v>1569</v>
          </cell>
          <cell r="R113">
            <v>569.23</v>
          </cell>
          <cell r="S113">
            <v>1923</v>
          </cell>
          <cell r="T113">
            <v>552.20000000000005</v>
          </cell>
        </row>
        <row r="114">
          <cell r="E114">
            <v>1311</v>
          </cell>
          <cell r="F114">
            <v>1490.9</v>
          </cell>
          <cell r="G114">
            <v>1270</v>
          </cell>
          <cell r="H114">
            <v>1490.9</v>
          </cell>
          <cell r="I114">
            <v>81</v>
          </cell>
          <cell r="J114">
            <v>330.96</v>
          </cell>
          <cell r="K114">
            <v>80</v>
          </cell>
          <cell r="L114">
            <v>1166</v>
          </cell>
          <cell r="M114">
            <v>296.43</v>
          </cell>
          <cell r="N114">
            <v>0</v>
          </cell>
          <cell r="O114">
            <v>0</v>
          </cell>
          <cell r="P114">
            <v>0</v>
          </cell>
          <cell r="Q114">
            <v>1380</v>
          </cell>
          <cell r="R114">
            <v>269.70999999999998</v>
          </cell>
          <cell r="S114">
            <v>3889</v>
          </cell>
          <cell r="T114">
            <v>269.70999999999998</v>
          </cell>
        </row>
        <row r="115">
          <cell r="E115">
            <v>792</v>
          </cell>
          <cell r="F115">
            <v>904.19</v>
          </cell>
          <cell r="G115">
            <v>735</v>
          </cell>
          <cell r="H115">
            <v>904.19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1281</v>
          </cell>
          <cell r="R115">
            <v>403.02</v>
          </cell>
          <cell r="S115">
            <v>1959</v>
          </cell>
          <cell r="T115">
            <v>366.56</v>
          </cell>
        </row>
        <row r="116">
          <cell r="E116">
            <v>399</v>
          </cell>
          <cell r="F116">
            <v>780.65</v>
          </cell>
          <cell r="G116">
            <v>358</v>
          </cell>
          <cell r="H116">
            <v>733.27</v>
          </cell>
          <cell r="I116">
            <v>78</v>
          </cell>
          <cell r="J116">
            <v>512.16999999999996</v>
          </cell>
          <cell r="K116">
            <v>65</v>
          </cell>
          <cell r="L116">
            <v>4107</v>
          </cell>
          <cell r="M116">
            <v>501.2</v>
          </cell>
          <cell r="N116">
            <v>0</v>
          </cell>
          <cell r="O116">
            <v>0</v>
          </cell>
          <cell r="P116">
            <v>0</v>
          </cell>
          <cell r="Q116">
            <v>279</v>
          </cell>
          <cell r="R116">
            <v>54.91</v>
          </cell>
          <cell r="S116">
            <v>301</v>
          </cell>
          <cell r="T116">
            <v>54.91</v>
          </cell>
        </row>
        <row r="117">
          <cell r="E117">
            <v>54</v>
          </cell>
          <cell r="F117">
            <v>90.34</v>
          </cell>
          <cell r="G117">
            <v>47</v>
          </cell>
          <cell r="H117">
            <v>84.7</v>
          </cell>
          <cell r="I117">
            <v>204</v>
          </cell>
          <cell r="J117">
            <v>1232.17</v>
          </cell>
          <cell r="K117">
            <v>208</v>
          </cell>
          <cell r="L117">
            <v>6571</v>
          </cell>
          <cell r="M117">
            <v>1208.52</v>
          </cell>
          <cell r="N117">
            <v>0</v>
          </cell>
          <cell r="O117">
            <v>0</v>
          </cell>
          <cell r="P117">
            <v>0</v>
          </cell>
          <cell r="Q117">
            <v>33</v>
          </cell>
          <cell r="R117">
            <v>9.5299999999999994</v>
          </cell>
          <cell r="S117">
            <v>5</v>
          </cell>
          <cell r="T117">
            <v>1.33</v>
          </cell>
        </row>
        <row r="118">
          <cell r="U118">
            <v>13871.349999999999</v>
          </cell>
          <cell r="V118">
            <v>13585.869999999999</v>
          </cell>
        </row>
        <row r="119">
          <cell r="E119">
            <v>13557</v>
          </cell>
          <cell r="F119">
            <v>30425.09</v>
          </cell>
          <cell r="G119">
            <v>13305</v>
          </cell>
          <cell r="H119">
            <v>30419.83</v>
          </cell>
          <cell r="I119">
            <v>66</v>
          </cell>
          <cell r="J119">
            <v>300.98</v>
          </cell>
          <cell r="K119">
            <v>49</v>
          </cell>
          <cell r="L119">
            <v>1137</v>
          </cell>
          <cell r="M119">
            <v>300.98</v>
          </cell>
          <cell r="N119">
            <v>0</v>
          </cell>
          <cell r="O119">
            <v>0</v>
          </cell>
          <cell r="P119">
            <v>0</v>
          </cell>
          <cell r="Q119">
            <v>4290</v>
          </cell>
          <cell r="R119">
            <v>1614.15</v>
          </cell>
          <cell r="S119">
            <v>7220</v>
          </cell>
          <cell r="T119">
            <v>1614.15</v>
          </cell>
        </row>
        <row r="120">
          <cell r="E120">
            <v>3693</v>
          </cell>
          <cell r="F120">
            <v>10627.86</v>
          </cell>
          <cell r="G120">
            <v>3047</v>
          </cell>
          <cell r="H120">
            <v>10627.74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2499</v>
          </cell>
          <cell r="R120">
            <v>827.17</v>
          </cell>
          <cell r="S120">
            <v>4770</v>
          </cell>
          <cell r="T120">
            <v>827.17</v>
          </cell>
        </row>
        <row r="121">
          <cell r="E121">
            <v>5439</v>
          </cell>
          <cell r="F121">
            <v>10256.647999999999</v>
          </cell>
          <cell r="G121">
            <v>5880</v>
          </cell>
          <cell r="H121">
            <v>10255.398999999999</v>
          </cell>
          <cell r="I121">
            <v>96</v>
          </cell>
          <cell r="J121">
            <v>374.90800000000002</v>
          </cell>
          <cell r="K121">
            <v>151</v>
          </cell>
          <cell r="L121">
            <v>417</v>
          </cell>
          <cell r="M121">
            <v>495.61099999999999</v>
          </cell>
          <cell r="N121">
            <v>746</v>
          </cell>
          <cell r="O121">
            <v>221.321</v>
          </cell>
          <cell r="P121">
            <v>100.58</v>
          </cell>
          <cell r="Q121">
            <v>2379</v>
          </cell>
          <cell r="R121">
            <v>417.10199999999998</v>
          </cell>
          <cell r="S121">
            <v>4644</v>
          </cell>
          <cell r="T121">
            <v>417.10199999999998</v>
          </cell>
        </row>
        <row r="122">
          <cell r="E122">
            <v>1707</v>
          </cell>
          <cell r="F122">
            <v>4459.5</v>
          </cell>
          <cell r="G122">
            <v>1661</v>
          </cell>
          <cell r="H122">
            <v>4459.03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11476</v>
          </cell>
          <cell r="R122">
            <v>2420.4</v>
          </cell>
          <cell r="S122">
            <v>10044</v>
          </cell>
          <cell r="T122">
            <v>2420.4</v>
          </cell>
        </row>
        <row r="123">
          <cell r="E123">
            <v>1896</v>
          </cell>
          <cell r="F123">
            <v>3703.75</v>
          </cell>
          <cell r="G123">
            <v>1940</v>
          </cell>
          <cell r="H123">
            <v>3701.9</v>
          </cell>
          <cell r="I123">
            <v>465</v>
          </cell>
          <cell r="J123">
            <v>1317.47</v>
          </cell>
          <cell r="K123">
            <v>143</v>
          </cell>
          <cell r="L123">
            <v>6821</v>
          </cell>
          <cell r="M123">
            <v>1288.8699999999999</v>
          </cell>
          <cell r="N123">
            <v>0</v>
          </cell>
          <cell r="O123">
            <v>0</v>
          </cell>
          <cell r="P123">
            <v>0</v>
          </cell>
          <cell r="Q123">
            <v>4443</v>
          </cell>
          <cell r="R123">
            <v>1295.05</v>
          </cell>
          <cell r="S123">
            <v>4762</v>
          </cell>
          <cell r="T123">
            <v>1295.05</v>
          </cell>
        </row>
        <row r="124">
          <cell r="E124">
            <v>4200</v>
          </cell>
          <cell r="F124">
            <v>9233.7800000000007</v>
          </cell>
          <cell r="G124">
            <v>4268</v>
          </cell>
          <cell r="H124">
            <v>8917.18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9711</v>
          </cell>
          <cell r="R124">
            <v>2773.45</v>
          </cell>
          <cell r="S124">
            <v>16446</v>
          </cell>
          <cell r="T124">
            <v>2773.45</v>
          </cell>
        </row>
        <row r="125">
          <cell r="E125">
            <v>1515</v>
          </cell>
          <cell r="F125">
            <v>5912.95</v>
          </cell>
          <cell r="G125">
            <v>1449</v>
          </cell>
          <cell r="H125">
            <v>5911.98</v>
          </cell>
          <cell r="I125">
            <v>3</v>
          </cell>
          <cell r="J125">
            <v>7.3</v>
          </cell>
          <cell r="K125">
            <v>10</v>
          </cell>
          <cell r="L125">
            <v>0</v>
          </cell>
          <cell r="M125">
            <v>7.3</v>
          </cell>
          <cell r="N125">
            <v>0</v>
          </cell>
          <cell r="O125">
            <v>0</v>
          </cell>
          <cell r="P125">
            <v>0</v>
          </cell>
          <cell r="Q125">
            <v>3304</v>
          </cell>
          <cell r="R125">
            <v>959.73</v>
          </cell>
          <cell r="S125">
            <v>5142</v>
          </cell>
          <cell r="T125">
            <v>959.73</v>
          </cell>
        </row>
        <row r="126">
          <cell r="E126">
            <v>1989</v>
          </cell>
          <cell r="F126">
            <v>2930.55</v>
          </cell>
          <cell r="G126">
            <v>2545</v>
          </cell>
          <cell r="H126">
            <v>2928.95</v>
          </cell>
          <cell r="I126">
            <v>258</v>
          </cell>
          <cell r="J126">
            <v>778.95</v>
          </cell>
          <cell r="K126">
            <v>318</v>
          </cell>
          <cell r="L126">
            <v>4046</v>
          </cell>
          <cell r="M126">
            <v>778.95</v>
          </cell>
          <cell r="N126">
            <v>642</v>
          </cell>
          <cell r="O126">
            <v>151.27000000000001</v>
          </cell>
          <cell r="P126">
            <v>151.27000000000001</v>
          </cell>
          <cell r="Q126">
            <v>2652</v>
          </cell>
          <cell r="R126">
            <v>779.81</v>
          </cell>
          <cell r="S126">
            <v>3143</v>
          </cell>
          <cell r="T126">
            <v>779.81</v>
          </cell>
        </row>
        <row r="127">
          <cell r="E127">
            <v>2433</v>
          </cell>
          <cell r="F127">
            <v>3390.58</v>
          </cell>
          <cell r="G127">
            <v>2039</v>
          </cell>
          <cell r="H127">
            <v>3389.29</v>
          </cell>
          <cell r="I127">
            <v>12</v>
          </cell>
          <cell r="J127">
            <v>478.66</v>
          </cell>
          <cell r="K127">
            <v>0</v>
          </cell>
          <cell r="L127">
            <v>4092</v>
          </cell>
          <cell r="M127">
            <v>478.59</v>
          </cell>
          <cell r="N127">
            <v>0</v>
          </cell>
          <cell r="O127">
            <v>0</v>
          </cell>
          <cell r="P127">
            <v>0</v>
          </cell>
          <cell r="Q127">
            <v>3972</v>
          </cell>
          <cell r="R127">
            <v>1030.0899999999999</v>
          </cell>
          <cell r="S127">
            <v>5024</v>
          </cell>
          <cell r="T127">
            <v>1030.0899999999999</v>
          </cell>
        </row>
        <row r="128">
          <cell r="E128">
            <v>831</v>
          </cell>
          <cell r="F128">
            <v>1043.7</v>
          </cell>
          <cell r="G128">
            <v>859</v>
          </cell>
          <cell r="H128">
            <v>1042.21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1389</v>
          </cell>
          <cell r="R128">
            <v>210</v>
          </cell>
          <cell r="S128">
            <v>1111</v>
          </cell>
          <cell r="T128">
            <v>210</v>
          </cell>
        </row>
        <row r="129">
          <cell r="E129">
            <v>1146</v>
          </cell>
          <cell r="F129">
            <v>1717.4</v>
          </cell>
          <cell r="G129">
            <v>1124</v>
          </cell>
          <cell r="H129">
            <v>1716.48</v>
          </cell>
          <cell r="I129">
            <v>9</v>
          </cell>
          <cell r="J129">
            <v>236.45</v>
          </cell>
          <cell r="K129">
            <v>0</v>
          </cell>
          <cell r="L129">
            <v>1879</v>
          </cell>
          <cell r="M129">
            <v>236.45</v>
          </cell>
          <cell r="N129">
            <v>0</v>
          </cell>
          <cell r="O129">
            <v>0</v>
          </cell>
          <cell r="P129">
            <v>0</v>
          </cell>
          <cell r="Q129">
            <v>1152</v>
          </cell>
          <cell r="R129">
            <v>192.1</v>
          </cell>
          <cell r="S129">
            <v>1190</v>
          </cell>
          <cell r="T129">
            <v>192.1</v>
          </cell>
        </row>
        <row r="130">
          <cell r="E130">
            <v>861</v>
          </cell>
          <cell r="F130">
            <v>1204.19</v>
          </cell>
          <cell r="G130">
            <v>872</v>
          </cell>
          <cell r="H130">
            <v>1203.7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804</v>
          </cell>
          <cell r="O130">
            <v>189.44</v>
          </cell>
          <cell r="P130">
            <v>198.16</v>
          </cell>
          <cell r="Q130">
            <v>834</v>
          </cell>
          <cell r="R130">
            <v>118.15</v>
          </cell>
          <cell r="S130">
            <v>996</v>
          </cell>
          <cell r="T130">
            <v>118.15</v>
          </cell>
        </row>
        <row r="131">
          <cell r="E131">
            <v>540</v>
          </cell>
          <cell r="F131">
            <v>1028.4100000000001</v>
          </cell>
          <cell r="G131">
            <v>502</v>
          </cell>
          <cell r="H131">
            <v>1026.8900000000001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714</v>
          </cell>
          <cell r="R131">
            <v>180.12</v>
          </cell>
          <cell r="S131">
            <v>823</v>
          </cell>
          <cell r="T131">
            <v>180.12</v>
          </cell>
        </row>
        <row r="132">
          <cell r="E132">
            <v>885</v>
          </cell>
          <cell r="F132">
            <v>2452.94</v>
          </cell>
          <cell r="G132">
            <v>934</v>
          </cell>
          <cell r="H132">
            <v>2452.4699999999998</v>
          </cell>
          <cell r="I132">
            <v>209</v>
          </cell>
          <cell r="J132">
            <v>1051.06</v>
          </cell>
          <cell r="K132">
            <v>0</v>
          </cell>
          <cell r="L132">
            <v>4513</v>
          </cell>
          <cell r="M132">
            <v>1038.9000000000001</v>
          </cell>
          <cell r="N132">
            <v>0</v>
          </cell>
          <cell r="O132">
            <v>0</v>
          </cell>
          <cell r="P132">
            <v>0</v>
          </cell>
          <cell r="Q132">
            <v>1780</v>
          </cell>
          <cell r="R132">
            <v>586.91</v>
          </cell>
          <cell r="S132">
            <v>1833</v>
          </cell>
          <cell r="T132">
            <v>586.91</v>
          </cell>
        </row>
        <row r="133">
          <cell r="E133">
            <v>162</v>
          </cell>
          <cell r="F133">
            <v>307.38</v>
          </cell>
          <cell r="G133">
            <v>99</v>
          </cell>
          <cell r="H133">
            <v>305.48</v>
          </cell>
          <cell r="I133">
            <v>2166</v>
          </cell>
          <cell r="J133">
            <v>6124.31</v>
          </cell>
          <cell r="K133">
            <v>2706</v>
          </cell>
          <cell r="L133">
            <v>0</v>
          </cell>
          <cell r="M133">
            <v>6123.84</v>
          </cell>
          <cell r="N133">
            <v>0</v>
          </cell>
          <cell r="O133">
            <v>0</v>
          </cell>
          <cell r="P133">
            <v>0</v>
          </cell>
          <cell r="Q133">
            <v>165</v>
          </cell>
          <cell r="R133">
            <v>50.78</v>
          </cell>
          <cell r="S133">
            <v>225</v>
          </cell>
          <cell r="T133">
            <v>50.78</v>
          </cell>
        </row>
        <row r="134">
          <cell r="E134">
            <v>2463</v>
          </cell>
          <cell r="F134">
            <v>3699.3</v>
          </cell>
          <cell r="G134">
            <v>2315</v>
          </cell>
          <cell r="H134">
            <v>3699.18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1185</v>
          </cell>
          <cell r="R134">
            <v>324.82</v>
          </cell>
          <cell r="S134">
            <v>1590</v>
          </cell>
          <cell r="T134">
            <v>324.82</v>
          </cell>
        </row>
        <row r="135">
          <cell r="U135">
            <v>117405.97899999999</v>
          </cell>
          <cell r="V135">
            <v>117037.042</v>
          </cell>
        </row>
        <row r="136">
          <cell r="E136">
            <v>11315</v>
          </cell>
          <cell r="F136">
            <v>29110.6</v>
          </cell>
          <cell r="G136">
            <v>11315</v>
          </cell>
          <cell r="H136">
            <v>29110.6</v>
          </cell>
          <cell r="I136">
            <v>252</v>
          </cell>
          <cell r="J136">
            <v>958.49</v>
          </cell>
          <cell r="K136">
            <v>166</v>
          </cell>
          <cell r="L136">
            <v>5688</v>
          </cell>
          <cell r="M136">
            <v>958.49</v>
          </cell>
          <cell r="N136">
            <v>0</v>
          </cell>
          <cell r="O136">
            <v>0</v>
          </cell>
          <cell r="P136">
            <v>0</v>
          </cell>
          <cell r="Q136">
            <v>3212</v>
          </cell>
          <cell r="R136">
            <v>1035.7</v>
          </cell>
          <cell r="S136">
            <v>3212</v>
          </cell>
          <cell r="T136">
            <v>1035.7</v>
          </cell>
        </row>
        <row r="137">
          <cell r="E137">
            <v>232</v>
          </cell>
          <cell r="F137">
            <v>3848.65</v>
          </cell>
          <cell r="G137">
            <v>232</v>
          </cell>
          <cell r="H137">
            <v>3848.65</v>
          </cell>
          <cell r="I137">
            <v>32</v>
          </cell>
          <cell r="J137">
            <v>69.88</v>
          </cell>
          <cell r="K137">
            <v>32</v>
          </cell>
          <cell r="L137">
            <v>0</v>
          </cell>
          <cell r="M137">
            <v>69.88</v>
          </cell>
          <cell r="N137">
            <v>0</v>
          </cell>
          <cell r="O137">
            <v>0</v>
          </cell>
          <cell r="P137">
            <v>0</v>
          </cell>
          <cell r="Q137">
            <v>3561</v>
          </cell>
          <cell r="R137">
            <v>573.17999999999995</v>
          </cell>
          <cell r="S137">
            <v>3561</v>
          </cell>
          <cell r="T137">
            <v>573.17999999999995</v>
          </cell>
        </row>
        <row r="138">
          <cell r="E138">
            <v>582</v>
          </cell>
          <cell r="F138">
            <v>869.78</v>
          </cell>
          <cell r="G138">
            <v>582</v>
          </cell>
          <cell r="H138">
            <v>869.78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1811</v>
          </cell>
          <cell r="R138">
            <v>200.7</v>
          </cell>
          <cell r="S138">
            <v>1811</v>
          </cell>
          <cell r="T138">
            <v>200.7</v>
          </cell>
        </row>
        <row r="139">
          <cell r="E139">
            <v>1740</v>
          </cell>
          <cell r="F139">
            <v>2552.9</v>
          </cell>
          <cell r="G139">
            <v>1740</v>
          </cell>
          <cell r="H139">
            <v>2552.9</v>
          </cell>
          <cell r="I139">
            <v>137</v>
          </cell>
          <cell r="J139">
            <v>396.98</v>
          </cell>
          <cell r="K139">
            <v>137</v>
          </cell>
          <cell r="L139">
            <v>0</v>
          </cell>
          <cell r="M139">
            <v>396.98</v>
          </cell>
          <cell r="N139">
            <v>0</v>
          </cell>
          <cell r="O139">
            <v>0</v>
          </cell>
          <cell r="P139">
            <v>0</v>
          </cell>
          <cell r="Q139">
            <v>5806</v>
          </cell>
          <cell r="R139">
            <v>1351</v>
          </cell>
          <cell r="S139">
            <v>5806</v>
          </cell>
          <cell r="T139">
            <v>1351</v>
          </cell>
        </row>
        <row r="140">
          <cell r="E140">
            <v>546</v>
          </cell>
          <cell r="F140">
            <v>747.2</v>
          </cell>
          <cell r="G140">
            <v>546</v>
          </cell>
          <cell r="H140">
            <v>747.2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598</v>
          </cell>
          <cell r="R140">
            <v>117.3</v>
          </cell>
          <cell r="S140">
            <v>598</v>
          </cell>
          <cell r="T140">
            <v>117.3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E142">
            <v>1329</v>
          </cell>
          <cell r="F142">
            <v>3207.7</v>
          </cell>
          <cell r="G142">
            <v>1329</v>
          </cell>
          <cell r="H142">
            <v>3207.7</v>
          </cell>
          <cell r="I142">
            <v>43</v>
          </cell>
          <cell r="J142">
            <v>51.38</v>
          </cell>
          <cell r="K142">
            <v>43</v>
          </cell>
          <cell r="L142">
            <v>0</v>
          </cell>
          <cell r="M142">
            <v>51.38</v>
          </cell>
          <cell r="N142">
            <v>0</v>
          </cell>
          <cell r="O142">
            <v>0</v>
          </cell>
          <cell r="P142">
            <v>0</v>
          </cell>
          <cell r="Q142">
            <v>3007</v>
          </cell>
          <cell r="R142">
            <v>579.47</v>
          </cell>
          <cell r="S142">
            <v>3007</v>
          </cell>
          <cell r="T142">
            <v>579.47</v>
          </cell>
        </row>
        <row r="143">
          <cell r="E143">
            <v>124</v>
          </cell>
          <cell r="F143">
            <v>337.69</v>
          </cell>
          <cell r="G143">
            <v>115</v>
          </cell>
          <cell r="H143">
            <v>304.18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56</v>
          </cell>
          <cell r="R143">
            <v>26.22</v>
          </cell>
          <cell r="S143">
            <v>45</v>
          </cell>
          <cell r="T143">
            <v>25.69</v>
          </cell>
        </row>
        <row r="144">
          <cell r="E144">
            <v>444</v>
          </cell>
          <cell r="F144">
            <v>601.44000000000005</v>
          </cell>
          <cell r="G144">
            <v>444</v>
          </cell>
          <cell r="H144">
            <v>601.44000000000005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1206</v>
          </cell>
          <cell r="R144">
            <v>310.2</v>
          </cell>
          <cell r="S144">
            <v>1206</v>
          </cell>
          <cell r="T144">
            <v>310.2</v>
          </cell>
        </row>
        <row r="145">
          <cell r="E145">
            <v>828</v>
          </cell>
          <cell r="F145">
            <v>849.36</v>
          </cell>
          <cell r="G145">
            <v>828</v>
          </cell>
          <cell r="H145">
            <v>849.36</v>
          </cell>
          <cell r="I145">
            <v>50</v>
          </cell>
          <cell r="J145">
            <v>112.7</v>
          </cell>
          <cell r="K145">
            <v>50</v>
          </cell>
          <cell r="L145">
            <v>0</v>
          </cell>
          <cell r="M145">
            <v>112.7</v>
          </cell>
          <cell r="N145">
            <v>0</v>
          </cell>
          <cell r="O145">
            <v>0</v>
          </cell>
          <cell r="P145">
            <v>0</v>
          </cell>
          <cell r="Q145">
            <v>1474</v>
          </cell>
          <cell r="R145">
            <v>366.42</v>
          </cell>
          <cell r="S145">
            <v>1474</v>
          </cell>
          <cell r="T145">
            <v>366.42</v>
          </cell>
        </row>
        <row r="146">
          <cell r="E146">
            <v>960</v>
          </cell>
          <cell r="F146">
            <v>1105.57</v>
          </cell>
          <cell r="G146">
            <v>960</v>
          </cell>
          <cell r="H146">
            <v>1105.57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900</v>
          </cell>
          <cell r="R146">
            <v>243.9</v>
          </cell>
          <cell r="S146">
            <v>900</v>
          </cell>
          <cell r="T146">
            <v>243.9</v>
          </cell>
        </row>
        <row r="147">
          <cell r="E147">
            <v>150</v>
          </cell>
          <cell r="F147">
            <v>104.32</v>
          </cell>
          <cell r="G147">
            <v>150</v>
          </cell>
          <cell r="H147">
            <v>104.32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44</v>
          </cell>
          <cell r="R147">
            <v>20.64</v>
          </cell>
          <cell r="S147">
            <v>44</v>
          </cell>
          <cell r="T147">
            <v>20.64</v>
          </cell>
        </row>
        <row r="148">
          <cell r="E148">
            <v>230</v>
          </cell>
          <cell r="F148">
            <v>586.02</v>
          </cell>
          <cell r="G148">
            <v>230</v>
          </cell>
          <cell r="H148">
            <v>586.02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2018</v>
          </cell>
          <cell r="R148">
            <v>358.2</v>
          </cell>
          <cell r="S148">
            <v>2018</v>
          </cell>
          <cell r="T148">
            <v>358.2</v>
          </cell>
        </row>
        <row r="149">
          <cell r="E149">
            <v>1740</v>
          </cell>
          <cell r="F149">
            <v>1346.76</v>
          </cell>
          <cell r="G149">
            <v>1740</v>
          </cell>
          <cell r="H149">
            <v>1346.76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322</v>
          </cell>
          <cell r="R149">
            <v>107.52</v>
          </cell>
          <cell r="S149">
            <v>186</v>
          </cell>
          <cell r="T149">
            <v>48.96</v>
          </cell>
        </row>
        <row r="150">
          <cell r="U150">
            <v>52147.87000000001</v>
          </cell>
          <cell r="V150">
            <v>52055.270000000011</v>
          </cell>
        </row>
        <row r="151">
          <cell r="E151">
            <v>4614</v>
          </cell>
          <cell r="F151">
            <v>7893.4</v>
          </cell>
          <cell r="G151">
            <v>4560</v>
          </cell>
          <cell r="H151">
            <v>7893.03</v>
          </cell>
          <cell r="I151">
            <v>30</v>
          </cell>
          <cell r="J151">
            <v>142.13999999999999</v>
          </cell>
          <cell r="K151">
            <v>25</v>
          </cell>
          <cell r="L151">
            <v>804</v>
          </cell>
          <cell r="M151">
            <v>142.13999999999999</v>
          </cell>
          <cell r="N151">
            <v>0</v>
          </cell>
          <cell r="O151">
            <v>0</v>
          </cell>
          <cell r="P151">
            <v>0</v>
          </cell>
          <cell r="Q151">
            <v>1394</v>
          </cell>
          <cell r="R151">
            <v>518.63</v>
          </cell>
          <cell r="S151">
            <v>1398</v>
          </cell>
          <cell r="T151">
            <v>518.63</v>
          </cell>
        </row>
        <row r="152">
          <cell r="E152">
            <v>1299</v>
          </cell>
          <cell r="F152">
            <v>1846.47</v>
          </cell>
          <cell r="G152">
            <v>1321</v>
          </cell>
          <cell r="H152">
            <v>1846.47</v>
          </cell>
          <cell r="I152">
            <v>108</v>
          </cell>
          <cell r="J152">
            <v>446.13</v>
          </cell>
          <cell r="K152">
            <v>91</v>
          </cell>
          <cell r="L152">
            <v>5159</v>
          </cell>
          <cell r="M152">
            <v>446.13</v>
          </cell>
          <cell r="N152">
            <v>0</v>
          </cell>
          <cell r="O152">
            <v>0</v>
          </cell>
          <cell r="P152">
            <v>0</v>
          </cell>
          <cell r="Q152">
            <v>159</v>
          </cell>
          <cell r="R152">
            <v>49.59</v>
          </cell>
          <cell r="S152">
            <v>95</v>
          </cell>
          <cell r="T152">
            <v>34.22</v>
          </cell>
        </row>
        <row r="153">
          <cell r="E153">
            <v>690</v>
          </cell>
          <cell r="F153">
            <v>737.16</v>
          </cell>
          <cell r="G153">
            <v>642</v>
          </cell>
          <cell r="H153">
            <v>736.67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396</v>
          </cell>
          <cell r="R153">
            <v>39.04</v>
          </cell>
          <cell r="S153">
            <v>306</v>
          </cell>
          <cell r="T153">
            <v>34.51</v>
          </cell>
        </row>
        <row r="154">
          <cell r="E154">
            <v>708</v>
          </cell>
          <cell r="F154">
            <v>727.04</v>
          </cell>
          <cell r="G154">
            <v>728</v>
          </cell>
          <cell r="H154">
            <v>726.01</v>
          </cell>
          <cell r="I154">
            <v>3204</v>
          </cell>
          <cell r="J154">
            <v>4543.6400000000003</v>
          </cell>
          <cell r="K154">
            <v>3761</v>
          </cell>
          <cell r="L154">
            <v>0</v>
          </cell>
          <cell r="M154">
            <v>4543.6400000000003</v>
          </cell>
          <cell r="N154">
            <v>0</v>
          </cell>
          <cell r="O154">
            <v>0</v>
          </cell>
          <cell r="P154">
            <v>0</v>
          </cell>
          <cell r="Q154">
            <v>993</v>
          </cell>
          <cell r="R154">
            <v>91.93</v>
          </cell>
          <cell r="S154">
            <v>933</v>
          </cell>
          <cell r="T154">
            <v>91.93</v>
          </cell>
        </row>
        <row r="155">
          <cell r="E155">
            <v>45</v>
          </cell>
          <cell r="F155">
            <v>45.17</v>
          </cell>
          <cell r="G155">
            <v>38</v>
          </cell>
          <cell r="H155">
            <v>42.78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15</v>
          </cell>
          <cell r="R155">
            <v>9.66</v>
          </cell>
          <cell r="S155">
            <v>14</v>
          </cell>
          <cell r="T155">
            <v>8</v>
          </cell>
        </row>
        <row r="156">
          <cell r="U156">
            <v>17090.000000000004</v>
          </cell>
          <cell r="V156">
            <v>17064.16</v>
          </cell>
        </row>
        <row r="157">
          <cell r="E157">
            <v>8696</v>
          </cell>
          <cell r="F157">
            <v>17175.45</v>
          </cell>
          <cell r="G157">
            <v>8696</v>
          </cell>
          <cell r="H157">
            <v>17175.45</v>
          </cell>
          <cell r="I157">
            <v>1501</v>
          </cell>
          <cell r="J157">
            <v>6133.46</v>
          </cell>
          <cell r="K157">
            <v>718</v>
          </cell>
          <cell r="L157">
            <v>28007</v>
          </cell>
          <cell r="M157">
            <v>5972.13</v>
          </cell>
          <cell r="N157">
            <v>0</v>
          </cell>
          <cell r="O157">
            <v>0</v>
          </cell>
          <cell r="P157">
            <v>0</v>
          </cell>
          <cell r="Q157">
            <v>4997</v>
          </cell>
          <cell r="R157">
            <v>1502.92</v>
          </cell>
          <cell r="S157">
            <v>4905</v>
          </cell>
          <cell r="T157">
            <v>1486.66</v>
          </cell>
        </row>
        <row r="158">
          <cell r="E158">
            <v>1411</v>
          </cell>
          <cell r="F158">
            <v>2046.05</v>
          </cell>
          <cell r="G158">
            <v>1411</v>
          </cell>
          <cell r="H158">
            <v>2046.05</v>
          </cell>
          <cell r="I158">
            <v>279</v>
          </cell>
          <cell r="J158">
            <v>636.03</v>
          </cell>
          <cell r="K158">
            <v>276</v>
          </cell>
          <cell r="L158">
            <v>426</v>
          </cell>
          <cell r="M158">
            <v>601.02</v>
          </cell>
          <cell r="N158">
            <v>0</v>
          </cell>
          <cell r="O158">
            <v>0</v>
          </cell>
          <cell r="P158">
            <v>0</v>
          </cell>
          <cell r="Q158">
            <v>1016</v>
          </cell>
          <cell r="R158">
            <v>236.02</v>
          </cell>
          <cell r="S158">
            <v>1010</v>
          </cell>
          <cell r="T158">
            <v>234.25</v>
          </cell>
        </row>
        <row r="159">
          <cell r="E159">
            <v>1226</v>
          </cell>
          <cell r="F159">
            <v>1682.67</v>
          </cell>
          <cell r="G159">
            <v>1226</v>
          </cell>
          <cell r="H159">
            <v>1682.67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836</v>
          </cell>
          <cell r="R159">
            <v>210.64</v>
          </cell>
          <cell r="S159">
            <v>774</v>
          </cell>
          <cell r="T159">
            <v>205.57</v>
          </cell>
        </row>
        <row r="160">
          <cell r="E160">
            <v>1104</v>
          </cell>
          <cell r="F160">
            <v>1538.13</v>
          </cell>
          <cell r="G160">
            <v>1104</v>
          </cell>
          <cell r="H160">
            <v>1538.13</v>
          </cell>
          <cell r="I160">
            <v>244</v>
          </cell>
          <cell r="J160">
            <v>541.88</v>
          </cell>
          <cell r="K160">
            <v>244</v>
          </cell>
          <cell r="L160">
            <v>0</v>
          </cell>
          <cell r="M160">
            <v>541.88</v>
          </cell>
          <cell r="N160">
            <v>0</v>
          </cell>
          <cell r="O160">
            <v>0</v>
          </cell>
          <cell r="P160">
            <v>0</v>
          </cell>
          <cell r="Q160">
            <v>546</v>
          </cell>
          <cell r="R160">
            <v>74.7</v>
          </cell>
          <cell r="S160">
            <v>546</v>
          </cell>
          <cell r="T160">
            <v>74.7</v>
          </cell>
        </row>
        <row r="161">
          <cell r="U161">
            <v>31777.95</v>
          </cell>
          <cell r="V161">
            <v>31558.510000000002</v>
          </cell>
        </row>
        <row r="162">
          <cell r="E162">
            <v>13027</v>
          </cell>
          <cell r="F162">
            <v>28173.56</v>
          </cell>
          <cell r="G162">
            <v>13378</v>
          </cell>
          <cell r="H162">
            <v>28173.65</v>
          </cell>
          <cell r="I162">
            <v>302</v>
          </cell>
          <cell r="J162">
            <v>2645.05</v>
          </cell>
          <cell r="K162">
            <v>426</v>
          </cell>
          <cell r="L162">
            <v>2117</v>
          </cell>
          <cell r="M162">
            <v>2645.37</v>
          </cell>
          <cell r="N162">
            <v>0</v>
          </cell>
          <cell r="O162">
            <v>0</v>
          </cell>
          <cell r="P162">
            <v>0</v>
          </cell>
          <cell r="Q162">
            <v>1402</v>
          </cell>
          <cell r="R162">
            <v>454.95</v>
          </cell>
          <cell r="S162">
            <v>0</v>
          </cell>
          <cell r="T162">
            <v>203.61</v>
          </cell>
        </row>
        <row r="163">
          <cell r="E163">
            <v>4083</v>
          </cell>
          <cell r="F163">
            <v>6840.27</v>
          </cell>
          <cell r="G163">
            <v>4006</v>
          </cell>
          <cell r="H163">
            <v>6840.27</v>
          </cell>
          <cell r="I163">
            <v>279</v>
          </cell>
          <cell r="J163">
            <v>1084.02</v>
          </cell>
          <cell r="K163">
            <v>286</v>
          </cell>
          <cell r="L163">
            <v>752</v>
          </cell>
          <cell r="M163">
            <v>955.75</v>
          </cell>
          <cell r="N163">
            <v>0</v>
          </cell>
          <cell r="O163">
            <v>0</v>
          </cell>
          <cell r="P163">
            <v>0</v>
          </cell>
          <cell r="Q163">
            <v>2907</v>
          </cell>
          <cell r="R163">
            <v>741.92</v>
          </cell>
          <cell r="S163">
            <v>0</v>
          </cell>
          <cell r="T163">
            <v>794.42</v>
          </cell>
        </row>
        <row r="164">
          <cell r="E164">
            <v>2437</v>
          </cell>
          <cell r="F164">
            <v>4522.8900000000003</v>
          </cell>
          <cell r="G164">
            <v>2514</v>
          </cell>
          <cell r="H164">
            <v>4522.8900000000003</v>
          </cell>
          <cell r="I164">
            <v>181</v>
          </cell>
          <cell r="J164">
            <v>1175.02</v>
          </cell>
          <cell r="K164">
            <v>0</v>
          </cell>
          <cell r="L164">
            <v>6244</v>
          </cell>
          <cell r="M164">
            <v>1175.26</v>
          </cell>
          <cell r="N164">
            <v>0</v>
          </cell>
          <cell r="O164">
            <v>0</v>
          </cell>
          <cell r="P164">
            <v>0</v>
          </cell>
          <cell r="Q164">
            <v>1263</v>
          </cell>
          <cell r="R164">
            <v>250.63</v>
          </cell>
          <cell r="S164">
            <v>0</v>
          </cell>
          <cell r="T164">
            <v>190.07</v>
          </cell>
        </row>
        <row r="165">
          <cell r="E165">
            <v>966</v>
          </cell>
          <cell r="F165">
            <v>1254.01</v>
          </cell>
          <cell r="G165">
            <v>954</v>
          </cell>
          <cell r="H165">
            <v>1254.01</v>
          </cell>
          <cell r="I165">
            <v>34</v>
          </cell>
          <cell r="J165">
            <v>64.92</v>
          </cell>
          <cell r="K165">
            <v>49</v>
          </cell>
          <cell r="L165">
            <v>0</v>
          </cell>
          <cell r="M165">
            <v>64.92</v>
          </cell>
          <cell r="N165">
            <v>0</v>
          </cell>
          <cell r="O165">
            <v>0</v>
          </cell>
          <cell r="P165">
            <v>0</v>
          </cell>
          <cell r="Q165">
            <v>966</v>
          </cell>
          <cell r="R165">
            <v>212.55</v>
          </cell>
          <cell r="S165">
            <v>0</v>
          </cell>
          <cell r="T165">
            <v>293.42</v>
          </cell>
        </row>
        <row r="166">
          <cell r="E166">
            <v>1177</v>
          </cell>
          <cell r="F166">
            <v>1768.19</v>
          </cell>
          <cell r="G166">
            <v>1217</v>
          </cell>
          <cell r="H166">
            <v>1768.19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388</v>
          </cell>
          <cell r="R166">
            <v>94.89</v>
          </cell>
          <cell r="S166">
            <v>0</v>
          </cell>
          <cell r="T166">
            <v>121.14</v>
          </cell>
        </row>
        <row r="167">
          <cell r="E167">
            <v>951</v>
          </cell>
          <cell r="F167">
            <v>1194</v>
          </cell>
          <cell r="G167">
            <v>928</v>
          </cell>
          <cell r="H167">
            <v>1194</v>
          </cell>
          <cell r="I167">
            <v>211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623</v>
          </cell>
          <cell r="R167">
            <v>184.98</v>
          </cell>
          <cell r="S167">
            <v>0</v>
          </cell>
          <cell r="T167">
            <v>208.18</v>
          </cell>
        </row>
        <row r="168">
          <cell r="E168">
            <v>1993</v>
          </cell>
          <cell r="F168">
            <v>2698.62</v>
          </cell>
          <cell r="G168">
            <v>1923</v>
          </cell>
          <cell r="H168">
            <v>2698.62</v>
          </cell>
          <cell r="I168">
            <v>0</v>
          </cell>
          <cell r="J168">
            <v>594.33000000000004</v>
          </cell>
          <cell r="K168">
            <v>224</v>
          </cell>
          <cell r="L168">
            <v>1807</v>
          </cell>
          <cell r="M168">
            <v>594.33000000000004</v>
          </cell>
          <cell r="N168">
            <v>0</v>
          </cell>
          <cell r="O168">
            <v>0</v>
          </cell>
          <cell r="P168">
            <v>0</v>
          </cell>
          <cell r="Q168">
            <v>810</v>
          </cell>
          <cell r="R168">
            <v>269.97000000000003</v>
          </cell>
          <cell r="S168">
            <v>0</v>
          </cell>
          <cell r="T168">
            <v>298.8</v>
          </cell>
        </row>
        <row r="169"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E170">
            <v>682</v>
          </cell>
          <cell r="F170">
            <v>974.97</v>
          </cell>
          <cell r="G170">
            <v>289</v>
          </cell>
          <cell r="H170">
            <v>974.97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327</v>
          </cell>
          <cell r="R170">
            <v>46.31</v>
          </cell>
          <cell r="S170">
            <v>0</v>
          </cell>
          <cell r="T170">
            <v>63.25</v>
          </cell>
        </row>
        <row r="171">
          <cell r="E171">
            <v>367</v>
          </cell>
          <cell r="F171">
            <v>594.55999999999995</v>
          </cell>
          <cell r="G171">
            <v>330</v>
          </cell>
          <cell r="H171">
            <v>594.55999999999995</v>
          </cell>
          <cell r="I171">
            <v>169</v>
          </cell>
          <cell r="J171">
            <v>1331.4</v>
          </cell>
          <cell r="K171">
            <v>0</v>
          </cell>
          <cell r="L171">
            <v>8134</v>
          </cell>
          <cell r="M171">
            <v>1331.4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E172">
            <v>1928</v>
          </cell>
          <cell r="F172">
            <v>3762.87</v>
          </cell>
          <cell r="G172">
            <v>1912</v>
          </cell>
          <cell r="H172">
            <v>3762.87</v>
          </cell>
          <cell r="I172">
            <v>333</v>
          </cell>
          <cell r="J172">
            <v>1308.8499999999999</v>
          </cell>
          <cell r="K172">
            <v>246</v>
          </cell>
          <cell r="L172">
            <v>3723</v>
          </cell>
          <cell r="M172">
            <v>1308.8499999999999</v>
          </cell>
          <cell r="N172">
            <v>0</v>
          </cell>
          <cell r="O172">
            <v>0</v>
          </cell>
          <cell r="P172">
            <v>0</v>
          </cell>
          <cell r="Q172">
            <v>1699</v>
          </cell>
          <cell r="R172">
            <v>383.13</v>
          </cell>
          <cell r="S172">
            <v>0</v>
          </cell>
          <cell r="T172">
            <v>437.7</v>
          </cell>
        </row>
        <row r="173">
          <cell r="E173">
            <v>101</v>
          </cell>
          <cell r="F173">
            <v>134.16</v>
          </cell>
          <cell r="G173">
            <v>101</v>
          </cell>
          <cell r="H173">
            <v>134.16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104</v>
          </cell>
          <cell r="R173">
            <v>31.35</v>
          </cell>
          <cell r="S173">
            <v>0</v>
          </cell>
          <cell r="T173">
            <v>33.43</v>
          </cell>
        </row>
        <row r="174">
          <cell r="E174">
            <v>712</v>
          </cell>
          <cell r="F174">
            <v>1008.5</v>
          </cell>
          <cell r="G174">
            <v>712</v>
          </cell>
          <cell r="H174">
            <v>1008.5</v>
          </cell>
          <cell r="I174">
            <v>32</v>
          </cell>
          <cell r="J174">
            <v>75.599999999999994</v>
          </cell>
          <cell r="K174">
            <v>32</v>
          </cell>
          <cell r="L174">
            <v>32</v>
          </cell>
          <cell r="M174">
            <v>75.599999999999994</v>
          </cell>
          <cell r="N174">
            <v>0</v>
          </cell>
          <cell r="O174">
            <v>0</v>
          </cell>
          <cell r="P174">
            <v>0</v>
          </cell>
          <cell r="Q174">
            <v>122</v>
          </cell>
          <cell r="R174">
            <v>39.35</v>
          </cell>
          <cell r="S174">
            <v>0</v>
          </cell>
          <cell r="T174">
            <v>49.26</v>
          </cell>
        </row>
        <row r="175">
          <cell r="U175">
            <v>63915.820000000007</v>
          </cell>
          <cell r="V175">
            <v>63771.45</v>
          </cell>
        </row>
        <row r="176">
          <cell r="E176">
            <v>9750</v>
          </cell>
          <cell r="F176">
            <v>20403.240000000002</v>
          </cell>
          <cell r="G176">
            <v>9613</v>
          </cell>
          <cell r="H176">
            <v>19958.34</v>
          </cell>
          <cell r="I176">
            <v>182</v>
          </cell>
          <cell r="J176">
            <v>974.2</v>
          </cell>
          <cell r="K176">
            <v>155</v>
          </cell>
          <cell r="L176">
            <v>964</v>
          </cell>
          <cell r="M176">
            <v>812.44</v>
          </cell>
          <cell r="N176">
            <v>670</v>
          </cell>
          <cell r="O176">
            <v>157.87</v>
          </cell>
          <cell r="P176">
            <v>152.21</v>
          </cell>
          <cell r="Q176">
            <v>1545</v>
          </cell>
          <cell r="R176">
            <v>466.27</v>
          </cell>
          <cell r="S176">
            <v>1615</v>
          </cell>
          <cell r="T176">
            <v>458.63</v>
          </cell>
        </row>
        <row r="177">
          <cell r="E177">
            <v>2910</v>
          </cell>
          <cell r="F177">
            <v>5524.34</v>
          </cell>
          <cell r="G177">
            <v>2766</v>
          </cell>
          <cell r="H177">
            <v>5188.83</v>
          </cell>
          <cell r="I177">
            <v>93</v>
          </cell>
          <cell r="J177">
            <v>411.4</v>
          </cell>
          <cell r="K177">
            <v>133</v>
          </cell>
          <cell r="L177">
            <v>0</v>
          </cell>
          <cell r="M177">
            <v>364.03</v>
          </cell>
          <cell r="N177">
            <v>0</v>
          </cell>
          <cell r="O177">
            <v>0</v>
          </cell>
          <cell r="P177">
            <v>0</v>
          </cell>
          <cell r="Q177">
            <v>546</v>
          </cell>
          <cell r="R177">
            <v>157.01</v>
          </cell>
          <cell r="S177">
            <v>567</v>
          </cell>
          <cell r="T177">
            <v>142.80000000000001</v>
          </cell>
        </row>
        <row r="178">
          <cell r="E178">
            <v>972</v>
          </cell>
          <cell r="F178">
            <v>1274.8699999999999</v>
          </cell>
          <cell r="G178">
            <v>841</v>
          </cell>
          <cell r="H178">
            <v>1109.03</v>
          </cell>
          <cell r="I178">
            <v>30</v>
          </cell>
          <cell r="J178">
            <v>240.73</v>
          </cell>
          <cell r="K178">
            <v>0</v>
          </cell>
          <cell r="L178">
            <v>289</v>
          </cell>
          <cell r="M178">
            <v>156.06</v>
          </cell>
          <cell r="N178">
            <v>0</v>
          </cell>
          <cell r="O178">
            <v>0</v>
          </cell>
          <cell r="P178">
            <v>0</v>
          </cell>
          <cell r="Q178">
            <v>57</v>
          </cell>
          <cell r="R178">
            <v>16.61</v>
          </cell>
          <cell r="S178">
            <v>38</v>
          </cell>
          <cell r="T178">
            <v>12.71</v>
          </cell>
        </row>
        <row r="179">
          <cell r="E179">
            <v>1224</v>
          </cell>
          <cell r="F179">
            <v>2076.58</v>
          </cell>
          <cell r="G179">
            <v>1209</v>
          </cell>
          <cell r="H179">
            <v>2040.13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2382</v>
          </cell>
          <cell r="R179">
            <v>523.14</v>
          </cell>
          <cell r="S179">
            <v>2623</v>
          </cell>
          <cell r="T179">
            <v>519.66999999999996</v>
          </cell>
        </row>
        <row r="180">
          <cell r="E180">
            <v>2934</v>
          </cell>
          <cell r="F180">
            <v>3753.37</v>
          </cell>
          <cell r="G180">
            <v>2691</v>
          </cell>
          <cell r="H180">
            <v>3704.14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57</v>
          </cell>
          <cell r="R180">
            <v>12.87</v>
          </cell>
          <cell r="S180">
            <v>90</v>
          </cell>
          <cell r="T180">
            <v>9.64</v>
          </cell>
        </row>
        <row r="181">
          <cell r="E181">
            <v>690</v>
          </cell>
          <cell r="F181">
            <v>820.31</v>
          </cell>
          <cell r="G181">
            <v>674</v>
          </cell>
          <cell r="H181">
            <v>820.31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213</v>
          </cell>
          <cell r="R181">
            <v>55.29</v>
          </cell>
          <cell r="S181">
            <v>438</v>
          </cell>
          <cell r="T181">
            <v>55.29</v>
          </cell>
        </row>
        <row r="182">
          <cell r="E182">
            <v>984</v>
          </cell>
          <cell r="F182">
            <v>1799</v>
          </cell>
          <cell r="G182">
            <v>953</v>
          </cell>
          <cell r="H182">
            <v>1769.36</v>
          </cell>
          <cell r="I182">
            <v>165</v>
          </cell>
          <cell r="J182">
            <v>1240.3</v>
          </cell>
          <cell r="K182">
            <v>0</v>
          </cell>
          <cell r="L182">
            <v>9753</v>
          </cell>
          <cell r="M182">
            <v>1240.3</v>
          </cell>
          <cell r="N182">
            <v>0</v>
          </cell>
          <cell r="O182">
            <v>0</v>
          </cell>
          <cell r="P182">
            <v>0</v>
          </cell>
          <cell r="Q182">
            <v>1146</v>
          </cell>
          <cell r="R182">
            <v>259.92</v>
          </cell>
          <cell r="S182">
            <v>1321</v>
          </cell>
          <cell r="T182">
            <v>259.92</v>
          </cell>
        </row>
        <row r="183">
          <cell r="E183">
            <v>936</v>
          </cell>
          <cell r="F183">
            <v>1295.3800000000001</v>
          </cell>
          <cell r="G183">
            <v>1091</v>
          </cell>
          <cell r="H183">
            <v>1295.3800000000001</v>
          </cell>
          <cell r="I183">
            <v>294</v>
          </cell>
          <cell r="J183">
            <v>2125.9499999999998</v>
          </cell>
          <cell r="K183">
            <v>0</v>
          </cell>
          <cell r="L183">
            <v>8156</v>
          </cell>
          <cell r="M183">
            <v>1925.22</v>
          </cell>
          <cell r="N183">
            <v>0</v>
          </cell>
          <cell r="O183">
            <v>0</v>
          </cell>
          <cell r="P183">
            <v>0</v>
          </cell>
          <cell r="Q183">
            <v>638</v>
          </cell>
          <cell r="R183">
            <v>156.15</v>
          </cell>
          <cell r="S183">
            <v>768</v>
          </cell>
          <cell r="T183">
            <v>152.30000000000001</v>
          </cell>
        </row>
        <row r="184">
          <cell r="E184">
            <v>1056</v>
          </cell>
          <cell r="F184">
            <v>1679.72</v>
          </cell>
          <cell r="G184">
            <v>1105</v>
          </cell>
          <cell r="H184">
            <v>1662.2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342</v>
          </cell>
          <cell r="R184">
            <v>90.33</v>
          </cell>
          <cell r="S184">
            <v>338</v>
          </cell>
          <cell r="T184">
            <v>90.33</v>
          </cell>
        </row>
        <row r="185">
          <cell r="U185">
            <v>45514.850000000006</v>
          </cell>
          <cell r="V185">
            <v>43899.27</v>
          </cell>
        </row>
        <row r="186">
          <cell r="E186">
            <v>3513</v>
          </cell>
          <cell r="F186">
            <v>5224.71</v>
          </cell>
          <cell r="G186">
            <v>3265</v>
          </cell>
          <cell r="H186">
            <v>5224.2</v>
          </cell>
          <cell r="I186">
            <v>45</v>
          </cell>
          <cell r="J186">
            <v>273.29000000000002</v>
          </cell>
          <cell r="K186">
            <v>45</v>
          </cell>
          <cell r="L186">
            <v>0</v>
          </cell>
          <cell r="M186">
            <v>273.29000000000002</v>
          </cell>
          <cell r="N186">
            <v>0</v>
          </cell>
          <cell r="O186">
            <v>0</v>
          </cell>
          <cell r="P186">
            <v>0</v>
          </cell>
          <cell r="Q186">
            <v>3035</v>
          </cell>
          <cell r="R186">
            <v>719.99</v>
          </cell>
          <cell r="S186">
            <v>2645</v>
          </cell>
          <cell r="T186">
            <v>655.47</v>
          </cell>
        </row>
        <row r="187">
          <cell r="E187">
            <v>1134</v>
          </cell>
          <cell r="F187">
            <v>1426.27</v>
          </cell>
          <cell r="G187">
            <v>1134</v>
          </cell>
          <cell r="H187">
            <v>1426.24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3093</v>
          </cell>
          <cell r="R187">
            <v>330</v>
          </cell>
          <cell r="S187">
            <v>2443</v>
          </cell>
          <cell r="T187">
            <v>327.79</v>
          </cell>
        </row>
        <row r="188">
          <cell r="U188">
            <v>7974.26</v>
          </cell>
          <cell r="V188">
            <v>7906.99</v>
          </cell>
        </row>
        <row r="189">
          <cell r="E189">
            <v>7911</v>
          </cell>
          <cell r="F189">
            <v>12814.63</v>
          </cell>
          <cell r="G189">
            <v>7911</v>
          </cell>
          <cell r="H189">
            <v>12814.63</v>
          </cell>
          <cell r="I189">
            <v>371</v>
          </cell>
          <cell r="J189">
            <v>863.93</v>
          </cell>
          <cell r="K189">
            <v>371</v>
          </cell>
          <cell r="L189">
            <v>266</v>
          </cell>
          <cell r="M189">
            <v>863.93</v>
          </cell>
          <cell r="N189">
            <v>0</v>
          </cell>
          <cell r="O189">
            <v>0</v>
          </cell>
          <cell r="P189">
            <v>0</v>
          </cell>
          <cell r="Q189">
            <v>2142</v>
          </cell>
          <cell r="R189">
            <v>527.13</v>
          </cell>
          <cell r="S189">
            <v>2142</v>
          </cell>
          <cell r="T189">
            <v>527.13</v>
          </cell>
        </row>
        <row r="190">
          <cell r="E190">
            <v>1206</v>
          </cell>
          <cell r="F190">
            <v>1696.31</v>
          </cell>
          <cell r="G190">
            <v>1206</v>
          </cell>
          <cell r="H190">
            <v>1696.31</v>
          </cell>
          <cell r="I190">
            <v>189</v>
          </cell>
          <cell r="J190">
            <v>352.36</v>
          </cell>
          <cell r="K190">
            <v>189</v>
          </cell>
          <cell r="L190">
            <v>0</v>
          </cell>
          <cell r="M190">
            <v>352.36</v>
          </cell>
          <cell r="N190">
            <v>0</v>
          </cell>
          <cell r="O190">
            <v>0</v>
          </cell>
          <cell r="P190">
            <v>0</v>
          </cell>
          <cell r="Q190">
            <v>436</v>
          </cell>
          <cell r="R190">
            <v>135</v>
          </cell>
          <cell r="S190">
            <v>436</v>
          </cell>
          <cell r="T190">
            <v>135</v>
          </cell>
        </row>
        <row r="191">
          <cell r="E191">
            <v>2100</v>
          </cell>
          <cell r="F191">
            <v>3473.82</v>
          </cell>
          <cell r="G191">
            <v>2100</v>
          </cell>
          <cell r="H191">
            <v>3473.82</v>
          </cell>
          <cell r="I191">
            <v>186</v>
          </cell>
          <cell r="J191">
            <v>463.15</v>
          </cell>
          <cell r="K191">
            <v>186</v>
          </cell>
          <cell r="L191">
            <v>0</v>
          </cell>
          <cell r="M191">
            <v>463.15</v>
          </cell>
          <cell r="N191">
            <v>0</v>
          </cell>
          <cell r="O191">
            <v>0</v>
          </cell>
          <cell r="P191">
            <v>0</v>
          </cell>
          <cell r="Q191">
            <v>1296</v>
          </cell>
          <cell r="R191">
            <v>317.02999999999997</v>
          </cell>
          <cell r="S191">
            <v>1296</v>
          </cell>
          <cell r="T191">
            <v>317.02999999999997</v>
          </cell>
        </row>
        <row r="192">
          <cell r="E192">
            <v>804</v>
          </cell>
          <cell r="F192">
            <v>1107.1600000000001</v>
          </cell>
          <cell r="G192">
            <v>804</v>
          </cell>
          <cell r="H192">
            <v>1107.1600000000001</v>
          </cell>
          <cell r="I192">
            <v>192</v>
          </cell>
          <cell r="J192">
            <v>396.85</v>
          </cell>
          <cell r="K192">
            <v>192</v>
          </cell>
          <cell r="L192">
            <v>0</v>
          </cell>
          <cell r="M192">
            <v>396.85</v>
          </cell>
          <cell r="N192">
            <v>0</v>
          </cell>
          <cell r="O192">
            <v>0</v>
          </cell>
          <cell r="P192">
            <v>0</v>
          </cell>
          <cell r="Q192">
            <v>215</v>
          </cell>
          <cell r="R192">
            <v>60</v>
          </cell>
          <cell r="S192">
            <v>215</v>
          </cell>
          <cell r="T192">
            <v>60</v>
          </cell>
        </row>
        <row r="193">
          <cell r="E193">
            <v>174</v>
          </cell>
          <cell r="F193">
            <v>228.19</v>
          </cell>
          <cell r="G193">
            <v>174</v>
          </cell>
          <cell r="H193">
            <v>228.19</v>
          </cell>
          <cell r="I193">
            <v>354</v>
          </cell>
          <cell r="J193">
            <v>2263.7399999999998</v>
          </cell>
          <cell r="K193">
            <v>354</v>
          </cell>
          <cell r="L193">
            <v>9616</v>
          </cell>
          <cell r="M193">
            <v>2263.7399999999998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E194">
            <v>786</v>
          </cell>
          <cell r="F194">
            <v>1117.1500000000001</v>
          </cell>
          <cell r="G194">
            <v>786</v>
          </cell>
          <cell r="H194">
            <v>1117.1500000000001</v>
          </cell>
          <cell r="I194">
            <v>78</v>
          </cell>
          <cell r="J194">
            <v>176.48</v>
          </cell>
          <cell r="K194">
            <v>78</v>
          </cell>
          <cell r="L194">
            <v>0</v>
          </cell>
          <cell r="M194">
            <v>176.48</v>
          </cell>
          <cell r="N194">
            <v>0</v>
          </cell>
          <cell r="O194">
            <v>0</v>
          </cell>
          <cell r="P194">
            <v>0</v>
          </cell>
          <cell r="Q194">
            <v>311</v>
          </cell>
          <cell r="R194">
            <v>105</v>
          </cell>
          <cell r="S194">
            <v>311</v>
          </cell>
          <cell r="T194">
            <v>105</v>
          </cell>
        </row>
        <row r="195">
          <cell r="E195">
            <v>513</v>
          </cell>
          <cell r="F195">
            <v>806.92</v>
          </cell>
          <cell r="G195">
            <v>513</v>
          </cell>
          <cell r="H195">
            <v>806.92</v>
          </cell>
          <cell r="I195">
            <v>147</v>
          </cell>
          <cell r="J195">
            <v>386.61</v>
          </cell>
          <cell r="K195">
            <v>147</v>
          </cell>
          <cell r="L195">
            <v>0</v>
          </cell>
          <cell r="M195">
            <v>386.61</v>
          </cell>
          <cell r="N195">
            <v>0</v>
          </cell>
          <cell r="O195">
            <v>0</v>
          </cell>
          <cell r="P195">
            <v>0</v>
          </cell>
          <cell r="Q195">
            <v>437</v>
          </cell>
          <cell r="R195">
            <v>96</v>
          </cell>
          <cell r="S195">
            <v>437</v>
          </cell>
          <cell r="T195">
            <v>96</v>
          </cell>
        </row>
        <row r="196">
          <cell r="E196">
            <v>531</v>
          </cell>
          <cell r="F196">
            <v>731.14</v>
          </cell>
          <cell r="G196">
            <v>531</v>
          </cell>
          <cell r="H196">
            <v>731.14</v>
          </cell>
          <cell r="I196">
            <v>109</v>
          </cell>
          <cell r="J196">
            <v>713.42</v>
          </cell>
          <cell r="K196">
            <v>109</v>
          </cell>
          <cell r="L196">
            <v>5925</v>
          </cell>
          <cell r="M196">
            <v>713.42</v>
          </cell>
          <cell r="N196">
            <v>0</v>
          </cell>
          <cell r="O196">
            <v>0</v>
          </cell>
          <cell r="P196">
            <v>0</v>
          </cell>
          <cell r="Q196">
            <v>638</v>
          </cell>
          <cell r="R196">
            <v>90</v>
          </cell>
          <cell r="S196">
            <v>638</v>
          </cell>
          <cell r="T196">
            <v>90</v>
          </cell>
        </row>
        <row r="197">
          <cell r="U197">
            <v>28922.020000000004</v>
          </cell>
          <cell r="V197">
            <v>28922.020000000004</v>
          </cell>
        </row>
        <row r="198">
          <cell r="E198">
            <v>5597</v>
          </cell>
          <cell r="F198">
            <v>9847.08</v>
          </cell>
          <cell r="G198">
            <v>5477</v>
          </cell>
          <cell r="H198">
            <v>9846.5</v>
          </cell>
          <cell r="I198">
            <v>300</v>
          </cell>
          <cell r="J198">
            <v>872.17</v>
          </cell>
          <cell r="K198">
            <v>251</v>
          </cell>
          <cell r="L198">
            <v>997</v>
          </cell>
          <cell r="M198">
            <v>768.31</v>
          </cell>
          <cell r="N198">
            <v>0</v>
          </cell>
          <cell r="O198">
            <v>0</v>
          </cell>
          <cell r="P198">
            <v>0</v>
          </cell>
          <cell r="Q198">
            <v>2666</v>
          </cell>
          <cell r="R198">
            <v>821.71</v>
          </cell>
          <cell r="S198">
            <v>3047</v>
          </cell>
          <cell r="T198">
            <v>821.71</v>
          </cell>
        </row>
        <row r="199">
          <cell r="E199">
            <v>4081</v>
          </cell>
          <cell r="F199">
            <v>7022.58</v>
          </cell>
          <cell r="G199">
            <v>4031</v>
          </cell>
          <cell r="H199">
            <v>7021.27</v>
          </cell>
          <cell r="I199">
            <v>252</v>
          </cell>
          <cell r="J199">
            <v>610.16999999999996</v>
          </cell>
          <cell r="K199">
            <v>258</v>
          </cell>
          <cell r="L199">
            <v>187</v>
          </cell>
          <cell r="M199">
            <v>610.16999999999996</v>
          </cell>
          <cell r="N199">
            <v>0</v>
          </cell>
          <cell r="O199">
            <v>0</v>
          </cell>
          <cell r="P199">
            <v>0</v>
          </cell>
          <cell r="Q199">
            <v>3158</v>
          </cell>
          <cell r="R199">
            <v>939.55</v>
          </cell>
          <cell r="S199">
            <v>2987</v>
          </cell>
          <cell r="T199">
            <v>939.55</v>
          </cell>
        </row>
        <row r="200">
          <cell r="E200">
            <v>1242</v>
          </cell>
          <cell r="F200">
            <v>1796.04</v>
          </cell>
          <cell r="G200">
            <v>1183</v>
          </cell>
          <cell r="H200">
            <v>1794.71</v>
          </cell>
          <cell r="I200">
            <v>60</v>
          </cell>
          <cell r="J200">
            <v>132.69999999999999</v>
          </cell>
          <cell r="K200">
            <v>60</v>
          </cell>
          <cell r="L200">
            <v>0</v>
          </cell>
          <cell r="M200">
            <v>132.69999999999999</v>
          </cell>
          <cell r="N200">
            <v>0</v>
          </cell>
          <cell r="O200">
            <v>0</v>
          </cell>
          <cell r="P200">
            <v>0</v>
          </cell>
          <cell r="Q200">
            <v>1587</v>
          </cell>
          <cell r="R200">
            <v>317.93</v>
          </cell>
          <cell r="S200">
            <v>1954</v>
          </cell>
          <cell r="T200">
            <v>317.93</v>
          </cell>
        </row>
        <row r="201">
          <cell r="E201">
            <v>1089</v>
          </cell>
          <cell r="F201">
            <v>1524.19</v>
          </cell>
          <cell r="G201">
            <v>925</v>
          </cell>
          <cell r="H201">
            <v>1522.82</v>
          </cell>
          <cell r="I201">
            <v>21</v>
          </cell>
          <cell r="J201">
            <v>46.51</v>
          </cell>
          <cell r="K201">
            <v>23</v>
          </cell>
          <cell r="L201">
            <v>0</v>
          </cell>
          <cell r="M201">
            <v>45.42</v>
          </cell>
          <cell r="N201">
            <v>0</v>
          </cell>
          <cell r="O201">
            <v>0</v>
          </cell>
          <cell r="P201">
            <v>0</v>
          </cell>
          <cell r="Q201">
            <v>2520</v>
          </cell>
          <cell r="R201">
            <v>424.41</v>
          </cell>
          <cell r="S201">
            <v>2414</v>
          </cell>
          <cell r="T201">
            <v>391.18</v>
          </cell>
        </row>
        <row r="202">
          <cell r="E202">
            <v>207</v>
          </cell>
          <cell r="F202">
            <v>416.78</v>
          </cell>
          <cell r="G202">
            <v>204</v>
          </cell>
          <cell r="H202">
            <v>407.59</v>
          </cell>
          <cell r="I202">
            <v>309</v>
          </cell>
          <cell r="J202">
            <v>2487.19</v>
          </cell>
          <cell r="K202">
            <v>37</v>
          </cell>
          <cell r="L202">
            <v>17305</v>
          </cell>
          <cell r="M202">
            <v>2463.9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U203">
            <v>27259.010000000002</v>
          </cell>
          <cell r="V203">
            <v>27083.760000000006</v>
          </cell>
        </row>
        <row r="204">
          <cell r="E204">
            <v>4845</v>
          </cell>
          <cell r="F204">
            <v>9805.5</v>
          </cell>
          <cell r="G204">
            <v>4999</v>
          </cell>
          <cell r="H204">
            <v>9700.18</v>
          </cell>
          <cell r="I204">
            <v>219</v>
          </cell>
          <cell r="J204">
            <v>486.88</v>
          </cell>
          <cell r="K204">
            <v>271</v>
          </cell>
          <cell r="L204">
            <v>0</v>
          </cell>
          <cell r="M204">
            <v>481.89</v>
          </cell>
          <cell r="N204">
            <v>0</v>
          </cell>
          <cell r="O204">
            <v>0</v>
          </cell>
          <cell r="P204">
            <v>0</v>
          </cell>
          <cell r="Q204">
            <v>5517</v>
          </cell>
          <cell r="R204">
            <v>1241.1099999999999</v>
          </cell>
          <cell r="S204">
            <v>5517</v>
          </cell>
          <cell r="T204">
            <v>1186.69</v>
          </cell>
        </row>
        <row r="205">
          <cell r="E205">
            <v>3816</v>
          </cell>
          <cell r="F205">
            <v>7465.24</v>
          </cell>
          <cell r="G205">
            <v>3588</v>
          </cell>
          <cell r="H205">
            <v>7349.45</v>
          </cell>
          <cell r="I205">
            <v>384</v>
          </cell>
          <cell r="J205">
            <v>947.52</v>
          </cell>
          <cell r="K205">
            <v>334</v>
          </cell>
          <cell r="L205">
            <v>1207</v>
          </cell>
          <cell r="M205">
            <v>900.81</v>
          </cell>
          <cell r="N205">
            <v>0</v>
          </cell>
          <cell r="O205">
            <v>0</v>
          </cell>
          <cell r="P205">
            <v>0</v>
          </cell>
          <cell r="Q205">
            <v>5706</v>
          </cell>
          <cell r="R205">
            <v>1656.58</v>
          </cell>
          <cell r="S205">
            <v>5706</v>
          </cell>
          <cell r="T205">
            <v>1656.58</v>
          </cell>
        </row>
        <row r="206">
          <cell r="E206">
            <v>3447</v>
          </cell>
          <cell r="F206">
            <v>6378.85</v>
          </cell>
          <cell r="G206">
            <v>3447</v>
          </cell>
          <cell r="H206">
            <v>6378.85</v>
          </cell>
          <cell r="I206">
            <v>405</v>
          </cell>
          <cell r="J206">
            <v>1138.6500000000001</v>
          </cell>
          <cell r="K206">
            <v>405</v>
          </cell>
          <cell r="L206">
            <v>0</v>
          </cell>
          <cell r="M206">
            <v>858.38</v>
          </cell>
          <cell r="N206">
            <v>1203</v>
          </cell>
          <cell r="O206">
            <v>283.45</v>
          </cell>
          <cell r="P206">
            <v>243.87</v>
          </cell>
          <cell r="Q206">
            <v>1824</v>
          </cell>
          <cell r="R206">
            <v>618.91</v>
          </cell>
          <cell r="S206">
            <v>1824</v>
          </cell>
          <cell r="T206">
            <v>601.53</v>
          </cell>
        </row>
        <row r="207">
          <cell r="E207">
            <v>927</v>
          </cell>
          <cell r="F207">
            <v>1452.51</v>
          </cell>
          <cell r="G207">
            <v>926</v>
          </cell>
          <cell r="H207">
            <v>1452.51</v>
          </cell>
          <cell r="I207">
            <v>51</v>
          </cell>
          <cell r="J207">
            <v>118.23</v>
          </cell>
          <cell r="K207">
            <v>44</v>
          </cell>
          <cell r="L207">
            <v>0</v>
          </cell>
          <cell r="M207">
            <v>97.27</v>
          </cell>
          <cell r="N207">
            <v>0</v>
          </cell>
          <cell r="O207">
            <v>0</v>
          </cell>
          <cell r="P207">
            <v>0</v>
          </cell>
          <cell r="Q207">
            <v>2279</v>
          </cell>
          <cell r="R207">
            <v>658.76</v>
          </cell>
          <cell r="S207">
            <v>2279</v>
          </cell>
          <cell r="T207">
            <v>586.57000000000005</v>
          </cell>
        </row>
        <row r="208">
          <cell r="E208">
            <v>540</v>
          </cell>
          <cell r="F208">
            <v>899.09</v>
          </cell>
          <cell r="G208">
            <v>528</v>
          </cell>
          <cell r="H208">
            <v>899.09</v>
          </cell>
          <cell r="I208">
            <v>141</v>
          </cell>
          <cell r="J208">
            <v>326.87</v>
          </cell>
          <cell r="K208">
            <v>141</v>
          </cell>
          <cell r="L208">
            <v>0</v>
          </cell>
          <cell r="M208">
            <v>326.49</v>
          </cell>
          <cell r="N208">
            <v>0</v>
          </cell>
          <cell r="O208">
            <v>0</v>
          </cell>
          <cell r="P208">
            <v>0</v>
          </cell>
          <cell r="Q208">
            <v>2325</v>
          </cell>
          <cell r="R208">
            <v>642.23</v>
          </cell>
          <cell r="S208">
            <v>2325</v>
          </cell>
          <cell r="T208">
            <v>642.23</v>
          </cell>
        </row>
        <row r="209">
          <cell r="E209">
            <v>933</v>
          </cell>
          <cell r="F209">
            <v>1408.79</v>
          </cell>
          <cell r="G209">
            <v>951</v>
          </cell>
          <cell r="H209">
            <v>1377.56</v>
          </cell>
          <cell r="I209">
            <v>21</v>
          </cell>
          <cell r="J209">
            <v>48.68</v>
          </cell>
          <cell r="K209">
            <v>34</v>
          </cell>
          <cell r="L209">
            <v>0</v>
          </cell>
          <cell r="M209">
            <v>48.68</v>
          </cell>
          <cell r="N209">
            <v>0</v>
          </cell>
          <cell r="O209">
            <v>0</v>
          </cell>
          <cell r="P209">
            <v>0</v>
          </cell>
          <cell r="Q209">
            <v>2343</v>
          </cell>
          <cell r="R209">
            <v>708.8</v>
          </cell>
          <cell r="S209">
            <v>2343</v>
          </cell>
          <cell r="T209">
            <v>708.8</v>
          </cell>
        </row>
        <row r="210">
          <cell r="E210">
            <v>861</v>
          </cell>
          <cell r="F210">
            <v>1306.68</v>
          </cell>
          <cell r="G210">
            <v>989</v>
          </cell>
          <cell r="H210">
            <v>1215.8499999999999</v>
          </cell>
          <cell r="I210">
            <v>69</v>
          </cell>
          <cell r="J210">
            <v>146.43</v>
          </cell>
          <cell r="K210">
            <v>75</v>
          </cell>
          <cell r="L210">
            <v>0</v>
          </cell>
          <cell r="M210">
            <v>139.86000000000001</v>
          </cell>
          <cell r="N210">
            <v>0</v>
          </cell>
          <cell r="O210">
            <v>0</v>
          </cell>
          <cell r="P210">
            <v>0</v>
          </cell>
          <cell r="Q210">
            <v>2424</v>
          </cell>
          <cell r="R210">
            <v>732.46</v>
          </cell>
          <cell r="S210">
            <v>2424</v>
          </cell>
          <cell r="T210">
            <v>732.46</v>
          </cell>
        </row>
        <row r="211">
          <cell r="E211">
            <v>927</v>
          </cell>
          <cell r="F211">
            <v>1252.8800000000001</v>
          </cell>
          <cell r="G211">
            <v>852</v>
          </cell>
          <cell r="H211">
            <v>1252.8800000000001</v>
          </cell>
          <cell r="I211">
            <v>72</v>
          </cell>
          <cell r="J211">
            <v>163.19</v>
          </cell>
          <cell r="K211">
            <v>130</v>
          </cell>
          <cell r="L211">
            <v>0</v>
          </cell>
          <cell r="M211">
            <v>163.19</v>
          </cell>
          <cell r="N211">
            <v>0</v>
          </cell>
          <cell r="O211">
            <v>0</v>
          </cell>
          <cell r="P211">
            <v>0</v>
          </cell>
          <cell r="Q211">
            <v>1290</v>
          </cell>
          <cell r="R211">
            <v>366.04</v>
          </cell>
          <cell r="S211">
            <v>1290</v>
          </cell>
          <cell r="T211">
            <v>366.04</v>
          </cell>
        </row>
        <row r="212">
          <cell r="E212">
            <v>168</v>
          </cell>
          <cell r="F212">
            <v>280.38</v>
          </cell>
          <cell r="G212">
            <v>169</v>
          </cell>
          <cell r="H212">
            <v>280.38</v>
          </cell>
          <cell r="I212">
            <v>501</v>
          </cell>
          <cell r="J212">
            <v>2498.94</v>
          </cell>
          <cell r="K212">
            <v>501</v>
          </cell>
          <cell r="L212">
            <v>22168</v>
          </cell>
          <cell r="M212">
            <v>2498.94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</row>
        <row r="213">
          <cell r="E213">
            <v>795</v>
          </cell>
          <cell r="F213">
            <v>1353.21</v>
          </cell>
          <cell r="G213">
            <v>659</v>
          </cell>
          <cell r="H213">
            <v>1113.47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519</v>
          </cell>
          <cell r="R213">
            <v>155.81</v>
          </cell>
          <cell r="S213">
            <v>519</v>
          </cell>
          <cell r="T213">
            <v>155.81</v>
          </cell>
        </row>
        <row r="214">
          <cell r="U214">
            <v>44542.67</v>
          </cell>
          <cell r="V214">
            <v>43416.31</v>
          </cell>
        </row>
        <row r="215">
          <cell r="E215">
            <v>4439</v>
          </cell>
          <cell r="F215">
            <v>7180.16</v>
          </cell>
          <cell r="G215">
            <v>4439</v>
          </cell>
          <cell r="H215">
            <v>7180.16</v>
          </cell>
          <cell r="I215">
            <v>185</v>
          </cell>
          <cell r="J215">
            <v>308.37</v>
          </cell>
          <cell r="K215">
            <v>185</v>
          </cell>
          <cell r="L215">
            <v>133</v>
          </cell>
          <cell r="M215">
            <v>308.37</v>
          </cell>
          <cell r="N215">
            <v>0</v>
          </cell>
          <cell r="O215">
            <v>0</v>
          </cell>
          <cell r="P215">
            <v>0</v>
          </cell>
          <cell r="Q215">
            <v>1720</v>
          </cell>
          <cell r="R215">
            <v>570.94000000000005</v>
          </cell>
          <cell r="S215">
            <v>1824</v>
          </cell>
          <cell r="T215">
            <v>570.94000000000005</v>
          </cell>
        </row>
        <row r="216">
          <cell r="E216">
            <v>992</v>
          </cell>
          <cell r="F216">
            <v>1292.3499999999999</v>
          </cell>
          <cell r="G216">
            <v>992</v>
          </cell>
          <cell r="H216">
            <v>1292.3499999999999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2263</v>
          </cell>
          <cell r="R216">
            <v>450</v>
          </cell>
          <cell r="S216">
            <v>2509</v>
          </cell>
          <cell r="T216">
            <v>450</v>
          </cell>
        </row>
        <row r="217">
          <cell r="E217">
            <v>1239</v>
          </cell>
          <cell r="F217">
            <v>2010.09</v>
          </cell>
          <cell r="G217">
            <v>1239</v>
          </cell>
          <cell r="H217">
            <v>2010.09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1865</v>
          </cell>
          <cell r="R217">
            <v>210</v>
          </cell>
          <cell r="S217">
            <v>2597</v>
          </cell>
          <cell r="T217">
            <v>210</v>
          </cell>
        </row>
        <row r="218">
          <cell r="E218">
            <v>565</v>
          </cell>
          <cell r="F218">
            <v>865.88</v>
          </cell>
          <cell r="G218">
            <v>565</v>
          </cell>
          <cell r="H218">
            <v>865.88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1196</v>
          </cell>
          <cell r="R218">
            <v>240</v>
          </cell>
          <cell r="S218">
            <v>1560</v>
          </cell>
          <cell r="T218">
            <v>240</v>
          </cell>
        </row>
        <row r="219">
          <cell r="U219">
            <v>13127.79</v>
          </cell>
          <cell r="V219">
            <v>13127.79</v>
          </cell>
        </row>
        <row r="220">
          <cell r="E220">
            <v>10167</v>
          </cell>
          <cell r="F220">
            <v>28329.4427</v>
          </cell>
          <cell r="G220">
            <v>10167</v>
          </cell>
          <cell r="H220">
            <v>28329.4427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7538</v>
          </cell>
          <cell r="R220">
            <v>2523.6556700000001</v>
          </cell>
          <cell r="S220">
            <v>7538</v>
          </cell>
          <cell r="T220">
            <v>2523.6556700000001</v>
          </cell>
        </row>
        <row r="221">
          <cell r="E221">
            <v>5398</v>
          </cell>
          <cell r="F221">
            <v>11437.197899999999</v>
          </cell>
          <cell r="G221">
            <v>5398</v>
          </cell>
          <cell r="H221">
            <v>11437.197899999999</v>
          </cell>
          <cell r="I221">
            <v>77</v>
          </cell>
          <cell r="J221">
            <v>251.66123999999999</v>
          </cell>
          <cell r="K221">
            <v>77</v>
          </cell>
          <cell r="L221">
            <v>0</v>
          </cell>
          <cell r="M221">
            <v>251.66123999999999</v>
          </cell>
          <cell r="N221">
            <v>28</v>
          </cell>
          <cell r="O221">
            <v>6.5973600000000001</v>
          </cell>
          <cell r="P221">
            <v>6.5973600000000001</v>
          </cell>
          <cell r="Q221">
            <v>4814</v>
          </cell>
          <cell r="R221">
            <v>1398.17046</v>
          </cell>
          <cell r="S221">
            <v>4814</v>
          </cell>
          <cell r="T221">
            <v>1398.17046</v>
          </cell>
        </row>
        <row r="222">
          <cell r="E222">
            <v>1084</v>
          </cell>
          <cell r="F222">
            <v>4373.1043399999999</v>
          </cell>
          <cell r="G222">
            <v>1084</v>
          </cell>
          <cell r="H222">
            <v>4373.1043399999999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5915</v>
          </cell>
          <cell r="R222">
            <v>2061.6396399999999</v>
          </cell>
          <cell r="S222">
            <v>5915</v>
          </cell>
          <cell r="T222">
            <v>2061.6396399999999</v>
          </cell>
        </row>
        <row r="223">
          <cell r="E223">
            <v>1429</v>
          </cell>
          <cell r="F223">
            <v>3867.2259399999998</v>
          </cell>
          <cell r="G223">
            <v>1429</v>
          </cell>
          <cell r="H223">
            <v>3867.2259399999998</v>
          </cell>
          <cell r="I223">
            <v>161</v>
          </cell>
          <cell r="J223">
            <v>272.58528000000001</v>
          </cell>
          <cell r="K223">
            <v>161</v>
          </cell>
          <cell r="L223">
            <v>0</v>
          </cell>
          <cell r="M223">
            <v>272.58528000000001</v>
          </cell>
          <cell r="N223">
            <v>0</v>
          </cell>
          <cell r="O223">
            <v>0</v>
          </cell>
          <cell r="P223">
            <v>0</v>
          </cell>
          <cell r="Q223">
            <v>7101</v>
          </cell>
          <cell r="R223">
            <v>1891.4953399999999</v>
          </cell>
          <cell r="S223">
            <v>7101</v>
          </cell>
          <cell r="T223">
            <v>1891.4953399999999</v>
          </cell>
        </row>
        <row r="224">
          <cell r="E224">
            <v>3500</v>
          </cell>
          <cell r="F224">
            <v>6326.9897600000004</v>
          </cell>
          <cell r="G224">
            <v>3500</v>
          </cell>
          <cell r="H224">
            <v>6326.9897600000004</v>
          </cell>
          <cell r="I224">
            <v>267</v>
          </cell>
          <cell r="J224">
            <v>4368.5158499999998</v>
          </cell>
          <cell r="K224">
            <v>267</v>
          </cell>
          <cell r="L224">
            <v>4494</v>
          </cell>
          <cell r="M224">
            <v>4368.5158499999998</v>
          </cell>
          <cell r="N224">
            <v>0</v>
          </cell>
          <cell r="O224">
            <v>0</v>
          </cell>
          <cell r="P224">
            <v>0</v>
          </cell>
          <cell r="Q224">
            <v>1473</v>
          </cell>
          <cell r="R224">
            <v>426.23730999999998</v>
          </cell>
          <cell r="S224">
            <v>1473</v>
          </cell>
          <cell r="T224">
            <v>426.23730999999998</v>
          </cell>
        </row>
        <row r="225">
          <cell r="E225">
            <v>1217</v>
          </cell>
          <cell r="F225">
            <v>1838.9327800000001</v>
          </cell>
          <cell r="G225">
            <v>1217</v>
          </cell>
          <cell r="H225">
            <v>1838.9327800000001</v>
          </cell>
          <cell r="I225">
            <v>36</v>
          </cell>
          <cell r="J225">
            <v>230.17410000000001</v>
          </cell>
          <cell r="K225">
            <v>36</v>
          </cell>
          <cell r="L225">
            <v>355</v>
          </cell>
          <cell r="M225">
            <v>230.17410000000001</v>
          </cell>
          <cell r="N225">
            <v>0</v>
          </cell>
          <cell r="O225">
            <v>0</v>
          </cell>
          <cell r="P225">
            <v>0</v>
          </cell>
          <cell r="Q225">
            <v>1454</v>
          </cell>
          <cell r="R225">
            <v>367.24516</v>
          </cell>
          <cell r="S225">
            <v>1454</v>
          </cell>
          <cell r="T225">
            <v>367.24516</v>
          </cell>
        </row>
        <row r="226">
          <cell r="E226">
            <v>2680</v>
          </cell>
          <cell r="F226">
            <v>5361.6162100000001</v>
          </cell>
          <cell r="G226">
            <v>2680</v>
          </cell>
          <cell r="H226">
            <v>5361.6162100000001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3900</v>
          </cell>
          <cell r="R226">
            <v>991.14323000000002</v>
          </cell>
          <cell r="S226">
            <v>3900</v>
          </cell>
          <cell r="T226">
            <v>991.14323000000002</v>
          </cell>
        </row>
        <row r="227">
          <cell r="E227">
            <v>2323</v>
          </cell>
          <cell r="F227">
            <v>7559.6829799999996</v>
          </cell>
          <cell r="G227">
            <v>2323</v>
          </cell>
          <cell r="H227">
            <v>7559.6829799999996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3837</v>
          </cell>
          <cell r="R227">
            <v>1095.82628</v>
          </cell>
          <cell r="S227">
            <v>3837</v>
          </cell>
          <cell r="T227">
            <v>1095.82628</v>
          </cell>
        </row>
        <row r="228">
          <cell r="E228">
            <v>869</v>
          </cell>
          <cell r="F228">
            <v>1062.32213</v>
          </cell>
          <cell r="G228">
            <v>869</v>
          </cell>
          <cell r="H228">
            <v>1062.32213</v>
          </cell>
          <cell r="I228">
            <v>68</v>
          </cell>
          <cell r="J228">
            <v>137.18342000000001</v>
          </cell>
          <cell r="K228">
            <v>68</v>
          </cell>
          <cell r="L228">
            <v>0</v>
          </cell>
          <cell r="M228">
            <v>137.18342000000001</v>
          </cell>
          <cell r="N228">
            <v>0</v>
          </cell>
          <cell r="O228">
            <v>0</v>
          </cell>
          <cell r="P228">
            <v>0</v>
          </cell>
          <cell r="Q228">
            <v>1398</v>
          </cell>
          <cell r="R228">
            <v>214.64187999999999</v>
          </cell>
          <cell r="S228">
            <v>1398</v>
          </cell>
          <cell r="T228">
            <v>214.64187999999999</v>
          </cell>
        </row>
        <row r="229">
          <cell r="E229">
            <v>2046</v>
          </cell>
          <cell r="F229">
            <v>3160.6160500000001</v>
          </cell>
          <cell r="G229">
            <v>2046</v>
          </cell>
          <cell r="H229">
            <v>3160.6160500000001</v>
          </cell>
          <cell r="I229">
            <v>238</v>
          </cell>
          <cell r="J229">
            <v>713.79599399999995</v>
          </cell>
          <cell r="K229">
            <v>238</v>
          </cell>
          <cell r="L229">
            <v>3372</v>
          </cell>
          <cell r="M229">
            <v>713.79599399999995</v>
          </cell>
          <cell r="N229">
            <v>3999</v>
          </cell>
          <cell r="O229">
            <v>942.24437999999998</v>
          </cell>
          <cell r="P229">
            <v>942.24437999999998</v>
          </cell>
          <cell r="Q229">
            <v>2004</v>
          </cell>
          <cell r="R229">
            <v>601.38891999999998</v>
          </cell>
          <cell r="S229">
            <v>2004</v>
          </cell>
          <cell r="T229">
            <v>601.38891999999998</v>
          </cell>
        </row>
        <row r="230">
          <cell r="E230">
            <v>1214</v>
          </cell>
          <cell r="F230">
            <v>3437.67461</v>
          </cell>
          <cell r="G230">
            <v>1214</v>
          </cell>
          <cell r="H230">
            <v>3437.67461</v>
          </cell>
          <cell r="I230">
            <v>462</v>
          </cell>
          <cell r="J230">
            <v>2326.6167599999999</v>
          </cell>
          <cell r="K230">
            <v>462</v>
          </cell>
          <cell r="L230">
            <v>9806</v>
          </cell>
          <cell r="M230">
            <v>2326.6167599999999</v>
          </cell>
          <cell r="N230">
            <v>0</v>
          </cell>
          <cell r="O230">
            <v>0</v>
          </cell>
          <cell r="P230">
            <v>0</v>
          </cell>
          <cell r="Q230">
            <v>2994</v>
          </cell>
          <cell r="R230">
            <v>969.82578999999998</v>
          </cell>
          <cell r="S230">
            <v>2994</v>
          </cell>
          <cell r="T230">
            <v>969.82578999999998</v>
          </cell>
        </row>
        <row r="231">
          <cell r="E231">
            <v>2443</v>
          </cell>
          <cell r="F231">
            <v>6185.6440199999997</v>
          </cell>
          <cell r="G231">
            <v>2443</v>
          </cell>
          <cell r="H231">
            <v>6185.6440199999997</v>
          </cell>
          <cell r="I231">
            <v>140</v>
          </cell>
          <cell r="J231">
            <v>2706.8404799999998</v>
          </cell>
          <cell r="K231">
            <v>140</v>
          </cell>
          <cell r="L231">
            <v>21126</v>
          </cell>
          <cell r="M231">
            <v>2706.8404799999998</v>
          </cell>
          <cell r="N231">
            <v>9840</v>
          </cell>
          <cell r="O231">
            <v>2318.5007999999998</v>
          </cell>
          <cell r="P231">
            <v>2318.5007999999998</v>
          </cell>
          <cell r="Q231">
            <v>2476</v>
          </cell>
          <cell r="R231">
            <v>494</v>
          </cell>
          <cell r="S231">
            <v>2476</v>
          </cell>
          <cell r="T231">
            <v>494</v>
          </cell>
        </row>
        <row r="232">
          <cell r="E232">
            <v>1225</v>
          </cell>
          <cell r="F232">
            <v>2579.2777000000001</v>
          </cell>
          <cell r="G232">
            <v>1225</v>
          </cell>
          <cell r="H232">
            <v>2579.2777000000001</v>
          </cell>
          <cell r="I232">
            <v>2068</v>
          </cell>
          <cell r="J232">
            <v>4979.2140600000002</v>
          </cell>
          <cell r="K232">
            <v>2068</v>
          </cell>
          <cell r="L232">
            <v>0</v>
          </cell>
          <cell r="M232">
            <v>4979.2140600000002</v>
          </cell>
          <cell r="N232">
            <v>0</v>
          </cell>
          <cell r="O232">
            <v>0</v>
          </cell>
          <cell r="P232">
            <v>0</v>
          </cell>
          <cell r="Q232">
            <v>1579</v>
          </cell>
          <cell r="R232">
            <v>438.56948</v>
          </cell>
          <cell r="S232">
            <v>1579</v>
          </cell>
          <cell r="T232">
            <v>438.56948</v>
          </cell>
        </row>
        <row r="233">
          <cell r="E233">
            <v>21</v>
          </cell>
          <cell r="F233">
            <v>34.597009999999997</v>
          </cell>
          <cell r="G233">
            <v>21</v>
          </cell>
          <cell r="H233">
            <v>34.597009999999997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5376</v>
          </cell>
          <cell r="O233">
            <v>1266.6931199999999</v>
          </cell>
          <cell r="P233">
            <v>1266.6931199999999</v>
          </cell>
          <cell r="Q233">
            <v>1762</v>
          </cell>
          <cell r="R233">
            <v>507.92446999999999</v>
          </cell>
          <cell r="S233">
            <v>1762</v>
          </cell>
          <cell r="T233">
            <v>507.92446999999999</v>
          </cell>
        </row>
        <row r="234">
          <cell r="E234">
            <v>116</v>
          </cell>
          <cell r="F234">
            <v>237.60464999999999</v>
          </cell>
          <cell r="G234">
            <v>116</v>
          </cell>
          <cell r="H234">
            <v>237.60464999999999</v>
          </cell>
          <cell r="I234">
            <v>319</v>
          </cell>
          <cell r="J234">
            <v>723.27894000000003</v>
          </cell>
          <cell r="K234">
            <v>319</v>
          </cell>
          <cell r="L234">
            <v>0</v>
          </cell>
          <cell r="M234">
            <v>723.27894000000003</v>
          </cell>
          <cell r="N234">
            <v>0</v>
          </cell>
          <cell r="O234">
            <v>0</v>
          </cell>
          <cell r="P234">
            <v>0</v>
          </cell>
          <cell r="Q234">
            <v>1349</v>
          </cell>
          <cell r="R234">
            <v>572.06529999999998</v>
          </cell>
          <cell r="S234">
            <v>1349</v>
          </cell>
          <cell r="T234">
            <v>572.06529999999998</v>
          </cell>
        </row>
        <row r="235">
          <cell r="E235">
            <v>2706</v>
          </cell>
          <cell r="F235">
            <v>8588.4987799999999</v>
          </cell>
          <cell r="G235">
            <v>2706</v>
          </cell>
          <cell r="H235">
            <v>8588.4987799999999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1599</v>
          </cell>
          <cell r="O235">
            <v>376.75637999999998</v>
          </cell>
          <cell r="P235">
            <v>376.75637999999998</v>
          </cell>
          <cell r="Q235">
            <v>9579</v>
          </cell>
          <cell r="R235">
            <v>2722.4808400000002</v>
          </cell>
          <cell r="S235">
            <v>9579</v>
          </cell>
          <cell r="T235">
            <v>2722.4808400000002</v>
          </cell>
        </row>
        <row r="236">
          <cell r="E236">
            <v>728</v>
          </cell>
          <cell r="F236">
            <v>1397.91039</v>
          </cell>
          <cell r="G236">
            <v>728</v>
          </cell>
          <cell r="H236">
            <v>1397.91039</v>
          </cell>
          <cell r="I236">
            <v>64</v>
          </cell>
          <cell r="J236">
            <v>108.07380000000001</v>
          </cell>
          <cell r="K236">
            <v>64</v>
          </cell>
          <cell r="L236">
            <v>466</v>
          </cell>
          <cell r="M236">
            <v>108.07380000000001</v>
          </cell>
          <cell r="N236">
            <v>1440</v>
          </cell>
          <cell r="O236">
            <v>316.8</v>
          </cell>
          <cell r="P236">
            <v>316.8</v>
          </cell>
          <cell r="Q236">
            <v>512</v>
          </cell>
          <cell r="R236">
            <v>318.11995999999999</v>
          </cell>
          <cell r="S236">
            <v>512</v>
          </cell>
          <cell r="T236">
            <v>318.11995999999999</v>
          </cell>
        </row>
        <row r="237">
          <cell r="E237">
            <v>310</v>
          </cell>
          <cell r="F237">
            <v>689.55192</v>
          </cell>
          <cell r="G237">
            <v>310</v>
          </cell>
          <cell r="H237">
            <v>689.55192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328</v>
          </cell>
          <cell r="R237">
            <v>88.907319999999999</v>
          </cell>
          <cell r="S237">
            <v>328</v>
          </cell>
          <cell r="T237">
            <v>88.907319999999999</v>
          </cell>
        </row>
        <row r="238">
          <cell r="E238">
            <v>47</v>
          </cell>
          <cell r="F238">
            <v>72.036829999999995</v>
          </cell>
          <cell r="G238">
            <v>47</v>
          </cell>
          <cell r="H238">
            <v>72.036829999999995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1716.1021491833915</v>
          </cell>
          <cell r="R238">
            <v>449.27542</v>
          </cell>
          <cell r="S238">
            <v>1716.1021491833915</v>
          </cell>
          <cell r="T238">
            <v>449.27542</v>
          </cell>
        </row>
        <row r="239">
          <cell r="E239">
            <v>1560</v>
          </cell>
          <cell r="F239">
            <v>2572.0111900000002</v>
          </cell>
          <cell r="G239">
            <v>1560</v>
          </cell>
          <cell r="H239">
            <v>2572.0111900000002</v>
          </cell>
          <cell r="I239">
            <v>497</v>
          </cell>
          <cell r="J239">
            <v>1024.9170300000001</v>
          </cell>
          <cell r="K239">
            <v>497</v>
          </cell>
          <cell r="L239">
            <v>0</v>
          </cell>
          <cell r="M239">
            <v>1024.9170300000001</v>
          </cell>
          <cell r="N239">
            <v>0</v>
          </cell>
          <cell r="O239">
            <v>0</v>
          </cell>
          <cell r="P239">
            <v>0</v>
          </cell>
          <cell r="Q239">
            <v>533</v>
          </cell>
          <cell r="R239">
            <v>194.88855000000001</v>
          </cell>
          <cell r="S239">
            <v>533</v>
          </cell>
          <cell r="T239">
            <v>194.88855000000001</v>
          </cell>
        </row>
        <row r="240">
          <cell r="E240">
            <v>758</v>
          </cell>
          <cell r="F240">
            <v>1352.1700499999999</v>
          </cell>
          <cell r="G240">
            <v>758</v>
          </cell>
          <cell r="H240">
            <v>1352.1700499999999</v>
          </cell>
          <cell r="I240">
            <v>45</v>
          </cell>
          <cell r="J240">
            <v>96.891540000000006</v>
          </cell>
          <cell r="K240">
            <v>45</v>
          </cell>
          <cell r="L240">
            <v>0</v>
          </cell>
          <cell r="M240">
            <v>96.891540000000006</v>
          </cell>
          <cell r="N240">
            <v>0</v>
          </cell>
          <cell r="O240">
            <v>0</v>
          </cell>
          <cell r="P240">
            <v>0</v>
          </cell>
          <cell r="Q240">
            <v>73</v>
          </cell>
          <cell r="R240">
            <v>25.199850000000001</v>
          </cell>
          <cell r="S240">
            <v>73</v>
          </cell>
          <cell r="T240">
            <v>25.199850000000001</v>
          </cell>
        </row>
        <row r="241">
          <cell r="U241">
            <v>141984.14934399995</v>
          </cell>
          <cell r="V241">
            <v>141984.14934399995</v>
          </cell>
        </row>
        <row r="242">
          <cell r="E242">
            <v>3096</v>
          </cell>
          <cell r="F242">
            <v>5311.79</v>
          </cell>
          <cell r="G242">
            <v>3038</v>
          </cell>
          <cell r="H242">
            <v>5212.7</v>
          </cell>
          <cell r="I242">
            <v>228</v>
          </cell>
          <cell r="J242">
            <v>528.54999999999995</v>
          </cell>
          <cell r="K242">
            <v>221</v>
          </cell>
          <cell r="L242">
            <v>0</v>
          </cell>
          <cell r="M242">
            <v>514.64</v>
          </cell>
          <cell r="N242">
            <v>0</v>
          </cell>
          <cell r="O242">
            <v>0</v>
          </cell>
          <cell r="P242">
            <v>0</v>
          </cell>
          <cell r="Q242">
            <v>369</v>
          </cell>
          <cell r="R242">
            <v>120</v>
          </cell>
          <cell r="S242">
            <v>1081</v>
          </cell>
          <cell r="T242">
            <v>120</v>
          </cell>
        </row>
        <row r="243">
          <cell r="E243">
            <v>555</v>
          </cell>
          <cell r="F243">
            <v>1073.26</v>
          </cell>
          <cell r="G243">
            <v>555</v>
          </cell>
          <cell r="H243">
            <v>1073.26</v>
          </cell>
          <cell r="I243">
            <v>60</v>
          </cell>
          <cell r="J243">
            <v>346.94</v>
          </cell>
          <cell r="K243">
            <v>210</v>
          </cell>
          <cell r="L243">
            <v>0</v>
          </cell>
          <cell r="M243">
            <v>346.94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</row>
        <row r="244">
          <cell r="E244">
            <v>660</v>
          </cell>
          <cell r="F244">
            <v>902.27</v>
          </cell>
          <cell r="G244">
            <v>660</v>
          </cell>
          <cell r="H244">
            <v>902.27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1077</v>
          </cell>
          <cell r="R244">
            <v>299.99</v>
          </cell>
          <cell r="S244">
            <v>1718</v>
          </cell>
          <cell r="T244">
            <v>299.99</v>
          </cell>
        </row>
        <row r="245">
          <cell r="E245">
            <v>84</v>
          </cell>
          <cell r="F245">
            <v>84.6</v>
          </cell>
          <cell r="G245">
            <v>84</v>
          </cell>
          <cell r="H245">
            <v>84.6</v>
          </cell>
          <cell r="I245">
            <v>24</v>
          </cell>
          <cell r="J245">
            <v>58.48</v>
          </cell>
          <cell r="K245">
            <v>21</v>
          </cell>
          <cell r="L245">
            <v>0</v>
          </cell>
          <cell r="M245">
            <v>52.4</v>
          </cell>
          <cell r="N245">
            <v>0</v>
          </cell>
          <cell r="O245">
            <v>0</v>
          </cell>
          <cell r="P245">
            <v>0</v>
          </cell>
          <cell r="Q245">
            <v>249</v>
          </cell>
          <cell r="R245">
            <v>91.64</v>
          </cell>
          <cell r="S245">
            <v>293</v>
          </cell>
          <cell r="T245">
            <v>89.23</v>
          </cell>
        </row>
        <row r="246">
          <cell r="U246">
            <v>8817.5199999999986</v>
          </cell>
          <cell r="V246">
            <v>8696.0299999999988</v>
          </cell>
        </row>
        <row r="247">
          <cell r="E247">
            <v>8172</v>
          </cell>
          <cell r="F247">
            <v>18179.759999999998</v>
          </cell>
          <cell r="G247">
            <v>8037</v>
          </cell>
          <cell r="H247">
            <v>18178</v>
          </cell>
          <cell r="I247">
            <v>12</v>
          </cell>
          <cell r="J247">
            <v>40.54</v>
          </cell>
          <cell r="K247">
            <v>17</v>
          </cell>
          <cell r="L247">
            <v>0</v>
          </cell>
          <cell r="M247">
            <v>40.54</v>
          </cell>
          <cell r="N247">
            <v>0</v>
          </cell>
          <cell r="O247">
            <v>0</v>
          </cell>
          <cell r="P247">
            <v>0</v>
          </cell>
          <cell r="Q247">
            <v>2871</v>
          </cell>
          <cell r="R247">
            <v>989.62</v>
          </cell>
          <cell r="S247">
            <v>4461</v>
          </cell>
          <cell r="T247">
            <v>989.62</v>
          </cell>
        </row>
        <row r="248">
          <cell r="E248">
            <v>810</v>
          </cell>
          <cell r="F248">
            <v>1762</v>
          </cell>
          <cell r="G248">
            <v>715</v>
          </cell>
          <cell r="H248">
            <v>1760.03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4899</v>
          </cell>
          <cell r="R248">
            <v>1016.59</v>
          </cell>
          <cell r="S248">
            <v>5096</v>
          </cell>
          <cell r="T248">
            <v>1016.59</v>
          </cell>
        </row>
        <row r="249">
          <cell r="E249">
            <v>669</v>
          </cell>
          <cell r="F249">
            <v>1222.82</v>
          </cell>
          <cell r="G249">
            <v>635</v>
          </cell>
          <cell r="H249">
            <v>1221.3800000000001</v>
          </cell>
          <cell r="I249">
            <v>237</v>
          </cell>
          <cell r="J249">
            <v>1304.69</v>
          </cell>
          <cell r="K249">
            <v>107</v>
          </cell>
          <cell r="L249">
            <v>4362</v>
          </cell>
          <cell r="M249">
            <v>1304.69</v>
          </cell>
          <cell r="N249">
            <v>801</v>
          </cell>
          <cell r="O249">
            <v>188.73</v>
          </cell>
          <cell r="P249">
            <v>188.73</v>
          </cell>
          <cell r="Q249">
            <v>1361</v>
          </cell>
          <cell r="R249">
            <v>384.26</v>
          </cell>
          <cell r="S249">
            <v>1824</v>
          </cell>
          <cell r="T249">
            <v>384.26</v>
          </cell>
        </row>
        <row r="250">
          <cell r="E250">
            <v>3741</v>
          </cell>
          <cell r="F250">
            <v>5245.39</v>
          </cell>
          <cell r="G250">
            <v>3618</v>
          </cell>
          <cell r="H250">
            <v>5244.21</v>
          </cell>
          <cell r="I250">
            <v>186</v>
          </cell>
          <cell r="J250">
            <v>1365.66</v>
          </cell>
          <cell r="K250">
            <v>0</v>
          </cell>
          <cell r="L250">
            <v>9060</v>
          </cell>
          <cell r="M250">
            <v>1365.66</v>
          </cell>
          <cell r="N250">
            <v>0</v>
          </cell>
          <cell r="O250">
            <v>0</v>
          </cell>
          <cell r="P250">
            <v>0</v>
          </cell>
          <cell r="Q250">
            <v>5502</v>
          </cell>
          <cell r="R250">
            <v>905.81</v>
          </cell>
          <cell r="S250">
            <v>5608</v>
          </cell>
          <cell r="T250">
            <v>890.12</v>
          </cell>
        </row>
        <row r="251">
          <cell r="E251">
            <v>197</v>
          </cell>
          <cell r="F251">
            <v>317.49</v>
          </cell>
          <cell r="G251">
            <v>171</v>
          </cell>
          <cell r="H251">
            <v>316.43</v>
          </cell>
          <cell r="I251">
            <v>66</v>
          </cell>
          <cell r="J251">
            <v>303.76</v>
          </cell>
          <cell r="K251">
            <v>38</v>
          </cell>
          <cell r="L251">
            <v>1936</v>
          </cell>
          <cell r="M251">
            <v>303.76</v>
          </cell>
          <cell r="N251">
            <v>804</v>
          </cell>
          <cell r="O251">
            <v>189.44</v>
          </cell>
          <cell r="P251">
            <v>189.44</v>
          </cell>
          <cell r="Q251">
            <v>466</v>
          </cell>
          <cell r="R251">
            <v>68.97</v>
          </cell>
          <cell r="S251">
            <v>470</v>
          </cell>
          <cell r="T251">
            <v>68.739999999999995</v>
          </cell>
        </row>
        <row r="252">
          <cell r="E252">
            <v>1094</v>
          </cell>
          <cell r="F252">
            <v>1471.17</v>
          </cell>
          <cell r="G252">
            <v>1196</v>
          </cell>
          <cell r="H252">
            <v>1470.63</v>
          </cell>
          <cell r="I252">
            <v>865</v>
          </cell>
          <cell r="J252">
            <v>2176.27</v>
          </cell>
          <cell r="K252">
            <v>950</v>
          </cell>
          <cell r="L252">
            <v>0</v>
          </cell>
          <cell r="M252">
            <v>2011.75</v>
          </cell>
          <cell r="N252">
            <v>0</v>
          </cell>
          <cell r="O252">
            <v>0</v>
          </cell>
          <cell r="P252">
            <v>0</v>
          </cell>
          <cell r="Q252">
            <v>2029</v>
          </cell>
          <cell r="R252">
            <v>373.72</v>
          </cell>
          <cell r="S252">
            <v>1946</v>
          </cell>
          <cell r="T252">
            <v>315.07</v>
          </cell>
        </row>
        <row r="253">
          <cell r="E253">
            <v>538</v>
          </cell>
          <cell r="F253">
            <v>705.86</v>
          </cell>
          <cell r="G253">
            <v>593</v>
          </cell>
          <cell r="H253">
            <v>705.81</v>
          </cell>
          <cell r="I253">
            <v>62</v>
          </cell>
          <cell r="J253">
            <v>143.72999999999999</v>
          </cell>
          <cell r="K253">
            <v>68</v>
          </cell>
          <cell r="L253">
            <v>0</v>
          </cell>
          <cell r="M253">
            <v>143.72999999999999</v>
          </cell>
          <cell r="N253">
            <v>0</v>
          </cell>
          <cell r="O253">
            <v>0</v>
          </cell>
          <cell r="P253">
            <v>0</v>
          </cell>
          <cell r="Q253">
            <v>1729</v>
          </cell>
          <cell r="R253">
            <v>248.06</v>
          </cell>
          <cell r="S253">
            <v>2241</v>
          </cell>
          <cell r="T253">
            <v>230.73</v>
          </cell>
        </row>
        <row r="254">
          <cell r="E254">
            <v>1035</v>
          </cell>
          <cell r="F254">
            <v>1335.64</v>
          </cell>
          <cell r="G254">
            <v>894</v>
          </cell>
          <cell r="H254">
            <v>1335.58</v>
          </cell>
          <cell r="I254">
            <v>141</v>
          </cell>
          <cell r="J254">
            <v>418.21</v>
          </cell>
          <cell r="K254">
            <v>153</v>
          </cell>
          <cell r="L254">
            <v>879</v>
          </cell>
          <cell r="M254">
            <v>418.21</v>
          </cell>
          <cell r="N254">
            <v>0</v>
          </cell>
          <cell r="O254">
            <v>0</v>
          </cell>
          <cell r="P254">
            <v>0</v>
          </cell>
          <cell r="Q254">
            <v>2542</v>
          </cell>
          <cell r="R254">
            <v>482.91</v>
          </cell>
          <cell r="S254">
            <v>2815</v>
          </cell>
          <cell r="T254">
            <v>471.58</v>
          </cell>
        </row>
        <row r="255">
          <cell r="E255">
            <v>45</v>
          </cell>
          <cell r="F255">
            <v>214.65</v>
          </cell>
          <cell r="G255">
            <v>30</v>
          </cell>
          <cell r="H255">
            <v>214.5</v>
          </cell>
          <cell r="I255">
            <v>21</v>
          </cell>
          <cell r="J255">
            <v>48.68</v>
          </cell>
          <cell r="K255">
            <v>29</v>
          </cell>
          <cell r="L255">
            <v>0</v>
          </cell>
          <cell r="M255">
            <v>48.68</v>
          </cell>
          <cell r="N255">
            <v>0</v>
          </cell>
          <cell r="O255">
            <v>0</v>
          </cell>
          <cell r="P255">
            <v>0</v>
          </cell>
          <cell r="Q255">
            <v>165</v>
          </cell>
          <cell r="R255">
            <v>92.5</v>
          </cell>
          <cell r="S255">
            <v>155</v>
          </cell>
          <cell r="T255">
            <v>92.5</v>
          </cell>
        </row>
        <row r="256">
          <cell r="E256">
            <v>255</v>
          </cell>
          <cell r="F256">
            <v>578.74</v>
          </cell>
          <cell r="G256">
            <v>340</v>
          </cell>
          <cell r="H256">
            <v>578.65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735</v>
          </cell>
          <cell r="R256">
            <v>223.5</v>
          </cell>
          <cell r="S256">
            <v>733</v>
          </cell>
          <cell r="T256">
            <v>222.52</v>
          </cell>
        </row>
        <row r="257">
          <cell r="E257">
            <v>69</v>
          </cell>
          <cell r="F257">
            <v>37.57</v>
          </cell>
          <cell r="G257">
            <v>53</v>
          </cell>
          <cell r="H257">
            <v>31.49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1104</v>
          </cell>
          <cell r="R257">
            <v>476.01</v>
          </cell>
          <cell r="S257">
            <v>1027</v>
          </cell>
          <cell r="T257">
            <v>459.34</v>
          </cell>
        </row>
        <row r="258">
          <cell r="U258">
            <v>42512.750000000007</v>
          </cell>
          <cell r="V258">
            <v>42212.97</v>
          </cell>
        </row>
        <row r="259">
          <cell r="E259">
            <v>7116</v>
          </cell>
          <cell r="F259">
            <v>11746.74</v>
          </cell>
          <cell r="G259">
            <v>6217</v>
          </cell>
          <cell r="H259">
            <v>11746.74</v>
          </cell>
          <cell r="I259">
            <v>888</v>
          </cell>
          <cell r="J259">
            <v>3142.8</v>
          </cell>
          <cell r="K259">
            <v>888</v>
          </cell>
          <cell r="L259">
            <v>8606</v>
          </cell>
          <cell r="M259">
            <v>2823.27</v>
          </cell>
          <cell r="N259">
            <v>0</v>
          </cell>
          <cell r="O259">
            <v>0</v>
          </cell>
          <cell r="P259">
            <v>0</v>
          </cell>
          <cell r="Q259">
            <v>1374</v>
          </cell>
          <cell r="R259">
            <v>609.03</v>
          </cell>
          <cell r="S259">
            <v>2659</v>
          </cell>
          <cell r="T259">
            <v>609.03</v>
          </cell>
        </row>
        <row r="260">
          <cell r="E260">
            <v>936</v>
          </cell>
          <cell r="F260">
            <v>1256.07</v>
          </cell>
          <cell r="G260">
            <v>799</v>
          </cell>
          <cell r="H260">
            <v>1256.07</v>
          </cell>
          <cell r="I260">
            <v>57</v>
          </cell>
          <cell r="J260">
            <v>132.13999999999999</v>
          </cell>
          <cell r="K260">
            <v>46</v>
          </cell>
          <cell r="L260">
            <v>0</v>
          </cell>
          <cell r="M260">
            <v>102.98</v>
          </cell>
          <cell r="N260">
            <v>0</v>
          </cell>
          <cell r="O260">
            <v>0</v>
          </cell>
          <cell r="P260">
            <v>0</v>
          </cell>
          <cell r="Q260">
            <v>93</v>
          </cell>
          <cell r="R260">
            <v>69</v>
          </cell>
          <cell r="S260">
            <v>267</v>
          </cell>
          <cell r="T260">
            <v>69</v>
          </cell>
        </row>
        <row r="261">
          <cell r="E261">
            <v>663</v>
          </cell>
          <cell r="F261">
            <v>813.93</v>
          </cell>
          <cell r="G261">
            <v>591</v>
          </cell>
          <cell r="H261">
            <v>812.93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144</v>
          </cell>
          <cell r="R261">
            <v>14.4</v>
          </cell>
          <cell r="S261">
            <v>144</v>
          </cell>
          <cell r="T261">
            <v>14.4</v>
          </cell>
        </row>
        <row r="262">
          <cell r="E262">
            <v>561</v>
          </cell>
          <cell r="F262">
            <v>825.08</v>
          </cell>
          <cell r="G262">
            <v>540</v>
          </cell>
          <cell r="H262">
            <v>825.08</v>
          </cell>
          <cell r="I262">
            <v>141</v>
          </cell>
          <cell r="J262">
            <v>245.83</v>
          </cell>
          <cell r="K262">
            <v>165</v>
          </cell>
          <cell r="L262">
            <v>0</v>
          </cell>
          <cell r="M262">
            <v>245.82</v>
          </cell>
          <cell r="N262">
            <v>0</v>
          </cell>
          <cell r="O262">
            <v>0</v>
          </cell>
          <cell r="P262">
            <v>0</v>
          </cell>
          <cell r="Q262">
            <v>48</v>
          </cell>
          <cell r="R262">
            <v>27</v>
          </cell>
          <cell r="S262">
            <v>34</v>
          </cell>
          <cell r="T262">
            <v>14.54</v>
          </cell>
        </row>
        <row r="263">
          <cell r="U263">
            <v>18882.02</v>
          </cell>
          <cell r="V263">
            <v>18519.859999999997</v>
          </cell>
        </row>
        <row r="264">
          <cell r="E264">
            <v>8742</v>
          </cell>
          <cell r="F264">
            <v>30175.02</v>
          </cell>
          <cell r="G264">
            <v>8823</v>
          </cell>
          <cell r="H264">
            <v>30171.086340000002</v>
          </cell>
          <cell r="I264">
            <v>165</v>
          </cell>
          <cell r="J264">
            <v>949.06</v>
          </cell>
          <cell r="K264">
            <v>0</v>
          </cell>
          <cell r="L264">
            <v>0</v>
          </cell>
          <cell r="M264">
            <v>949.06223999999997</v>
          </cell>
          <cell r="N264">
            <v>0</v>
          </cell>
          <cell r="O264">
            <v>0</v>
          </cell>
          <cell r="P264">
            <v>0</v>
          </cell>
          <cell r="Q264">
            <v>4113</v>
          </cell>
          <cell r="R264">
            <v>1478.94</v>
          </cell>
          <cell r="S264">
            <v>0</v>
          </cell>
          <cell r="T264">
            <v>1478.9446200000002</v>
          </cell>
        </row>
        <row r="265">
          <cell r="E265">
            <v>1812</v>
          </cell>
          <cell r="F265">
            <v>2832.26</v>
          </cell>
          <cell r="G265">
            <v>1764</v>
          </cell>
          <cell r="H265">
            <v>2831.8065999999999</v>
          </cell>
          <cell r="I265">
            <v>6</v>
          </cell>
          <cell r="J265">
            <v>16.489999999999998</v>
          </cell>
          <cell r="K265">
            <v>4</v>
          </cell>
          <cell r="L265">
            <v>0</v>
          </cell>
          <cell r="M265">
            <v>5.8319999999999999</v>
          </cell>
          <cell r="N265">
            <v>0</v>
          </cell>
          <cell r="O265">
            <v>0</v>
          </cell>
          <cell r="P265">
            <v>0</v>
          </cell>
          <cell r="Q265">
            <v>2934</v>
          </cell>
          <cell r="R265">
            <v>624.09</v>
          </cell>
          <cell r="S265">
            <v>0</v>
          </cell>
          <cell r="T265">
            <v>624.09398999999996</v>
          </cell>
        </row>
        <row r="266">
          <cell r="E266">
            <v>1077</v>
          </cell>
          <cell r="F266">
            <v>1538.22</v>
          </cell>
          <cell r="G266">
            <v>1073</v>
          </cell>
          <cell r="H266">
            <v>1537.18631</v>
          </cell>
          <cell r="I266">
            <v>63</v>
          </cell>
          <cell r="J266">
            <v>678.23</v>
          </cell>
          <cell r="K266">
            <v>51</v>
          </cell>
          <cell r="L266">
            <v>4786</v>
          </cell>
          <cell r="M266">
            <v>678.23444999999992</v>
          </cell>
          <cell r="N266">
            <v>366</v>
          </cell>
          <cell r="O266">
            <v>86.24</v>
          </cell>
          <cell r="P266">
            <v>157.39416</v>
          </cell>
          <cell r="Q266">
            <v>2295</v>
          </cell>
          <cell r="R266">
            <v>565.92999999999995</v>
          </cell>
          <cell r="S266">
            <v>0</v>
          </cell>
          <cell r="T266">
            <v>542.41273999999999</v>
          </cell>
        </row>
        <row r="267">
          <cell r="E267">
            <v>1971</v>
          </cell>
          <cell r="F267">
            <v>2852.57</v>
          </cell>
          <cell r="G267">
            <v>1958</v>
          </cell>
          <cell r="H267">
            <v>2851.4662799999996</v>
          </cell>
          <cell r="I267">
            <v>36</v>
          </cell>
          <cell r="J267">
            <v>65.040000000000006</v>
          </cell>
          <cell r="K267">
            <v>77</v>
          </cell>
          <cell r="L267">
            <v>0</v>
          </cell>
          <cell r="M267">
            <v>65.037000000000006</v>
          </cell>
          <cell r="N267">
            <v>0</v>
          </cell>
          <cell r="O267">
            <v>0</v>
          </cell>
          <cell r="P267">
            <v>0</v>
          </cell>
          <cell r="Q267">
            <v>4143</v>
          </cell>
          <cell r="R267">
            <v>1085.44</v>
          </cell>
          <cell r="S267">
            <v>0</v>
          </cell>
          <cell r="T267">
            <v>1085.4368999999999</v>
          </cell>
        </row>
        <row r="268">
          <cell r="E268">
            <v>1701</v>
          </cell>
          <cell r="F268">
            <v>2786.47</v>
          </cell>
          <cell r="G268">
            <v>1691</v>
          </cell>
          <cell r="H268">
            <v>2786.0643100000002</v>
          </cell>
          <cell r="I268">
            <v>165</v>
          </cell>
          <cell r="J268">
            <v>1792.75</v>
          </cell>
          <cell r="K268">
            <v>243</v>
          </cell>
          <cell r="L268">
            <v>19211</v>
          </cell>
          <cell r="M268">
            <v>1792.74549</v>
          </cell>
          <cell r="N268">
            <v>0</v>
          </cell>
          <cell r="O268">
            <v>0</v>
          </cell>
          <cell r="P268">
            <v>0</v>
          </cell>
          <cell r="Q268">
            <v>564</v>
          </cell>
          <cell r="R268">
            <v>169.27</v>
          </cell>
          <cell r="S268">
            <v>0</v>
          </cell>
          <cell r="T268">
            <v>169.27382999999998</v>
          </cell>
        </row>
        <row r="269">
          <cell r="E269">
            <v>7974</v>
          </cell>
          <cell r="F269">
            <v>15457.04</v>
          </cell>
          <cell r="G269">
            <v>7714</v>
          </cell>
          <cell r="H269">
            <v>15456.690130000001</v>
          </cell>
          <cell r="I269">
            <v>117</v>
          </cell>
          <cell r="J269">
            <v>1697.47</v>
          </cell>
          <cell r="K269">
            <v>21</v>
          </cell>
          <cell r="L269">
            <v>6829</v>
          </cell>
          <cell r="M269">
            <v>1697.4740400000001</v>
          </cell>
          <cell r="N269">
            <v>645</v>
          </cell>
          <cell r="O269">
            <v>151.97</v>
          </cell>
          <cell r="P269">
            <v>151.97489999999999</v>
          </cell>
          <cell r="Q269">
            <v>11241</v>
          </cell>
          <cell r="R269">
            <v>2957</v>
          </cell>
          <cell r="S269">
            <v>0</v>
          </cell>
          <cell r="T269">
            <v>2956.9977899999999</v>
          </cell>
        </row>
        <row r="270">
          <cell r="E270">
            <v>168</v>
          </cell>
          <cell r="F270">
            <v>209.22200000000001</v>
          </cell>
          <cell r="G270">
            <v>137</v>
          </cell>
          <cell r="H270">
            <v>209.18804</v>
          </cell>
          <cell r="I270">
            <v>57</v>
          </cell>
          <cell r="J270">
            <v>126.25</v>
          </cell>
          <cell r="K270">
            <v>92</v>
          </cell>
          <cell r="L270">
            <v>0</v>
          </cell>
          <cell r="M270">
            <v>126.24927000000001</v>
          </cell>
          <cell r="N270">
            <v>0</v>
          </cell>
          <cell r="O270">
            <v>0</v>
          </cell>
          <cell r="P270">
            <v>0</v>
          </cell>
          <cell r="Q270">
            <v>345</v>
          </cell>
          <cell r="R270">
            <v>88.67</v>
          </cell>
          <cell r="S270">
            <v>0</v>
          </cell>
          <cell r="T270">
            <v>88.67313</v>
          </cell>
        </row>
        <row r="271">
          <cell r="E271">
            <v>42</v>
          </cell>
          <cell r="F271">
            <v>54.28</v>
          </cell>
          <cell r="G271">
            <v>45</v>
          </cell>
          <cell r="H271">
            <v>48.642699999999998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21</v>
          </cell>
          <cell r="R271">
            <v>10.49</v>
          </cell>
          <cell r="S271">
            <v>0</v>
          </cell>
          <cell r="T271">
            <v>8.8598199999999991</v>
          </cell>
        </row>
        <row r="272">
          <cell r="E272">
            <v>79</v>
          </cell>
          <cell r="F272">
            <v>137.91</v>
          </cell>
          <cell r="G272">
            <v>65</v>
          </cell>
          <cell r="H272">
            <v>137.16231999999999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316</v>
          </cell>
          <cell r="R272">
            <v>123.29</v>
          </cell>
          <cell r="S272">
            <v>0</v>
          </cell>
          <cell r="T272">
            <v>123.28868</v>
          </cell>
        </row>
        <row r="273">
          <cell r="E273">
            <v>81</v>
          </cell>
          <cell r="F273">
            <v>268.77999999999997</v>
          </cell>
          <cell r="G273">
            <v>80</v>
          </cell>
          <cell r="H273">
            <v>211.78317000000001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9</v>
          </cell>
          <cell r="R273">
            <v>4.4800000000000004</v>
          </cell>
          <cell r="S273">
            <v>0</v>
          </cell>
          <cell r="T273">
            <v>0.27</v>
          </cell>
        </row>
        <row r="274">
          <cell r="E274">
            <v>540</v>
          </cell>
          <cell r="F274">
            <v>944.81</v>
          </cell>
          <cell r="G274">
            <v>513</v>
          </cell>
          <cell r="H274">
            <v>944.59981999999991</v>
          </cell>
          <cell r="I274">
            <v>114</v>
          </cell>
          <cell r="J274">
            <v>321.33999999999997</v>
          </cell>
          <cell r="K274">
            <v>105</v>
          </cell>
          <cell r="L274">
            <v>0</v>
          </cell>
          <cell r="M274">
            <v>321.33572999999996</v>
          </cell>
          <cell r="N274">
            <v>380</v>
          </cell>
          <cell r="O274">
            <v>89.54</v>
          </cell>
          <cell r="P274">
            <v>89.535600000000002</v>
          </cell>
          <cell r="Q274">
            <v>942</v>
          </cell>
          <cell r="R274">
            <v>370.58</v>
          </cell>
          <cell r="S274">
            <v>0</v>
          </cell>
          <cell r="T274">
            <v>370.58459999999997</v>
          </cell>
        </row>
        <row r="275">
          <cell r="E275">
            <v>60</v>
          </cell>
          <cell r="F275">
            <v>129.07</v>
          </cell>
          <cell r="G275">
            <v>33</v>
          </cell>
          <cell r="H275">
            <v>126.16575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248</v>
          </cell>
          <cell r="R275">
            <v>97</v>
          </cell>
          <cell r="S275">
            <v>0</v>
          </cell>
          <cell r="T275">
            <v>96.998660000000001</v>
          </cell>
        </row>
        <row r="276">
          <cell r="E276">
            <v>87</v>
          </cell>
          <cell r="F276">
            <v>117.12</v>
          </cell>
          <cell r="G276">
            <v>82</v>
          </cell>
          <cell r="H276">
            <v>115.974</v>
          </cell>
          <cell r="I276">
            <v>87</v>
          </cell>
          <cell r="J276">
            <v>192.7</v>
          </cell>
          <cell r="K276">
            <v>98</v>
          </cell>
          <cell r="L276">
            <v>0</v>
          </cell>
          <cell r="M276">
            <v>192.69623999999999</v>
          </cell>
          <cell r="N276">
            <v>0</v>
          </cell>
          <cell r="O276">
            <v>0</v>
          </cell>
          <cell r="P276">
            <v>0</v>
          </cell>
          <cell r="Q276">
            <v>75</v>
          </cell>
          <cell r="R276">
            <v>22.85</v>
          </cell>
          <cell r="S276">
            <v>0</v>
          </cell>
          <cell r="T276">
            <v>22.848779999999998</v>
          </cell>
        </row>
        <row r="277">
          <cell r="E277">
            <v>1551</v>
          </cell>
          <cell r="F277">
            <v>7142.67</v>
          </cell>
          <cell r="G277">
            <v>1547</v>
          </cell>
          <cell r="H277">
            <v>7141.7649900000006</v>
          </cell>
          <cell r="I277">
            <v>3</v>
          </cell>
          <cell r="J277">
            <v>7.31</v>
          </cell>
          <cell r="K277">
            <v>6</v>
          </cell>
          <cell r="L277">
            <v>0</v>
          </cell>
          <cell r="M277">
            <v>7.3105200000000004</v>
          </cell>
          <cell r="N277">
            <v>0</v>
          </cell>
          <cell r="O277">
            <v>0</v>
          </cell>
          <cell r="P277">
            <v>0</v>
          </cell>
          <cell r="Q277">
            <v>306</v>
          </cell>
          <cell r="R277">
            <v>132.29</v>
          </cell>
          <cell r="S277">
            <v>0</v>
          </cell>
          <cell r="T277">
            <v>132.29136</v>
          </cell>
        </row>
        <row r="278">
          <cell r="U278">
            <v>78550.152000000016</v>
          </cell>
          <cell r="V278">
            <v>78505.437300000005</v>
          </cell>
        </row>
        <row r="279">
          <cell r="E279">
            <v>7452</v>
          </cell>
          <cell r="F279">
            <v>13684.11</v>
          </cell>
          <cell r="G279">
            <v>7204</v>
          </cell>
          <cell r="H279">
            <v>13684.11</v>
          </cell>
          <cell r="I279">
            <v>78</v>
          </cell>
          <cell r="J279">
            <v>349.27</v>
          </cell>
          <cell r="K279">
            <v>96</v>
          </cell>
          <cell r="L279">
            <v>282</v>
          </cell>
          <cell r="M279">
            <v>349.27</v>
          </cell>
          <cell r="N279">
            <v>1599</v>
          </cell>
          <cell r="O279">
            <v>357.92</v>
          </cell>
          <cell r="P279">
            <v>180.86</v>
          </cell>
          <cell r="Q279">
            <v>9031</v>
          </cell>
          <cell r="R279">
            <v>2374.0500000000002</v>
          </cell>
          <cell r="S279">
            <v>6615</v>
          </cell>
          <cell r="T279">
            <v>1730.53</v>
          </cell>
        </row>
        <row r="280">
          <cell r="E280">
            <v>5118</v>
          </cell>
          <cell r="F280">
            <v>8836.23</v>
          </cell>
          <cell r="G280">
            <v>5205</v>
          </cell>
          <cell r="H280">
            <v>8836.23</v>
          </cell>
          <cell r="I280">
            <v>129</v>
          </cell>
          <cell r="J280">
            <v>460.35</v>
          </cell>
          <cell r="K280">
            <v>94</v>
          </cell>
          <cell r="L280">
            <v>578</v>
          </cell>
          <cell r="M280">
            <v>460.35</v>
          </cell>
          <cell r="N280">
            <v>0</v>
          </cell>
          <cell r="O280">
            <v>0</v>
          </cell>
          <cell r="P280">
            <v>0</v>
          </cell>
          <cell r="Q280">
            <v>3351</v>
          </cell>
          <cell r="R280">
            <v>1093.6199999999999</v>
          </cell>
          <cell r="S280">
            <v>3057</v>
          </cell>
          <cell r="T280">
            <v>712.87</v>
          </cell>
        </row>
        <row r="281">
          <cell r="E281">
            <v>168</v>
          </cell>
          <cell r="F281">
            <v>181.49</v>
          </cell>
          <cell r="G281">
            <v>161</v>
          </cell>
          <cell r="H281">
            <v>181.49</v>
          </cell>
          <cell r="I281">
            <v>63</v>
          </cell>
          <cell r="J281">
            <v>138.74</v>
          </cell>
          <cell r="K281">
            <v>61</v>
          </cell>
          <cell r="L281">
            <v>0</v>
          </cell>
          <cell r="M281">
            <v>125.9</v>
          </cell>
          <cell r="N281">
            <v>0</v>
          </cell>
          <cell r="O281">
            <v>0</v>
          </cell>
          <cell r="P281">
            <v>0</v>
          </cell>
          <cell r="Q281">
            <v>1853</v>
          </cell>
          <cell r="R281">
            <v>465.37</v>
          </cell>
          <cell r="S281">
            <v>2267</v>
          </cell>
          <cell r="T281">
            <v>478.21</v>
          </cell>
        </row>
        <row r="282">
          <cell r="E282">
            <v>1902</v>
          </cell>
          <cell r="F282">
            <v>2887.09</v>
          </cell>
          <cell r="G282">
            <v>1894</v>
          </cell>
          <cell r="H282">
            <v>2887.09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3192</v>
          </cell>
          <cell r="R282">
            <v>578.59</v>
          </cell>
          <cell r="S282">
            <v>2988</v>
          </cell>
          <cell r="T282">
            <v>442.75</v>
          </cell>
        </row>
        <row r="283">
          <cell r="E283">
            <v>294</v>
          </cell>
          <cell r="F283">
            <v>386.66</v>
          </cell>
          <cell r="G283">
            <v>299</v>
          </cell>
          <cell r="H283">
            <v>386.66</v>
          </cell>
          <cell r="I283">
            <v>402</v>
          </cell>
          <cell r="J283">
            <v>2412.8000000000002</v>
          </cell>
          <cell r="K283">
            <v>59</v>
          </cell>
          <cell r="L283">
            <v>10873</v>
          </cell>
          <cell r="M283">
            <v>2412.8000000000002</v>
          </cell>
          <cell r="N283">
            <v>1154</v>
          </cell>
          <cell r="O283">
            <v>258.31</v>
          </cell>
          <cell r="P283">
            <v>242.64</v>
          </cell>
          <cell r="Q283">
            <v>368</v>
          </cell>
          <cell r="R283">
            <v>114.36</v>
          </cell>
          <cell r="S283">
            <v>430</v>
          </cell>
          <cell r="T283">
            <v>114.36</v>
          </cell>
        </row>
        <row r="284">
          <cell r="U284">
            <v>34578.959999999999</v>
          </cell>
          <cell r="V284">
            <v>33226.120000000003</v>
          </cell>
        </row>
        <row r="285">
          <cell r="E285">
            <v>10109</v>
          </cell>
          <cell r="F285">
            <v>16899.72</v>
          </cell>
          <cell r="G285">
            <v>9382</v>
          </cell>
          <cell r="H285">
            <v>16630.78</v>
          </cell>
          <cell r="I285">
            <v>873</v>
          </cell>
          <cell r="J285">
            <v>2960.18</v>
          </cell>
          <cell r="K285">
            <v>859</v>
          </cell>
          <cell r="L285">
            <v>2489</v>
          </cell>
          <cell r="M285">
            <v>2168.14</v>
          </cell>
          <cell r="N285">
            <v>0</v>
          </cell>
          <cell r="O285">
            <v>0</v>
          </cell>
          <cell r="P285">
            <v>0</v>
          </cell>
          <cell r="Q285">
            <v>6522</v>
          </cell>
          <cell r="R285">
            <v>2000.81</v>
          </cell>
          <cell r="S285">
            <v>5106</v>
          </cell>
          <cell r="T285">
            <v>1301.98</v>
          </cell>
        </row>
        <row r="286">
          <cell r="E286">
            <v>776</v>
          </cell>
          <cell r="F286">
            <v>1355.44</v>
          </cell>
          <cell r="G286">
            <v>743</v>
          </cell>
          <cell r="H286">
            <v>1353.88</v>
          </cell>
          <cell r="I286">
            <v>108</v>
          </cell>
          <cell r="J286">
            <v>239.21</v>
          </cell>
          <cell r="K286">
            <v>123</v>
          </cell>
          <cell r="L286">
            <v>0</v>
          </cell>
          <cell r="M286">
            <v>239.21</v>
          </cell>
          <cell r="N286">
            <v>0</v>
          </cell>
          <cell r="O286">
            <v>0</v>
          </cell>
          <cell r="P286">
            <v>0</v>
          </cell>
          <cell r="Q286">
            <v>278</v>
          </cell>
          <cell r="R286">
            <v>90.62</v>
          </cell>
          <cell r="S286">
            <v>414</v>
          </cell>
          <cell r="T286">
            <v>90.62</v>
          </cell>
        </row>
        <row r="287">
          <cell r="E287">
            <v>3782</v>
          </cell>
          <cell r="F287">
            <v>6105.06</v>
          </cell>
          <cell r="G287">
            <v>3695</v>
          </cell>
          <cell r="H287">
            <v>6104.16</v>
          </cell>
          <cell r="I287">
            <v>126</v>
          </cell>
          <cell r="J287">
            <v>561.30999999999995</v>
          </cell>
          <cell r="K287">
            <v>177</v>
          </cell>
          <cell r="L287">
            <v>1218</v>
          </cell>
          <cell r="M287">
            <v>549.78</v>
          </cell>
          <cell r="N287">
            <v>0</v>
          </cell>
          <cell r="O287">
            <v>0</v>
          </cell>
          <cell r="P287">
            <v>0</v>
          </cell>
          <cell r="Q287">
            <v>975</v>
          </cell>
          <cell r="R287">
            <v>328.1</v>
          </cell>
          <cell r="S287">
            <v>1112</v>
          </cell>
          <cell r="T287">
            <v>328.1</v>
          </cell>
        </row>
        <row r="288">
          <cell r="E288">
            <v>1022</v>
          </cell>
          <cell r="F288">
            <v>1465.69</v>
          </cell>
          <cell r="G288">
            <v>925</v>
          </cell>
          <cell r="H288">
            <v>1462.79</v>
          </cell>
          <cell r="I288">
            <v>43</v>
          </cell>
          <cell r="J288">
            <v>95.24</v>
          </cell>
          <cell r="K288">
            <v>44</v>
          </cell>
          <cell r="L288">
            <v>0</v>
          </cell>
          <cell r="M288">
            <v>87.86</v>
          </cell>
          <cell r="N288">
            <v>0</v>
          </cell>
          <cell r="O288">
            <v>0</v>
          </cell>
          <cell r="P288">
            <v>0</v>
          </cell>
          <cell r="Q288">
            <v>194</v>
          </cell>
          <cell r="R288">
            <v>43.92</v>
          </cell>
          <cell r="S288">
            <v>136</v>
          </cell>
          <cell r="T288">
            <v>34.909999999999997</v>
          </cell>
        </row>
        <row r="289"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U290">
            <v>32145.300000000003</v>
          </cell>
          <cell r="V290">
            <v>30352.21</v>
          </cell>
        </row>
        <row r="291">
          <cell r="E291">
            <v>9294</v>
          </cell>
          <cell r="F291">
            <v>17784.998399999997</v>
          </cell>
          <cell r="G291">
            <v>11315</v>
          </cell>
          <cell r="H291">
            <v>17784.998399999997</v>
          </cell>
          <cell r="I291">
            <v>69</v>
          </cell>
          <cell r="J291">
            <v>645.60176999999999</v>
          </cell>
          <cell r="K291">
            <v>0</v>
          </cell>
          <cell r="L291">
            <v>2497</v>
          </cell>
          <cell r="M291">
            <v>587.48249999999996</v>
          </cell>
          <cell r="N291">
            <v>0</v>
          </cell>
          <cell r="O291">
            <v>0</v>
          </cell>
          <cell r="P291">
            <v>0</v>
          </cell>
          <cell r="Q291">
            <v>11061</v>
          </cell>
          <cell r="R291">
            <v>2625.4849800000006</v>
          </cell>
          <cell r="S291">
            <v>5972</v>
          </cell>
          <cell r="T291">
            <v>1195.6678300000001</v>
          </cell>
        </row>
        <row r="292">
          <cell r="E292">
            <v>1342</v>
          </cell>
          <cell r="F292">
            <v>2138.7957200000001</v>
          </cell>
          <cell r="G292">
            <v>2126</v>
          </cell>
          <cell r="H292">
            <v>2138.7957200000001</v>
          </cell>
          <cell r="I292">
            <v>314</v>
          </cell>
          <cell r="J292">
            <v>727.91534000000013</v>
          </cell>
          <cell r="K292">
            <v>335</v>
          </cell>
          <cell r="L292">
            <v>0</v>
          </cell>
          <cell r="M292">
            <v>707.05151999999998</v>
          </cell>
          <cell r="N292">
            <v>0</v>
          </cell>
          <cell r="O292">
            <v>0</v>
          </cell>
          <cell r="P292">
            <v>0</v>
          </cell>
          <cell r="Q292">
            <v>3864</v>
          </cell>
          <cell r="R292">
            <v>872.62766999999997</v>
          </cell>
          <cell r="S292">
            <v>4016</v>
          </cell>
          <cell r="T292">
            <v>870.64912000000004</v>
          </cell>
        </row>
        <row r="293">
          <cell r="E293">
            <v>2385</v>
          </cell>
          <cell r="F293">
            <v>3133.2722899999999</v>
          </cell>
          <cell r="G293">
            <v>2321</v>
          </cell>
          <cell r="H293">
            <v>2727.5601200000001</v>
          </cell>
          <cell r="I293">
            <v>109</v>
          </cell>
          <cell r="J293">
            <v>920.61617999999999</v>
          </cell>
          <cell r="K293">
            <v>0</v>
          </cell>
          <cell r="L293">
            <v>1659</v>
          </cell>
          <cell r="M293">
            <v>882.43146000000002</v>
          </cell>
          <cell r="N293">
            <v>0</v>
          </cell>
          <cell r="O293">
            <v>0</v>
          </cell>
          <cell r="P293">
            <v>0</v>
          </cell>
          <cell r="Q293">
            <v>3003</v>
          </cell>
          <cell r="R293">
            <v>543.24783000000002</v>
          </cell>
          <cell r="S293">
            <v>2323</v>
          </cell>
          <cell r="T293">
            <v>448.29384999999996</v>
          </cell>
        </row>
        <row r="294">
          <cell r="E294">
            <v>327</v>
          </cell>
          <cell r="F294">
            <v>472.98753000000005</v>
          </cell>
          <cell r="G294">
            <v>331</v>
          </cell>
          <cell r="H294">
            <v>451.97367000000003</v>
          </cell>
          <cell r="I294">
            <v>251</v>
          </cell>
          <cell r="J294">
            <v>581.86861999999996</v>
          </cell>
          <cell r="K294">
            <v>231</v>
          </cell>
          <cell r="L294">
            <v>0</v>
          </cell>
          <cell r="M294">
            <v>510.00436999999999</v>
          </cell>
          <cell r="N294">
            <v>0</v>
          </cell>
          <cell r="O294">
            <v>0</v>
          </cell>
          <cell r="P294">
            <v>0</v>
          </cell>
          <cell r="Q294">
            <v>1161</v>
          </cell>
          <cell r="R294">
            <v>254.62907999999999</v>
          </cell>
          <cell r="S294">
            <v>1650</v>
          </cell>
          <cell r="T294">
            <v>254.62908000000002</v>
          </cell>
        </row>
        <row r="295">
          <cell r="E295">
            <v>363</v>
          </cell>
          <cell r="F295">
            <v>425.60933999999997</v>
          </cell>
          <cell r="G295">
            <v>422</v>
          </cell>
          <cell r="H295">
            <v>425.60933999999997</v>
          </cell>
          <cell r="I295">
            <v>197</v>
          </cell>
          <cell r="J295">
            <v>773.25493999999992</v>
          </cell>
          <cell r="K295">
            <v>121</v>
          </cell>
          <cell r="L295">
            <v>3130</v>
          </cell>
          <cell r="M295">
            <v>732.52263000000005</v>
          </cell>
          <cell r="N295">
            <v>0</v>
          </cell>
          <cell r="O295">
            <v>0</v>
          </cell>
          <cell r="P295">
            <v>0</v>
          </cell>
          <cell r="Q295">
            <v>819</v>
          </cell>
          <cell r="R295">
            <v>188.65044</v>
          </cell>
          <cell r="S295">
            <v>547</v>
          </cell>
          <cell r="T295">
            <v>106.16109000000002</v>
          </cell>
        </row>
        <row r="296">
          <cell r="E296">
            <v>2097</v>
          </cell>
          <cell r="F296">
            <v>3072.0420899999999</v>
          </cell>
          <cell r="G296">
            <v>2589</v>
          </cell>
          <cell r="H296">
            <v>3072.0420899999999</v>
          </cell>
          <cell r="I296">
            <v>345</v>
          </cell>
          <cell r="J296">
            <v>789.34605999999985</v>
          </cell>
          <cell r="K296">
            <v>303</v>
          </cell>
          <cell r="L296">
            <v>0</v>
          </cell>
          <cell r="M296">
            <v>694.46082999999999</v>
          </cell>
          <cell r="N296">
            <v>0</v>
          </cell>
          <cell r="O296">
            <v>0</v>
          </cell>
          <cell r="P296">
            <v>0</v>
          </cell>
          <cell r="Q296">
            <v>8814</v>
          </cell>
          <cell r="R296">
            <v>2463.4416599999995</v>
          </cell>
          <cell r="S296">
            <v>8646</v>
          </cell>
          <cell r="T296">
            <v>2227.8485700000001</v>
          </cell>
        </row>
        <row r="297">
          <cell r="E297">
            <v>688</v>
          </cell>
          <cell r="F297">
            <v>1056.6097600000001</v>
          </cell>
          <cell r="G297">
            <v>785</v>
          </cell>
          <cell r="H297">
            <v>1056.6097600000001</v>
          </cell>
          <cell r="I297">
            <v>50</v>
          </cell>
          <cell r="J297">
            <v>110.74497</v>
          </cell>
          <cell r="K297">
            <v>47</v>
          </cell>
          <cell r="L297">
            <v>0</v>
          </cell>
          <cell r="M297">
            <v>71.576740000000001</v>
          </cell>
          <cell r="N297">
            <v>0</v>
          </cell>
          <cell r="O297">
            <v>0</v>
          </cell>
          <cell r="P297">
            <v>0</v>
          </cell>
          <cell r="Q297">
            <v>1173</v>
          </cell>
          <cell r="R297">
            <v>395.22573</v>
          </cell>
          <cell r="S297">
            <v>850</v>
          </cell>
          <cell r="T297">
            <v>270.94990999999999</v>
          </cell>
        </row>
        <row r="298">
          <cell r="E298">
            <v>598</v>
          </cell>
          <cell r="F298">
            <v>854.88285999999982</v>
          </cell>
          <cell r="G298">
            <v>864</v>
          </cell>
          <cell r="H298">
            <v>854.88285999999982</v>
          </cell>
          <cell r="I298">
            <v>72</v>
          </cell>
          <cell r="J298">
            <v>159.47273999999999</v>
          </cell>
          <cell r="K298">
            <v>75</v>
          </cell>
          <cell r="L298">
            <v>0</v>
          </cell>
          <cell r="M298">
            <v>159.47273999999999</v>
          </cell>
          <cell r="N298">
            <v>0</v>
          </cell>
          <cell r="O298">
            <v>0</v>
          </cell>
          <cell r="P298">
            <v>0</v>
          </cell>
          <cell r="Q298">
            <v>3600</v>
          </cell>
          <cell r="R298">
            <v>360</v>
          </cell>
          <cell r="S298">
            <v>3213</v>
          </cell>
          <cell r="T298">
            <v>323</v>
          </cell>
        </row>
        <row r="299">
          <cell r="E299">
            <v>727</v>
          </cell>
          <cell r="F299">
            <v>1010.77358</v>
          </cell>
          <cell r="G299">
            <v>959</v>
          </cell>
          <cell r="H299">
            <v>1010.77358</v>
          </cell>
          <cell r="I299">
            <v>191</v>
          </cell>
          <cell r="J299">
            <v>435.33875</v>
          </cell>
          <cell r="K299">
            <v>232</v>
          </cell>
          <cell r="L299">
            <v>0</v>
          </cell>
          <cell r="M299">
            <v>435.33875</v>
          </cell>
          <cell r="N299">
            <v>0</v>
          </cell>
          <cell r="O299">
            <v>0</v>
          </cell>
          <cell r="P299">
            <v>0</v>
          </cell>
          <cell r="Q299">
            <v>4662</v>
          </cell>
          <cell r="R299">
            <v>804.09519000000012</v>
          </cell>
          <cell r="S299">
            <v>6462</v>
          </cell>
          <cell r="T299">
            <v>804.09518999999989</v>
          </cell>
        </row>
        <row r="300"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</row>
        <row r="301">
          <cell r="E301">
            <v>1124</v>
          </cell>
          <cell r="F301">
            <v>1846.2374399999999</v>
          </cell>
          <cell r="G301">
            <v>1428</v>
          </cell>
          <cell r="H301">
            <v>1846.2374399999999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6843</v>
          </cell>
          <cell r="R301">
            <v>1815.8746800000001</v>
          </cell>
          <cell r="S301">
            <v>6912</v>
          </cell>
          <cell r="T301">
            <v>1651.3030100000001</v>
          </cell>
        </row>
        <row r="302">
          <cell r="E302">
            <v>1404</v>
          </cell>
          <cell r="F302">
            <v>2889.7114100000003</v>
          </cell>
          <cell r="G302">
            <v>1704</v>
          </cell>
          <cell r="H302">
            <v>2889.7114100000003</v>
          </cell>
          <cell r="I302">
            <v>104</v>
          </cell>
          <cell r="J302">
            <v>620.19130000000007</v>
          </cell>
          <cell r="K302">
            <v>0</v>
          </cell>
          <cell r="L302">
            <v>9664</v>
          </cell>
          <cell r="M302">
            <v>620.19130000000007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</row>
        <row r="303">
          <cell r="E303">
            <v>444</v>
          </cell>
          <cell r="F303">
            <v>637.39619999999991</v>
          </cell>
          <cell r="G303">
            <v>494</v>
          </cell>
          <cell r="H303">
            <v>607.47249999999997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E304">
            <v>43</v>
          </cell>
          <cell r="F304">
            <v>50.20044</v>
          </cell>
          <cell r="G304">
            <v>41</v>
          </cell>
          <cell r="H304">
            <v>46.248489999999997</v>
          </cell>
          <cell r="I304">
            <v>384</v>
          </cell>
          <cell r="J304">
            <v>2185.2945300000001</v>
          </cell>
          <cell r="K304">
            <v>283</v>
          </cell>
          <cell r="L304">
            <v>6540</v>
          </cell>
          <cell r="M304">
            <v>2044.7271400000002</v>
          </cell>
          <cell r="N304">
            <v>0</v>
          </cell>
          <cell r="O304">
            <v>0</v>
          </cell>
          <cell r="P304">
            <v>0</v>
          </cell>
          <cell r="Q304">
            <v>123</v>
          </cell>
          <cell r="R304">
            <v>42.816420000000008</v>
          </cell>
          <cell r="S304">
            <v>111</v>
          </cell>
          <cell r="T304">
            <v>37.209510000000002</v>
          </cell>
        </row>
        <row r="305">
          <cell r="E305">
            <v>53</v>
          </cell>
          <cell r="F305">
            <v>77.972750000000005</v>
          </cell>
          <cell r="G305">
            <v>84</v>
          </cell>
          <cell r="H305">
            <v>72.370440000000002</v>
          </cell>
          <cell r="I305">
            <v>225</v>
          </cell>
          <cell r="J305">
            <v>1572.2254399999999</v>
          </cell>
          <cell r="K305">
            <v>123</v>
          </cell>
          <cell r="L305">
            <v>4673</v>
          </cell>
          <cell r="M305">
            <v>1362.1112000000001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</row>
        <row r="306">
          <cell r="E306">
            <v>582</v>
          </cell>
          <cell r="F306">
            <v>459.09905999999995</v>
          </cell>
          <cell r="G306">
            <v>746</v>
          </cell>
          <cell r="H306">
            <v>459.09905999999995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1800</v>
          </cell>
          <cell r="R306">
            <v>180</v>
          </cell>
          <cell r="S306">
            <v>2222</v>
          </cell>
          <cell r="T306">
            <v>180</v>
          </cell>
        </row>
        <row r="307">
          <cell r="E307">
            <v>52</v>
          </cell>
          <cell r="F307">
            <v>25.044450000000001</v>
          </cell>
          <cell r="G307">
            <v>41</v>
          </cell>
          <cell r="H307">
            <v>18.642479999999999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486</v>
          </cell>
          <cell r="R307">
            <v>158.44404</v>
          </cell>
          <cell r="S307">
            <v>332</v>
          </cell>
          <cell r="T307">
            <v>112.52911999999999</v>
          </cell>
        </row>
        <row r="308">
          <cell r="E308">
            <v>109</v>
          </cell>
          <cell r="F308">
            <v>121.89034000000001</v>
          </cell>
          <cell r="G308">
            <v>130</v>
          </cell>
          <cell r="H308">
            <v>121.89034000000001</v>
          </cell>
          <cell r="I308">
            <v>84</v>
          </cell>
          <cell r="J308">
            <v>239.96484000000001</v>
          </cell>
          <cell r="K308">
            <v>84</v>
          </cell>
          <cell r="L308">
            <v>0</v>
          </cell>
          <cell r="M308">
            <v>237.06800000000001</v>
          </cell>
          <cell r="N308">
            <v>0</v>
          </cell>
          <cell r="O308">
            <v>0</v>
          </cell>
          <cell r="P308">
            <v>0</v>
          </cell>
          <cell r="Q308">
            <v>1515</v>
          </cell>
          <cell r="R308">
            <v>365.05953</v>
          </cell>
          <cell r="S308">
            <v>1272</v>
          </cell>
          <cell r="T308">
            <v>281.16537</v>
          </cell>
        </row>
        <row r="309">
          <cell r="E309">
            <v>771</v>
          </cell>
          <cell r="F309">
            <v>967.55103000000008</v>
          </cell>
          <cell r="G309">
            <v>767</v>
          </cell>
          <cell r="H309">
            <v>967.55103000000008</v>
          </cell>
          <cell r="I309">
            <v>112</v>
          </cell>
          <cell r="J309">
            <v>259.63857999999999</v>
          </cell>
          <cell r="K309">
            <v>114</v>
          </cell>
          <cell r="L309">
            <v>0</v>
          </cell>
          <cell r="M309">
            <v>259.63857999999999</v>
          </cell>
          <cell r="N309">
            <v>720</v>
          </cell>
          <cell r="O309">
            <v>169.64640000000003</v>
          </cell>
          <cell r="P309">
            <v>169.64640000000003</v>
          </cell>
          <cell r="Q309">
            <v>579</v>
          </cell>
          <cell r="R309">
            <v>195.92828999999998</v>
          </cell>
          <cell r="S309">
            <v>547</v>
          </cell>
          <cell r="T309">
            <v>160.7225</v>
          </cell>
        </row>
        <row r="310">
          <cell r="U310">
            <v>58481.720690000009</v>
          </cell>
          <cell r="V310">
            <v>54950.41704</v>
          </cell>
        </row>
        <row r="311">
          <cell r="E311">
            <v>9279</v>
          </cell>
          <cell r="F311">
            <v>14782.84</v>
          </cell>
          <cell r="G311">
            <v>8447</v>
          </cell>
          <cell r="H311">
            <v>14781.57</v>
          </cell>
          <cell r="I311">
            <v>401</v>
          </cell>
          <cell r="J311">
            <v>1472.58</v>
          </cell>
          <cell r="K311">
            <v>454</v>
          </cell>
          <cell r="L311">
            <v>5104</v>
          </cell>
          <cell r="M311">
            <v>1472.58</v>
          </cell>
          <cell r="N311">
            <v>0</v>
          </cell>
          <cell r="O311">
            <v>0</v>
          </cell>
          <cell r="P311">
            <v>0</v>
          </cell>
          <cell r="Q311">
            <v>4662</v>
          </cell>
          <cell r="R311">
            <v>1350.32</v>
          </cell>
          <cell r="S311">
            <v>4426</v>
          </cell>
          <cell r="T311">
            <v>1348.24</v>
          </cell>
        </row>
        <row r="312">
          <cell r="E312">
            <v>724</v>
          </cell>
          <cell r="F312">
            <v>928.99</v>
          </cell>
          <cell r="G312">
            <v>623</v>
          </cell>
          <cell r="H312">
            <v>928.11</v>
          </cell>
          <cell r="I312">
            <v>163</v>
          </cell>
          <cell r="J312">
            <v>1495.86</v>
          </cell>
          <cell r="K312">
            <v>143</v>
          </cell>
          <cell r="L312">
            <v>5791</v>
          </cell>
          <cell r="M312">
            <v>1333.09</v>
          </cell>
          <cell r="N312">
            <v>0</v>
          </cell>
          <cell r="O312">
            <v>0</v>
          </cell>
          <cell r="P312">
            <v>0</v>
          </cell>
          <cell r="Q312">
            <v>455</v>
          </cell>
          <cell r="R312">
            <v>153.28</v>
          </cell>
          <cell r="S312">
            <v>433</v>
          </cell>
          <cell r="T312">
            <v>152.38999999999999</v>
          </cell>
        </row>
        <row r="313">
          <cell r="E313">
            <v>1467</v>
          </cell>
          <cell r="F313">
            <v>2172.0500000000002</v>
          </cell>
          <cell r="G313">
            <v>1195</v>
          </cell>
          <cell r="H313">
            <v>2170.7199999999998</v>
          </cell>
          <cell r="I313">
            <v>242</v>
          </cell>
          <cell r="J313">
            <v>565.04</v>
          </cell>
          <cell r="K313">
            <v>258</v>
          </cell>
          <cell r="L313">
            <v>122</v>
          </cell>
          <cell r="M313">
            <v>564.01</v>
          </cell>
          <cell r="N313">
            <v>0</v>
          </cell>
          <cell r="O313">
            <v>0</v>
          </cell>
          <cell r="P313">
            <v>0</v>
          </cell>
          <cell r="Q313">
            <v>1160</v>
          </cell>
          <cell r="R313">
            <v>308.16000000000003</v>
          </cell>
          <cell r="S313">
            <v>1154</v>
          </cell>
          <cell r="T313">
            <v>308.16000000000003</v>
          </cell>
        </row>
        <row r="314">
          <cell r="E314">
            <v>1298</v>
          </cell>
          <cell r="F314">
            <v>1774.6</v>
          </cell>
          <cell r="G314">
            <v>1288</v>
          </cell>
          <cell r="H314">
            <v>1773.68</v>
          </cell>
          <cell r="I314">
            <v>138</v>
          </cell>
          <cell r="J314">
            <v>305.58999999999997</v>
          </cell>
          <cell r="K314">
            <v>138</v>
          </cell>
          <cell r="L314">
            <v>0</v>
          </cell>
          <cell r="M314">
            <v>303.60000000000002</v>
          </cell>
          <cell r="N314">
            <v>656</v>
          </cell>
          <cell r="O314">
            <v>154.16</v>
          </cell>
          <cell r="P314">
            <v>154.16</v>
          </cell>
          <cell r="Q314">
            <v>4508</v>
          </cell>
          <cell r="R314">
            <v>1162.8399999999999</v>
          </cell>
          <cell r="S314">
            <v>4440</v>
          </cell>
          <cell r="T314">
            <v>1162.46</v>
          </cell>
        </row>
        <row r="315">
          <cell r="E315">
            <v>106</v>
          </cell>
          <cell r="F315">
            <v>143.58000000000001</v>
          </cell>
          <cell r="G315">
            <v>123</v>
          </cell>
          <cell r="H315">
            <v>14307</v>
          </cell>
          <cell r="Q315">
            <v>250</v>
          </cell>
          <cell r="R315">
            <v>82.07</v>
          </cell>
          <cell r="S315">
            <v>241</v>
          </cell>
          <cell r="T315">
            <v>82.07</v>
          </cell>
        </row>
        <row r="317">
          <cell r="U317">
            <v>26851.960000000003</v>
          </cell>
          <cell r="V317">
            <v>40841.839999999997</v>
          </cell>
        </row>
        <row r="318">
          <cell r="E318">
            <v>5580</v>
          </cell>
          <cell r="F318">
            <v>10772.19</v>
          </cell>
          <cell r="G318">
            <v>5375</v>
          </cell>
          <cell r="H318">
            <v>10770.02</v>
          </cell>
          <cell r="I318">
            <v>121</v>
          </cell>
          <cell r="J318">
            <v>487.98</v>
          </cell>
          <cell r="K318">
            <v>69</v>
          </cell>
          <cell r="L318">
            <v>1026</v>
          </cell>
          <cell r="M318">
            <v>487.98</v>
          </cell>
          <cell r="N318">
            <v>0</v>
          </cell>
          <cell r="O318">
            <v>0</v>
          </cell>
          <cell r="P318">
            <v>0</v>
          </cell>
          <cell r="Q318">
            <v>4534</v>
          </cell>
          <cell r="R318">
            <v>1500.01</v>
          </cell>
          <cell r="S318">
            <v>5306</v>
          </cell>
          <cell r="T318">
            <v>1500.01</v>
          </cell>
        </row>
        <row r="319">
          <cell r="E319">
            <v>1031</v>
          </cell>
          <cell r="F319">
            <v>1413.97</v>
          </cell>
          <cell r="G319">
            <v>899</v>
          </cell>
          <cell r="H319">
            <v>1413.04</v>
          </cell>
          <cell r="I319">
            <v>155</v>
          </cell>
          <cell r="J319">
            <v>350.44</v>
          </cell>
          <cell r="K319">
            <v>159</v>
          </cell>
          <cell r="L319">
            <v>0</v>
          </cell>
          <cell r="M319">
            <v>350.44</v>
          </cell>
          <cell r="N319">
            <v>0</v>
          </cell>
          <cell r="O319">
            <v>0</v>
          </cell>
          <cell r="P319">
            <v>0</v>
          </cell>
          <cell r="Q319">
            <v>737</v>
          </cell>
          <cell r="R319">
            <v>180.28</v>
          </cell>
          <cell r="S319">
            <v>1987</v>
          </cell>
          <cell r="T319">
            <v>180.28</v>
          </cell>
        </row>
        <row r="320">
          <cell r="E320">
            <v>337</v>
          </cell>
          <cell r="F320">
            <v>448.75</v>
          </cell>
          <cell r="G320">
            <v>329</v>
          </cell>
          <cell r="H320">
            <v>447.95</v>
          </cell>
          <cell r="I320">
            <v>143</v>
          </cell>
          <cell r="J320">
            <v>316.73</v>
          </cell>
          <cell r="K320">
            <v>152</v>
          </cell>
          <cell r="L320">
            <v>0</v>
          </cell>
          <cell r="M320">
            <v>316.73</v>
          </cell>
          <cell r="N320">
            <v>0</v>
          </cell>
          <cell r="O320">
            <v>0</v>
          </cell>
          <cell r="P320">
            <v>0</v>
          </cell>
          <cell r="Q320">
            <v>1320</v>
          </cell>
          <cell r="R320">
            <v>132</v>
          </cell>
          <cell r="S320">
            <v>1300</v>
          </cell>
          <cell r="T320">
            <v>130</v>
          </cell>
        </row>
        <row r="321">
          <cell r="E321">
            <v>111</v>
          </cell>
          <cell r="F321">
            <v>159.6</v>
          </cell>
          <cell r="G321">
            <v>110</v>
          </cell>
          <cell r="H321">
            <v>158.13999999999999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378</v>
          </cell>
          <cell r="O321">
            <v>89.06</v>
          </cell>
          <cell r="P321">
            <v>89.06</v>
          </cell>
          <cell r="Q321">
            <v>609</v>
          </cell>
          <cell r="R321">
            <v>180.01</v>
          </cell>
          <cell r="S321">
            <v>609</v>
          </cell>
          <cell r="T321">
            <v>180.01</v>
          </cell>
        </row>
        <row r="322">
          <cell r="U322">
            <v>16031.02</v>
          </cell>
          <cell r="V322">
            <v>16023.66</v>
          </cell>
        </row>
        <row r="323">
          <cell r="E323">
            <v>7932</v>
          </cell>
          <cell r="F323">
            <v>17398.37</v>
          </cell>
          <cell r="G323">
            <v>7863</v>
          </cell>
          <cell r="H323">
            <v>17393.14</v>
          </cell>
          <cell r="I323">
            <v>429</v>
          </cell>
          <cell r="J323">
            <v>1656.33</v>
          </cell>
          <cell r="K323">
            <v>344</v>
          </cell>
          <cell r="L323">
            <v>2093</v>
          </cell>
          <cell r="M323">
            <v>1656.33</v>
          </cell>
          <cell r="N323">
            <v>0</v>
          </cell>
          <cell r="O323">
            <v>0</v>
          </cell>
          <cell r="P323">
            <v>0</v>
          </cell>
          <cell r="Q323">
            <v>3469</v>
          </cell>
          <cell r="R323">
            <v>1202.46</v>
          </cell>
          <cell r="S323">
            <v>0</v>
          </cell>
          <cell r="T323">
            <v>1202.46</v>
          </cell>
        </row>
        <row r="324">
          <cell r="E324">
            <v>1332</v>
          </cell>
          <cell r="F324">
            <v>2414.81</v>
          </cell>
          <cell r="G324">
            <v>1284</v>
          </cell>
          <cell r="H324">
            <v>2414.77</v>
          </cell>
          <cell r="I324">
            <v>648</v>
          </cell>
          <cell r="J324">
            <v>2493.13</v>
          </cell>
          <cell r="K324">
            <v>197</v>
          </cell>
          <cell r="L324">
            <v>13946</v>
          </cell>
          <cell r="M324">
            <v>2435.87</v>
          </cell>
          <cell r="N324">
            <v>0</v>
          </cell>
          <cell r="O324">
            <v>0</v>
          </cell>
          <cell r="P324">
            <v>0</v>
          </cell>
          <cell r="Q324">
            <v>90</v>
          </cell>
          <cell r="R324">
            <v>18</v>
          </cell>
          <cell r="S324">
            <v>0</v>
          </cell>
          <cell r="T324">
            <v>17.059999999999999</v>
          </cell>
        </row>
        <row r="325">
          <cell r="E325">
            <v>582</v>
          </cell>
          <cell r="F325">
            <v>1022.19</v>
          </cell>
          <cell r="G325">
            <v>496</v>
          </cell>
          <cell r="H325">
            <v>1021.61</v>
          </cell>
          <cell r="I325">
            <v>210</v>
          </cell>
          <cell r="J325">
            <v>1086.45</v>
          </cell>
          <cell r="K325">
            <v>0</v>
          </cell>
          <cell r="L325">
            <v>5792</v>
          </cell>
          <cell r="M325">
            <v>1086.45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</row>
        <row r="326">
          <cell r="E326">
            <v>2580</v>
          </cell>
          <cell r="F326">
            <v>3579.83</v>
          </cell>
          <cell r="G326">
            <v>2340</v>
          </cell>
          <cell r="H326">
            <v>3578.87</v>
          </cell>
          <cell r="I326">
            <v>93</v>
          </cell>
          <cell r="J326">
            <v>213.34</v>
          </cell>
          <cell r="K326">
            <v>109</v>
          </cell>
          <cell r="L326">
            <v>0</v>
          </cell>
          <cell r="M326">
            <v>213.34</v>
          </cell>
          <cell r="N326">
            <v>255</v>
          </cell>
          <cell r="O326">
            <v>59.93</v>
          </cell>
          <cell r="P326">
            <v>59.93</v>
          </cell>
          <cell r="Q326">
            <v>803</v>
          </cell>
          <cell r="R326">
            <v>240</v>
          </cell>
          <cell r="S326">
            <v>0</v>
          </cell>
          <cell r="T326">
            <v>240</v>
          </cell>
        </row>
        <row r="327">
          <cell r="E327">
            <v>480</v>
          </cell>
          <cell r="F327">
            <v>591.96</v>
          </cell>
          <cell r="G327">
            <v>480</v>
          </cell>
          <cell r="H327">
            <v>580.91999999999996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181</v>
          </cell>
          <cell r="R327">
            <v>62.7</v>
          </cell>
          <cell r="S327">
            <v>0</v>
          </cell>
          <cell r="T327">
            <v>62.7</v>
          </cell>
        </row>
        <row r="328">
          <cell r="E328">
            <v>357</v>
          </cell>
          <cell r="F328">
            <v>480.87</v>
          </cell>
          <cell r="G328">
            <v>286</v>
          </cell>
          <cell r="H328">
            <v>478.69</v>
          </cell>
          <cell r="I328">
            <v>72</v>
          </cell>
          <cell r="J328">
            <v>148.78</v>
          </cell>
          <cell r="K328">
            <v>74</v>
          </cell>
          <cell r="L328">
            <v>0</v>
          </cell>
          <cell r="M328">
            <v>148.78</v>
          </cell>
          <cell r="N328">
            <v>0</v>
          </cell>
          <cell r="O328">
            <v>0</v>
          </cell>
          <cell r="P328">
            <v>0</v>
          </cell>
          <cell r="Q328">
            <v>275</v>
          </cell>
          <cell r="R328">
            <v>78</v>
          </cell>
          <cell r="S328">
            <v>0</v>
          </cell>
          <cell r="T328">
            <v>78</v>
          </cell>
        </row>
        <row r="329">
          <cell r="E329">
            <v>1791</v>
          </cell>
          <cell r="F329">
            <v>4024.16</v>
          </cell>
          <cell r="G329">
            <v>1807</v>
          </cell>
          <cell r="H329">
            <v>4022.95</v>
          </cell>
          <cell r="I329">
            <v>51</v>
          </cell>
          <cell r="J329">
            <v>153.66999999999999</v>
          </cell>
          <cell r="K329">
            <v>57</v>
          </cell>
          <cell r="L329">
            <v>0</v>
          </cell>
          <cell r="M329">
            <v>153.66999999999999</v>
          </cell>
          <cell r="N329">
            <v>0</v>
          </cell>
          <cell r="O329">
            <v>0</v>
          </cell>
          <cell r="P329">
            <v>0</v>
          </cell>
          <cell r="Q329">
            <v>831</v>
          </cell>
          <cell r="R329">
            <v>270</v>
          </cell>
          <cell r="S329">
            <v>0</v>
          </cell>
          <cell r="T329">
            <v>270</v>
          </cell>
        </row>
        <row r="330">
          <cell r="E330">
            <v>876</v>
          </cell>
          <cell r="F330">
            <v>1542.11</v>
          </cell>
          <cell r="G330">
            <v>790</v>
          </cell>
          <cell r="H330">
            <v>1541.2</v>
          </cell>
          <cell r="I330">
            <v>6</v>
          </cell>
          <cell r="J330">
            <v>33.82</v>
          </cell>
          <cell r="K330">
            <v>4</v>
          </cell>
          <cell r="L330">
            <v>0</v>
          </cell>
          <cell r="M330">
            <v>22.54</v>
          </cell>
          <cell r="N330">
            <v>0</v>
          </cell>
          <cell r="O330">
            <v>0</v>
          </cell>
          <cell r="P330">
            <v>0</v>
          </cell>
          <cell r="Q330">
            <v>410</v>
          </cell>
          <cell r="R330">
            <v>151.19999999999999</v>
          </cell>
          <cell r="S330">
            <v>0</v>
          </cell>
          <cell r="T330">
            <v>151.19999999999999</v>
          </cell>
        </row>
        <row r="331">
          <cell r="E331">
            <v>105</v>
          </cell>
          <cell r="F331">
            <v>182.04</v>
          </cell>
          <cell r="G331">
            <v>91</v>
          </cell>
          <cell r="H331">
            <v>181.78</v>
          </cell>
          <cell r="I331">
            <v>222</v>
          </cell>
          <cell r="J331">
            <v>446.35</v>
          </cell>
          <cell r="K331">
            <v>345</v>
          </cell>
          <cell r="L331">
            <v>0</v>
          </cell>
          <cell r="M331">
            <v>446.35</v>
          </cell>
          <cell r="N331">
            <v>0</v>
          </cell>
          <cell r="O331">
            <v>0</v>
          </cell>
          <cell r="P331">
            <v>0</v>
          </cell>
          <cell r="Q331">
            <v>57</v>
          </cell>
          <cell r="R331">
            <v>20.97</v>
          </cell>
          <cell r="S331">
            <v>0</v>
          </cell>
          <cell r="T331">
            <v>18.2</v>
          </cell>
        </row>
        <row r="332">
          <cell r="U332">
            <v>39571.469999999994</v>
          </cell>
          <cell r="V332">
            <v>39476.810000000005</v>
          </cell>
        </row>
        <row r="333">
          <cell r="E333">
            <v>9976</v>
          </cell>
          <cell r="F333">
            <v>20436.63</v>
          </cell>
          <cell r="G333">
            <v>9976</v>
          </cell>
          <cell r="H333">
            <v>20436.63</v>
          </cell>
          <cell r="I333">
            <v>255</v>
          </cell>
          <cell r="J333">
            <v>1058.55</v>
          </cell>
          <cell r="K333">
            <v>395</v>
          </cell>
          <cell r="L333">
            <v>2765</v>
          </cell>
          <cell r="M333">
            <v>1058.55</v>
          </cell>
          <cell r="N333">
            <v>0</v>
          </cell>
          <cell r="O333">
            <v>0</v>
          </cell>
          <cell r="P333">
            <v>0</v>
          </cell>
          <cell r="Q333">
            <v>2964</v>
          </cell>
          <cell r="R333">
            <v>899</v>
          </cell>
          <cell r="S333">
            <v>3596</v>
          </cell>
          <cell r="T333">
            <v>896.73</v>
          </cell>
        </row>
        <row r="334">
          <cell r="E334">
            <v>1527</v>
          </cell>
          <cell r="F334">
            <v>2066.2800000000002</v>
          </cell>
          <cell r="G334">
            <v>1530</v>
          </cell>
          <cell r="H334">
            <v>2005.63</v>
          </cell>
          <cell r="I334">
            <v>57</v>
          </cell>
          <cell r="J334">
            <v>98.07</v>
          </cell>
          <cell r="K334">
            <v>57</v>
          </cell>
          <cell r="L334">
            <v>0</v>
          </cell>
          <cell r="M334">
            <v>97.33</v>
          </cell>
          <cell r="N334">
            <v>114</v>
          </cell>
          <cell r="O334">
            <v>26.86</v>
          </cell>
          <cell r="P334">
            <v>25.92</v>
          </cell>
          <cell r="Q334">
            <v>975</v>
          </cell>
          <cell r="R334">
            <v>214.91</v>
          </cell>
          <cell r="S334">
            <v>1249</v>
          </cell>
          <cell r="T334">
            <v>214.91</v>
          </cell>
        </row>
        <row r="335">
          <cell r="E335">
            <v>2133</v>
          </cell>
          <cell r="F335">
            <v>3068.15</v>
          </cell>
          <cell r="G335">
            <v>2133</v>
          </cell>
          <cell r="H335">
            <v>3068.15</v>
          </cell>
          <cell r="I335">
            <v>21</v>
          </cell>
          <cell r="J335">
            <v>99.51</v>
          </cell>
          <cell r="K335">
            <v>13</v>
          </cell>
          <cell r="L335">
            <v>497</v>
          </cell>
          <cell r="M335">
            <v>99.19</v>
          </cell>
          <cell r="N335">
            <v>522</v>
          </cell>
          <cell r="O335">
            <v>104.4</v>
          </cell>
          <cell r="P335">
            <v>104.4</v>
          </cell>
          <cell r="Q335">
            <v>675</v>
          </cell>
          <cell r="R335">
            <v>155.77000000000001</v>
          </cell>
          <cell r="S335">
            <v>1730</v>
          </cell>
          <cell r="T335">
            <v>155.77000000000001</v>
          </cell>
        </row>
        <row r="336">
          <cell r="E336">
            <v>849</v>
          </cell>
          <cell r="F336">
            <v>959.74</v>
          </cell>
          <cell r="G336">
            <v>849</v>
          </cell>
          <cell r="H336">
            <v>959.74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750</v>
          </cell>
          <cell r="R336">
            <v>166.96</v>
          </cell>
          <cell r="S336">
            <v>776</v>
          </cell>
          <cell r="T336">
            <v>162.01</v>
          </cell>
        </row>
        <row r="337">
          <cell r="E337">
            <v>3186</v>
          </cell>
          <cell r="F337">
            <v>5439.03</v>
          </cell>
          <cell r="G337">
            <v>3186</v>
          </cell>
          <cell r="H337">
            <v>5439.03</v>
          </cell>
          <cell r="I337">
            <v>42</v>
          </cell>
          <cell r="J337">
            <v>213.05</v>
          </cell>
          <cell r="K337">
            <v>42</v>
          </cell>
          <cell r="L337">
            <v>1195</v>
          </cell>
          <cell r="M337">
            <v>211.82</v>
          </cell>
          <cell r="N337">
            <v>0</v>
          </cell>
          <cell r="O337">
            <v>0</v>
          </cell>
          <cell r="P337">
            <v>0</v>
          </cell>
          <cell r="Q337">
            <v>1599</v>
          </cell>
          <cell r="R337">
            <v>398.71</v>
          </cell>
          <cell r="S337">
            <v>3071</v>
          </cell>
          <cell r="T337">
            <v>398.71</v>
          </cell>
        </row>
        <row r="338">
          <cell r="E338">
            <v>204</v>
          </cell>
          <cell r="F338">
            <v>186.82</v>
          </cell>
          <cell r="G338">
            <v>204</v>
          </cell>
          <cell r="H338">
            <v>186.82</v>
          </cell>
          <cell r="I338">
            <v>243</v>
          </cell>
          <cell r="J338">
            <v>488.81</v>
          </cell>
          <cell r="K338">
            <v>239</v>
          </cell>
          <cell r="L338">
            <v>0</v>
          </cell>
          <cell r="M338">
            <v>472.23</v>
          </cell>
          <cell r="N338">
            <v>804</v>
          </cell>
          <cell r="O338">
            <v>189.44</v>
          </cell>
          <cell r="P338">
            <v>189.44</v>
          </cell>
          <cell r="Q338">
            <v>138</v>
          </cell>
          <cell r="R338">
            <v>27.84</v>
          </cell>
          <cell r="S338">
            <v>174</v>
          </cell>
          <cell r="T338">
            <v>27.84</v>
          </cell>
        </row>
        <row r="339">
          <cell r="E339">
            <v>1347</v>
          </cell>
          <cell r="F339">
            <v>1534.03</v>
          </cell>
          <cell r="G339">
            <v>1347</v>
          </cell>
          <cell r="H339">
            <v>1534.03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747</v>
          </cell>
          <cell r="R339">
            <v>170.48</v>
          </cell>
          <cell r="S339">
            <v>1348</v>
          </cell>
          <cell r="T339">
            <v>170.48</v>
          </cell>
        </row>
        <row r="340">
          <cell r="E340">
            <v>60</v>
          </cell>
          <cell r="F340">
            <v>108.35</v>
          </cell>
          <cell r="G340">
            <v>60</v>
          </cell>
          <cell r="H340">
            <v>108.35</v>
          </cell>
          <cell r="I340">
            <v>168</v>
          </cell>
          <cell r="J340">
            <v>2003.76</v>
          </cell>
          <cell r="K340">
            <v>168</v>
          </cell>
          <cell r="L340">
            <v>17165</v>
          </cell>
          <cell r="M340">
            <v>2003.76</v>
          </cell>
          <cell r="N340">
            <v>0</v>
          </cell>
          <cell r="O340">
            <v>0</v>
          </cell>
          <cell r="P340">
            <v>0</v>
          </cell>
          <cell r="Q340">
            <v>60</v>
          </cell>
          <cell r="R340">
            <v>12.69</v>
          </cell>
          <cell r="S340">
            <v>71</v>
          </cell>
          <cell r="T340">
            <v>12.69</v>
          </cell>
        </row>
        <row r="341">
          <cell r="E341">
            <v>330</v>
          </cell>
          <cell r="F341">
            <v>636.26</v>
          </cell>
          <cell r="G341">
            <v>330</v>
          </cell>
          <cell r="H341">
            <v>636.26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450</v>
          </cell>
          <cell r="R341">
            <v>111.83</v>
          </cell>
          <cell r="S341">
            <v>364</v>
          </cell>
          <cell r="T341">
            <v>24.23</v>
          </cell>
        </row>
        <row r="342">
          <cell r="E342">
            <v>375</v>
          </cell>
          <cell r="F342">
            <v>544.08000000000004</v>
          </cell>
          <cell r="G342">
            <v>363</v>
          </cell>
          <cell r="H342">
            <v>494.23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U343">
            <v>41420.010000000009</v>
          </cell>
          <cell r="V343">
            <v>41194.880000000005</v>
          </cell>
        </row>
        <row r="344">
          <cell r="E344">
            <v>4968</v>
          </cell>
          <cell r="F344">
            <v>8925.26</v>
          </cell>
          <cell r="G344">
            <v>4881</v>
          </cell>
          <cell r="H344">
            <v>8954.7000000000007</v>
          </cell>
          <cell r="I344">
            <v>252</v>
          </cell>
          <cell r="J344">
            <v>1378.54</v>
          </cell>
          <cell r="K344">
            <v>230</v>
          </cell>
          <cell r="L344">
            <v>9979</v>
          </cell>
          <cell r="M344">
            <v>1311.94</v>
          </cell>
          <cell r="N344">
            <v>0</v>
          </cell>
          <cell r="O344">
            <v>0</v>
          </cell>
          <cell r="P344">
            <v>0</v>
          </cell>
          <cell r="Q344">
            <v>855</v>
          </cell>
          <cell r="R344">
            <v>322.37</v>
          </cell>
          <cell r="S344">
            <v>1915</v>
          </cell>
          <cell r="T344">
            <v>470.74</v>
          </cell>
        </row>
        <row r="345">
          <cell r="E345">
            <v>1164</v>
          </cell>
          <cell r="F345">
            <v>1256.77</v>
          </cell>
          <cell r="G345">
            <v>1101</v>
          </cell>
          <cell r="H345">
            <v>1189.73</v>
          </cell>
          <cell r="I345">
            <v>255</v>
          </cell>
          <cell r="J345">
            <v>561.6</v>
          </cell>
          <cell r="K345">
            <v>244</v>
          </cell>
          <cell r="L345">
            <v>2446</v>
          </cell>
          <cell r="M345">
            <v>414.43</v>
          </cell>
          <cell r="N345">
            <v>0</v>
          </cell>
          <cell r="O345">
            <v>0</v>
          </cell>
          <cell r="P345">
            <v>0</v>
          </cell>
          <cell r="Q345">
            <v>1003</v>
          </cell>
          <cell r="R345">
            <v>162.02000000000001</v>
          </cell>
          <cell r="S345">
            <v>1061</v>
          </cell>
          <cell r="T345">
            <v>122.27</v>
          </cell>
        </row>
        <row r="346">
          <cell r="E346">
            <v>1857</v>
          </cell>
          <cell r="F346">
            <v>2326.84</v>
          </cell>
          <cell r="G346">
            <v>1763</v>
          </cell>
          <cell r="H346">
            <v>2212.58</v>
          </cell>
          <cell r="I346">
            <v>130</v>
          </cell>
          <cell r="J346">
            <v>302.22000000000003</v>
          </cell>
          <cell r="K346">
            <v>112</v>
          </cell>
          <cell r="L346">
            <v>1266</v>
          </cell>
          <cell r="M346">
            <v>230.88</v>
          </cell>
          <cell r="N346">
            <v>0</v>
          </cell>
          <cell r="O346">
            <v>0</v>
          </cell>
          <cell r="P346">
            <v>0</v>
          </cell>
          <cell r="Q346">
            <v>675</v>
          </cell>
          <cell r="R346">
            <v>279.75</v>
          </cell>
          <cell r="S346">
            <v>2514</v>
          </cell>
          <cell r="T346">
            <v>235.75</v>
          </cell>
        </row>
        <row r="347">
          <cell r="E347">
            <v>852</v>
          </cell>
          <cell r="F347">
            <v>789.71</v>
          </cell>
          <cell r="G347">
            <v>868</v>
          </cell>
          <cell r="H347">
            <v>806.46</v>
          </cell>
          <cell r="I347">
            <v>174</v>
          </cell>
          <cell r="J347">
            <v>288.89999999999998</v>
          </cell>
          <cell r="K347">
            <v>204</v>
          </cell>
          <cell r="L347">
            <v>1828</v>
          </cell>
          <cell r="M347">
            <v>316.26</v>
          </cell>
          <cell r="N347">
            <v>0</v>
          </cell>
          <cell r="O347">
            <v>0</v>
          </cell>
          <cell r="P347">
            <v>0</v>
          </cell>
          <cell r="Q347">
            <v>482</v>
          </cell>
          <cell r="R347">
            <v>64.489999999999995</v>
          </cell>
          <cell r="S347">
            <v>748</v>
          </cell>
          <cell r="T347">
            <v>52.88</v>
          </cell>
        </row>
        <row r="348">
          <cell r="E348">
            <v>372</v>
          </cell>
          <cell r="F348">
            <v>563.24</v>
          </cell>
          <cell r="G348">
            <v>379</v>
          </cell>
          <cell r="H348">
            <v>551.83000000000004</v>
          </cell>
          <cell r="I348">
            <v>83</v>
          </cell>
          <cell r="J348">
            <v>845.25</v>
          </cell>
          <cell r="K348">
            <v>76</v>
          </cell>
          <cell r="L348">
            <v>3476</v>
          </cell>
          <cell r="M348">
            <v>838.77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E349">
            <v>651</v>
          </cell>
          <cell r="F349">
            <v>1356.64</v>
          </cell>
          <cell r="G349">
            <v>621</v>
          </cell>
          <cell r="H349">
            <v>1297.0899999999999</v>
          </cell>
          <cell r="I349">
            <v>20</v>
          </cell>
          <cell r="J349">
            <v>127.59</v>
          </cell>
          <cell r="K349">
            <v>21</v>
          </cell>
          <cell r="L349">
            <v>1450</v>
          </cell>
          <cell r="M349">
            <v>131.13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E350">
            <v>984</v>
          </cell>
          <cell r="F350">
            <v>1098.8499999999999</v>
          </cell>
          <cell r="G350">
            <v>1093</v>
          </cell>
          <cell r="H350">
            <v>1056.43</v>
          </cell>
          <cell r="I350">
            <v>515</v>
          </cell>
          <cell r="J350">
            <v>1074.45</v>
          </cell>
          <cell r="K350">
            <v>522</v>
          </cell>
          <cell r="L350">
            <v>5672</v>
          </cell>
          <cell r="M350">
            <v>895.29</v>
          </cell>
          <cell r="N350">
            <v>0</v>
          </cell>
          <cell r="O350">
            <v>0</v>
          </cell>
          <cell r="P350">
            <v>0</v>
          </cell>
          <cell r="Q350">
            <v>669</v>
          </cell>
          <cell r="R350">
            <v>275.26</v>
          </cell>
          <cell r="S350">
            <v>875</v>
          </cell>
          <cell r="T350">
            <v>186.97</v>
          </cell>
        </row>
        <row r="351">
          <cell r="U351">
            <v>21999.75</v>
          </cell>
          <cell r="V351">
            <v>21276.13</v>
          </cell>
        </row>
        <row r="352">
          <cell r="E352">
            <v>9908</v>
          </cell>
          <cell r="F352">
            <v>26033.82</v>
          </cell>
          <cell r="G352">
            <v>9666</v>
          </cell>
          <cell r="H352">
            <v>26033.63494</v>
          </cell>
          <cell r="I352">
            <v>39</v>
          </cell>
          <cell r="J352">
            <v>291.14999999999998</v>
          </cell>
          <cell r="K352">
            <v>21</v>
          </cell>
          <cell r="L352">
            <v>565</v>
          </cell>
          <cell r="M352">
            <v>291.14594</v>
          </cell>
          <cell r="N352">
            <v>0</v>
          </cell>
          <cell r="O352">
            <v>0</v>
          </cell>
          <cell r="P352">
            <v>0</v>
          </cell>
          <cell r="Q352">
            <v>1065</v>
          </cell>
          <cell r="R352">
            <v>340.43</v>
          </cell>
          <cell r="S352">
            <v>1076</v>
          </cell>
          <cell r="T352">
            <v>340.42594000000003</v>
          </cell>
        </row>
        <row r="353">
          <cell r="E353">
            <v>8458</v>
          </cell>
          <cell r="F353">
            <v>17028.32</v>
          </cell>
          <cell r="G353">
            <v>8570</v>
          </cell>
          <cell r="H353">
            <v>17025.882000000001</v>
          </cell>
          <cell r="I353">
            <v>336</v>
          </cell>
          <cell r="J353">
            <v>2606.0300000000002</v>
          </cell>
          <cell r="K353">
            <v>328</v>
          </cell>
          <cell r="L353">
            <v>1961</v>
          </cell>
          <cell r="M353">
            <v>2606.0300000000002</v>
          </cell>
          <cell r="N353">
            <v>0</v>
          </cell>
          <cell r="O353">
            <v>0</v>
          </cell>
          <cell r="P353">
            <v>0</v>
          </cell>
          <cell r="Q353">
            <v>2676</v>
          </cell>
          <cell r="R353">
            <v>1006.62</v>
          </cell>
          <cell r="S353">
            <v>3309</v>
          </cell>
          <cell r="T353">
            <v>969.61099999999999</v>
          </cell>
        </row>
        <row r="354">
          <cell r="E354">
            <v>3885</v>
          </cell>
          <cell r="F354">
            <v>8044.13</v>
          </cell>
          <cell r="G354">
            <v>4012</v>
          </cell>
          <cell r="H354">
            <v>8043.8214200000002</v>
          </cell>
          <cell r="I354">
            <v>241</v>
          </cell>
          <cell r="J354">
            <v>2663.67</v>
          </cell>
          <cell r="K354">
            <v>83</v>
          </cell>
          <cell r="L354">
            <v>2874</v>
          </cell>
          <cell r="M354">
            <v>2663.67</v>
          </cell>
          <cell r="N354">
            <v>209</v>
          </cell>
          <cell r="O354">
            <v>49.12</v>
          </cell>
          <cell r="P354">
            <v>49.115000000000002</v>
          </cell>
          <cell r="Q354">
            <v>128</v>
          </cell>
          <cell r="R354">
            <v>32.44</v>
          </cell>
          <cell r="S354">
            <v>118</v>
          </cell>
          <cell r="T354">
            <v>32.436579999999999</v>
          </cell>
        </row>
        <row r="355">
          <cell r="E355">
            <v>1310</v>
          </cell>
          <cell r="F355">
            <v>2903.93</v>
          </cell>
          <cell r="G355">
            <v>1299</v>
          </cell>
          <cell r="H355">
            <v>2902.9287100000001</v>
          </cell>
          <cell r="I355">
            <v>175</v>
          </cell>
          <cell r="J355">
            <v>1107.8044500000001</v>
          </cell>
          <cell r="K355">
            <v>41</v>
          </cell>
          <cell r="L355">
            <v>4963</v>
          </cell>
          <cell r="M355">
            <v>1106.9958300000001</v>
          </cell>
          <cell r="N355">
            <v>0</v>
          </cell>
          <cell r="O355">
            <v>0</v>
          </cell>
          <cell r="P355">
            <v>0</v>
          </cell>
          <cell r="Q355">
            <v>2097</v>
          </cell>
          <cell r="R355">
            <v>368.74200000000002</v>
          </cell>
          <cell r="S355">
            <v>2201</v>
          </cell>
          <cell r="T355">
            <v>368.74200000000002</v>
          </cell>
        </row>
        <row r="356">
          <cell r="E356">
            <v>1439</v>
          </cell>
          <cell r="F356">
            <v>5340.47</v>
          </cell>
          <cell r="G356">
            <v>1444</v>
          </cell>
          <cell r="H356">
            <v>5338.9924600000004</v>
          </cell>
          <cell r="I356">
            <v>152</v>
          </cell>
          <cell r="J356">
            <v>370.27</v>
          </cell>
          <cell r="K356">
            <v>167</v>
          </cell>
          <cell r="L356">
            <v>0</v>
          </cell>
          <cell r="M356">
            <v>370.27</v>
          </cell>
          <cell r="N356">
            <v>0</v>
          </cell>
          <cell r="O356">
            <v>0</v>
          </cell>
          <cell r="P356">
            <v>0</v>
          </cell>
          <cell r="Q356">
            <v>153</v>
          </cell>
          <cell r="R356">
            <v>49.71</v>
          </cell>
          <cell r="S356">
            <v>167</v>
          </cell>
          <cell r="T356">
            <v>49.713000000000001</v>
          </cell>
        </row>
        <row r="357">
          <cell r="E357">
            <v>2099</v>
          </cell>
          <cell r="F357">
            <v>3417.39</v>
          </cell>
          <cell r="G357">
            <v>2009</v>
          </cell>
          <cell r="H357">
            <v>3415.1960199999999</v>
          </cell>
          <cell r="I357">
            <v>58</v>
          </cell>
          <cell r="J357">
            <v>325.75</v>
          </cell>
          <cell r="K357">
            <v>0</v>
          </cell>
          <cell r="L357">
            <v>2185</v>
          </cell>
          <cell r="M357">
            <v>322.60000000000002</v>
          </cell>
          <cell r="N357">
            <v>570</v>
          </cell>
          <cell r="O357">
            <v>133.94999999999999</v>
          </cell>
          <cell r="P357">
            <v>130.66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</row>
        <row r="358">
          <cell r="E358">
            <v>445</v>
          </cell>
          <cell r="F358">
            <v>647.19000000000005</v>
          </cell>
          <cell r="G358">
            <v>413</v>
          </cell>
          <cell r="H358">
            <v>646.56150000000002</v>
          </cell>
          <cell r="I358">
            <v>55</v>
          </cell>
          <cell r="J358">
            <v>121.82</v>
          </cell>
          <cell r="K358">
            <v>55</v>
          </cell>
          <cell r="L358">
            <v>0</v>
          </cell>
          <cell r="M358">
            <v>121.82</v>
          </cell>
          <cell r="N358">
            <v>0</v>
          </cell>
          <cell r="O358">
            <v>0</v>
          </cell>
          <cell r="P358">
            <v>0</v>
          </cell>
          <cell r="Q358">
            <v>1498</v>
          </cell>
          <cell r="R358">
            <v>149.80000000000001</v>
          </cell>
          <cell r="S358">
            <v>1498</v>
          </cell>
          <cell r="T358">
            <v>149.80000000000001</v>
          </cell>
        </row>
        <row r="359">
          <cell r="E359">
            <v>666</v>
          </cell>
          <cell r="F359">
            <v>961.03</v>
          </cell>
          <cell r="G359">
            <v>684</v>
          </cell>
          <cell r="H359">
            <v>961.02665999999999</v>
          </cell>
          <cell r="I359">
            <v>197</v>
          </cell>
          <cell r="J359">
            <v>614.41</v>
          </cell>
          <cell r="K359">
            <v>183</v>
          </cell>
          <cell r="L359">
            <v>1062</v>
          </cell>
          <cell r="M359">
            <v>614.40578000000005</v>
          </cell>
          <cell r="N359">
            <v>0</v>
          </cell>
          <cell r="O359">
            <v>0</v>
          </cell>
          <cell r="P359">
            <v>0</v>
          </cell>
          <cell r="Q359">
            <v>816</v>
          </cell>
          <cell r="R359">
            <v>168.06</v>
          </cell>
          <cell r="S359">
            <v>1308</v>
          </cell>
          <cell r="T359">
            <v>168.06122999999999</v>
          </cell>
        </row>
        <row r="360">
          <cell r="E360">
            <v>979</v>
          </cell>
          <cell r="F360">
            <v>1326.63</v>
          </cell>
          <cell r="G360">
            <v>989</v>
          </cell>
          <cell r="H360">
            <v>1325.25136</v>
          </cell>
          <cell r="I360">
            <v>184</v>
          </cell>
          <cell r="J360">
            <v>390.5</v>
          </cell>
          <cell r="K360">
            <v>184</v>
          </cell>
          <cell r="L360">
            <v>0</v>
          </cell>
          <cell r="M360">
            <v>390.50319999999999</v>
          </cell>
          <cell r="N360">
            <v>0</v>
          </cell>
          <cell r="O360">
            <v>0</v>
          </cell>
          <cell r="P360">
            <v>0</v>
          </cell>
          <cell r="Q360">
            <v>610</v>
          </cell>
          <cell r="R360">
            <v>79.78</v>
          </cell>
          <cell r="S360">
            <v>712</v>
          </cell>
          <cell r="T360">
            <v>79.783000000000001</v>
          </cell>
        </row>
        <row r="361">
          <cell r="E361">
            <v>843</v>
          </cell>
          <cell r="F361">
            <v>1100.68</v>
          </cell>
          <cell r="G361">
            <v>778</v>
          </cell>
          <cell r="H361">
            <v>1100.31998</v>
          </cell>
          <cell r="I361">
            <v>3</v>
          </cell>
          <cell r="J361">
            <v>6.64</v>
          </cell>
          <cell r="K361">
            <v>3</v>
          </cell>
          <cell r="L361">
            <v>0</v>
          </cell>
          <cell r="M361">
            <v>6.6447000000000003</v>
          </cell>
          <cell r="N361">
            <v>0</v>
          </cell>
          <cell r="O361">
            <v>0</v>
          </cell>
          <cell r="P361">
            <v>0</v>
          </cell>
          <cell r="Q361">
            <v>609</v>
          </cell>
          <cell r="R361">
            <v>157.31</v>
          </cell>
          <cell r="S361">
            <v>566</v>
          </cell>
          <cell r="T361">
            <v>157.31100000000001</v>
          </cell>
        </row>
        <row r="362">
          <cell r="E362">
            <v>270</v>
          </cell>
          <cell r="F362">
            <v>492.12</v>
          </cell>
          <cell r="G362">
            <v>258</v>
          </cell>
          <cell r="H362">
            <v>491.11088000000001</v>
          </cell>
          <cell r="I362">
            <v>589</v>
          </cell>
          <cell r="J362">
            <v>2901.24</v>
          </cell>
          <cell r="K362">
            <v>0</v>
          </cell>
          <cell r="L362">
            <v>23871</v>
          </cell>
          <cell r="M362">
            <v>2901.2406999999998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</row>
        <row r="363">
          <cell r="E363">
            <v>89</v>
          </cell>
          <cell r="F363">
            <v>130.15</v>
          </cell>
          <cell r="G363">
            <v>74</v>
          </cell>
          <cell r="H363">
            <v>128.67767000000001</v>
          </cell>
          <cell r="I363">
            <v>947</v>
          </cell>
          <cell r="J363">
            <v>3308.81</v>
          </cell>
          <cell r="K363">
            <v>0</v>
          </cell>
          <cell r="L363">
            <v>28783</v>
          </cell>
          <cell r="M363">
            <v>3308.8057100000001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</row>
        <row r="364">
          <cell r="E364">
            <v>243</v>
          </cell>
          <cell r="F364">
            <v>298.24</v>
          </cell>
          <cell r="G364">
            <v>181</v>
          </cell>
          <cell r="H364">
            <v>297.21686</v>
          </cell>
          <cell r="I364">
            <v>58</v>
          </cell>
          <cell r="J364">
            <v>147.72</v>
          </cell>
          <cell r="K364">
            <v>70</v>
          </cell>
          <cell r="L364">
            <v>0</v>
          </cell>
          <cell r="M364">
            <v>147.71888999999999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</row>
        <row r="365"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</row>
        <row r="366">
          <cell r="E366">
            <v>1206</v>
          </cell>
          <cell r="F366">
            <v>1791.15</v>
          </cell>
          <cell r="G366">
            <v>1223</v>
          </cell>
          <cell r="H366">
            <v>1791.1189400000001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1159</v>
          </cell>
          <cell r="O366">
            <v>272.36</v>
          </cell>
          <cell r="P366">
            <v>272.36</v>
          </cell>
          <cell r="Q366">
            <v>2412</v>
          </cell>
          <cell r="R366">
            <v>741.57</v>
          </cell>
          <cell r="S366">
            <v>2423</v>
          </cell>
          <cell r="T366">
            <v>741.57299999999998</v>
          </cell>
        </row>
        <row r="367"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</row>
        <row r="368"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</row>
        <row r="369">
          <cell r="E369">
            <v>18</v>
          </cell>
          <cell r="F369">
            <v>29.658000000000001</v>
          </cell>
          <cell r="G369">
            <v>19</v>
          </cell>
          <cell r="H369">
            <v>28.859259999999999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143</v>
          </cell>
          <cell r="R369">
            <v>77.060980000000001</v>
          </cell>
          <cell r="S369">
            <v>210</v>
          </cell>
          <cell r="T369">
            <v>77.06</v>
          </cell>
        </row>
        <row r="370">
          <cell r="E370">
            <v>276</v>
          </cell>
          <cell r="F370">
            <v>404.78</v>
          </cell>
          <cell r="G370">
            <v>304</v>
          </cell>
          <cell r="H370">
            <v>403.93099999999998</v>
          </cell>
          <cell r="I370">
            <v>3</v>
          </cell>
          <cell r="J370">
            <v>18.78</v>
          </cell>
          <cell r="K370">
            <v>0</v>
          </cell>
          <cell r="L370">
            <v>10</v>
          </cell>
          <cell r="M370">
            <v>4.4435000000000002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</row>
        <row r="371">
          <cell r="E371">
            <v>1116</v>
          </cell>
          <cell r="F371">
            <v>1650.38</v>
          </cell>
          <cell r="G371">
            <v>1083</v>
          </cell>
          <cell r="H371">
            <v>1649.7688599999999</v>
          </cell>
          <cell r="I371">
            <v>41</v>
          </cell>
          <cell r="J371">
            <v>84.09</v>
          </cell>
          <cell r="K371">
            <v>55</v>
          </cell>
          <cell r="L371">
            <v>0</v>
          </cell>
          <cell r="M371">
            <v>84.086460000000002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</row>
        <row r="372">
          <cell r="U372">
            <v>90185.705430000016</v>
          </cell>
          <cell r="V372">
            <v>90111.330980000013</v>
          </cell>
        </row>
        <row r="373">
          <cell r="E373">
            <v>5790</v>
          </cell>
          <cell r="F373">
            <v>8767.5074999999997</v>
          </cell>
          <cell r="G373">
            <v>5364</v>
          </cell>
          <cell r="H373">
            <v>8535.6670699999995</v>
          </cell>
          <cell r="I373">
            <v>300</v>
          </cell>
          <cell r="J373">
            <v>1044.0686700000001</v>
          </cell>
          <cell r="K373">
            <v>237</v>
          </cell>
          <cell r="L373">
            <v>1930</v>
          </cell>
          <cell r="M373">
            <v>883.17294000000004</v>
          </cell>
          <cell r="N373">
            <v>0</v>
          </cell>
          <cell r="O373">
            <v>0</v>
          </cell>
          <cell r="P373">
            <v>0</v>
          </cell>
          <cell r="Q373">
            <v>1290</v>
          </cell>
          <cell r="R373">
            <v>371.19940000000003</v>
          </cell>
          <cell r="S373">
            <v>1226</v>
          </cell>
          <cell r="T373">
            <v>354.40030000000002</v>
          </cell>
        </row>
        <row r="374">
          <cell r="E374">
            <v>517</v>
          </cell>
          <cell r="F374">
            <v>833.30336999999997</v>
          </cell>
          <cell r="G374">
            <v>527</v>
          </cell>
          <cell r="H374">
            <v>832.88442999999995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1565</v>
          </cell>
          <cell r="R374">
            <v>214.92267000000001</v>
          </cell>
          <cell r="S374">
            <v>1564</v>
          </cell>
          <cell r="T374">
            <v>214.74078</v>
          </cell>
        </row>
        <row r="375">
          <cell r="U375">
            <v>11231.001609999999</v>
          </cell>
          <cell r="V375">
            <v>10820.865519999999</v>
          </cell>
        </row>
        <row r="376">
          <cell r="E376">
            <v>5757</v>
          </cell>
          <cell r="F376">
            <v>10210.620000000001</v>
          </cell>
          <cell r="G376">
            <v>5755</v>
          </cell>
          <cell r="H376">
            <v>10208.4</v>
          </cell>
          <cell r="I376">
            <v>497</v>
          </cell>
          <cell r="J376">
            <v>1924.23</v>
          </cell>
          <cell r="K376">
            <v>288</v>
          </cell>
          <cell r="L376">
            <v>4613</v>
          </cell>
          <cell r="M376">
            <v>1616.72</v>
          </cell>
          <cell r="N376">
            <v>0</v>
          </cell>
          <cell r="O376">
            <v>0</v>
          </cell>
          <cell r="P376">
            <v>0</v>
          </cell>
          <cell r="Q376">
            <v>1195</v>
          </cell>
          <cell r="R376">
            <v>465.16</v>
          </cell>
          <cell r="S376">
            <v>1818</v>
          </cell>
          <cell r="T376">
            <v>464.98</v>
          </cell>
        </row>
        <row r="377">
          <cell r="E377">
            <v>5862</v>
          </cell>
          <cell r="F377">
            <v>9794.52</v>
          </cell>
          <cell r="G377">
            <v>5861</v>
          </cell>
          <cell r="H377">
            <v>9794.24</v>
          </cell>
          <cell r="I377">
            <v>330</v>
          </cell>
          <cell r="J377">
            <v>1409.52</v>
          </cell>
          <cell r="K377">
            <v>189</v>
          </cell>
          <cell r="L377">
            <v>4339</v>
          </cell>
          <cell r="M377">
            <v>1409.5</v>
          </cell>
          <cell r="N377">
            <v>0</v>
          </cell>
          <cell r="O377">
            <v>0</v>
          </cell>
          <cell r="P377">
            <v>0</v>
          </cell>
          <cell r="Q377">
            <v>1752</v>
          </cell>
          <cell r="R377">
            <v>465.95</v>
          </cell>
          <cell r="S377">
            <v>2320</v>
          </cell>
          <cell r="T377">
            <v>465.95</v>
          </cell>
        </row>
        <row r="378">
          <cell r="E378">
            <v>1884</v>
          </cell>
          <cell r="F378">
            <v>2908.67</v>
          </cell>
          <cell r="G378">
            <v>1883</v>
          </cell>
          <cell r="H378">
            <v>2908.17</v>
          </cell>
          <cell r="I378">
            <v>277</v>
          </cell>
          <cell r="J378">
            <v>606.16999999999996</v>
          </cell>
          <cell r="K378">
            <v>396</v>
          </cell>
          <cell r="L378">
            <v>0</v>
          </cell>
          <cell r="M378">
            <v>606.17399999999998</v>
          </cell>
          <cell r="N378">
            <v>0</v>
          </cell>
          <cell r="O378">
            <v>0</v>
          </cell>
          <cell r="P378">
            <v>0</v>
          </cell>
          <cell r="Q378">
            <v>2236</v>
          </cell>
          <cell r="R378">
            <v>685.16</v>
          </cell>
          <cell r="S378">
            <v>2609</v>
          </cell>
          <cell r="T378">
            <v>685.15</v>
          </cell>
        </row>
        <row r="379">
          <cell r="E379">
            <v>153</v>
          </cell>
          <cell r="F379">
            <v>161.22999999999999</v>
          </cell>
          <cell r="G379">
            <v>152</v>
          </cell>
          <cell r="H379">
            <v>161.11000000000001</v>
          </cell>
          <cell r="I379">
            <v>42</v>
          </cell>
          <cell r="J379">
            <v>1059.81</v>
          </cell>
          <cell r="K379">
            <v>0</v>
          </cell>
          <cell r="L379">
            <v>11108</v>
          </cell>
          <cell r="M379">
            <v>1059.81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</row>
        <row r="380">
          <cell r="U380">
            <v>29691.040000000001</v>
          </cell>
          <cell r="V380">
            <v>29380.203999999998</v>
          </cell>
        </row>
        <row r="381">
          <cell r="E381">
            <v>9072</v>
          </cell>
          <cell r="F381">
            <v>15172.65</v>
          </cell>
          <cell r="G381">
            <v>8565</v>
          </cell>
          <cell r="H381">
            <v>15172.65</v>
          </cell>
          <cell r="I381">
            <v>981</v>
          </cell>
          <cell r="J381">
            <v>2500.4299999999998</v>
          </cell>
          <cell r="K381">
            <v>992</v>
          </cell>
          <cell r="L381">
            <v>779</v>
          </cell>
          <cell r="M381">
            <v>2391.38</v>
          </cell>
          <cell r="N381">
            <v>0</v>
          </cell>
          <cell r="O381">
            <v>0</v>
          </cell>
          <cell r="P381">
            <v>0</v>
          </cell>
          <cell r="Q381">
            <v>3366</v>
          </cell>
          <cell r="R381">
            <v>855</v>
          </cell>
          <cell r="S381">
            <v>4524</v>
          </cell>
          <cell r="T381">
            <v>850.79</v>
          </cell>
        </row>
        <row r="382">
          <cell r="E382">
            <v>1371</v>
          </cell>
          <cell r="F382">
            <v>1661.19</v>
          </cell>
          <cell r="G382">
            <v>1448</v>
          </cell>
          <cell r="H382">
            <v>1661.19</v>
          </cell>
          <cell r="I382">
            <v>68</v>
          </cell>
          <cell r="J382">
            <v>228.38</v>
          </cell>
          <cell r="K382">
            <v>68</v>
          </cell>
          <cell r="L382">
            <v>1110</v>
          </cell>
          <cell r="M382">
            <v>227.36</v>
          </cell>
          <cell r="N382">
            <v>0</v>
          </cell>
          <cell r="O382">
            <v>0</v>
          </cell>
          <cell r="P382">
            <v>0</v>
          </cell>
          <cell r="Q382">
            <v>1896</v>
          </cell>
          <cell r="R382">
            <v>450</v>
          </cell>
          <cell r="S382">
            <v>5180</v>
          </cell>
          <cell r="T382">
            <v>450</v>
          </cell>
        </row>
        <row r="383">
          <cell r="E383">
            <v>906</v>
          </cell>
          <cell r="F383">
            <v>1187.25</v>
          </cell>
          <cell r="G383">
            <v>850</v>
          </cell>
          <cell r="H383">
            <v>1187.25</v>
          </cell>
          <cell r="I383">
            <v>263</v>
          </cell>
          <cell r="J383">
            <v>559.79999999999995</v>
          </cell>
          <cell r="K383">
            <v>349</v>
          </cell>
          <cell r="L383">
            <v>0</v>
          </cell>
          <cell r="M383">
            <v>559.79999999999995</v>
          </cell>
          <cell r="N383">
            <v>0</v>
          </cell>
          <cell r="O383">
            <v>0</v>
          </cell>
          <cell r="P383">
            <v>0</v>
          </cell>
          <cell r="Q383">
            <v>1044</v>
          </cell>
          <cell r="R383">
            <v>313.39999999999998</v>
          </cell>
          <cell r="S383">
            <v>3508</v>
          </cell>
          <cell r="T383">
            <v>313.39999999999998</v>
          </cell>
        </row>
        <row r="384">
          <cell r="E384">
            <v>495</v>
          </cell>
          <cell r="F384">
            <v>538.72</v>
          </cell>
          <cell r="G384">
            <v>458</v>
          </cell>
          <cell r="H384">
            <v>538.72</v>
          </cell>
          <cell r="I384">
            <v>78</v>
          </cell>
          <cell r="J384">
            <v>155.5</v>
          </cell>
          <cell r="K384">
            <v>95</v>
          </cell>
          <cell r="L384">
            <v>0</v>
          </cell>
          <cell r="M384">
            <v>155.5</v>
          </cell>
          <cell r="N384">
            <v>0</v>
          </cell>
          <cell r="O384">
            <v>0</v>
          </cell>
          <cell r="P384">
            <v>0</v>
          </cell>
          <cell r="Q384">
            <v>759</v>
          </cell>
          <cell r="R384">
            <v>120</v>
          </cell>
          <cell r="S384">
            <v>1224</v>
          </cell>
          <cell r="T384">
            <v>120</v>
          </cell>
        </row>
        <row r="385">
          <cell r="E385">
            <v>414</v>
          </cell>
          <cell r="F385">
            <v>621.75</v>
          </cell>
          <cell r="G385">
            <v>407</v>
          </cell>
          <cell r="H385">
            <v>621.75</v>
          </cell>
          <cell r="I385">
            <v>129</v>
          </cell>
          <cell r="J385">
            <v>1192.27</v>
          </cell>
          <cell r="K385">
            <v>156</v>
          </cell>
          <cell r="L385">
            <v>3739</v>
          </cell>
          <cell r="M385">
            <v>1192.27</v>
          </cell>
          <cell r="N385">
            <v>0</v>
          </cell>
          <cell r="O385">
            <v>0</v>
          </cell>
          <cell r="P385">
            <v>0</v>
          </cell>
          <cell r="Q385">
            <v>309</v>
          </cell>
          <cell r="R385">
            <v>45</v>
          </cell>
          <cell r="S385">
            <v>177</v>
          </cell>
          <cell r="T385">
            <v>45</v>
          </cell>
        </row>
        <row r="386">
          <cell r="E386">
            <v>201</v>
          </cell>
          <cell r="F386">
            <v>335.71</v>
          </cell>
          <cell r="G386">
            <v>188</v>
          </cell>
          <cell r="H386">
            <v>335.71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558</v>
          </cell>
          <cell r="R386">
            <v>114</v>
          </cell>
          <cell r="S386">
            <v>309</v>
          </cell>
          <cell r="T386">
            <v>114</v>
          </cell>
        </row>
        <row r="387">
          <cell r="E387">
            <v>12</v>
          </cell>
          <cell r="F387">
            <v>10.25</v>
          </cell>
          <cell r="G387">
            <v>5</v>
          </cell>
          <cell r="H387">
            <v>10.25</v>
          </cell>
          <cell r="I387">
            <v>27</v>
          </cell>
          <cell r="J387">
            <v>62.2</v>
          </cell>
          <cell r="K387">
            <v>39</v>
          </cell>
          <cell r="L387">
            <v>0</v>
          </cell>
          <cell r="M387">
            <v>62.2</v>
          </cell>
          <cell r="N387">
            <v>0</v>
          </cell>
          <cell r="O387">
            <v>0</v>
          </cell>
          <cell r="P387">
            <v>0</v>
          </cell>
          <cell r="Q387">
            <v>465</v>
          </cell>
          <cell r="R387">
            <v>96.335999999999999</v>
          </cell>
          <cell r="S387">
            <v>273</v>
          </cell>
          <cell r="T387">
            <v>95.32</v>
          </cell>
        </row>
        <row r="388">
          <cell r="U388">
            <v>26219.835999999999</v>
          </cell>
          <cell r="V388">
            <v>26104.54</v>
          </cell>
        </row>
        <row r="389">
          <cell r="E389">
            <v>6600</v>
          </cell>
          <cell r="F389">
            <v>12846.27</v>
          </cell>
          <cell r="G389">
            <v>6600</v>
          </cell>
          <cell r="H389">
            <v>12846.27</v>
          </cell>
          <cell r="I389">
            <v>296</v>
          </cell>
          <cell r="J389">
            <v>1011.91</v>
          </cell>
          <cell r="K389">
            <v>296</v>
          </cell>
          <cell r="L389">
            <v>4569</v>
          </cell>
          <cell r="M389">
            <v>1011.91</v>
          </cell>
          <cell r="N389">
            <v>0</v>
          </cell>
          <cell r="O389">
            <v>0</v>
          </cell>
          <cell r="P389">
            <v>0</v>
          </cell>
          <cell r="Q389">
            <v>3681</v>
          </cell>
          <cell r="R389">
            <v>991.41</v>
          </cell>
          <cell r="S389">
            <v>4461</v>
          </cell>
          <cell r="T389">
            <v>991.4</v>
          </cell>
        </row>
        <row r="390">
          <cell r="E390">
            <v>1893</v>
          </cell>
          <cell r="F390">
            <v>2820.38</v>
          </cell>
          <cell r="G390">
            <v>1893</v>
          </cell>
          <cell r="H390">
            <v>2820.38</v>
          </cell>
          <cell r="I390">
            <v>164</v>
          </cell>
          <cell r="J390">
            <v>206.65</v>
          </cell>
          <cell r="K390">
            <v>228</v>
          </cell>
          <cell r="L390">
            <v>0</v>
          </cell>
          <cell r="M390">
            <v>206.65</v>
          </cell>
          <cell r="N390">
            <v>0</v>
          </cell>
          <cell r="O390">
            <v>0</v>
          </cell>
          <cell r="P390">
            <v>0</v>
          </cell>
          <cell r="Q390">
            <v>862</v>
          </cell>
          <cell r="R390">
            <v>214.1</v>
          </cell>
          <cell r="S390">
            <v>1009</v>
          </cell>
          <cell r="T390">
            <v>213.95</v>
          </cell>
        </row>
        <row r="391">
          <cell r="E391">
            <v>567</v>
          </cell>
          <cell r="F391">
            <v>822.13</v>
          </cell>
          <cell r="G391">
            <v>567</v>
          </cell>
          <cell r="H391">
            <v>822.13</v>
          </cell>
          <cell r="I391">
            <v>41</v>
          </cell>
          <cell r="J391">
            <v>90.81</v>
          </cell>
          <cell r="K391">
            <v>44</v>
          </cell>
          <cell r="L391">
            <v>0</v>
          </cell>
          <cell r="M391">
            <v>90.81</v>
          </cell>
          <cell r="N391">
            <v>0</v>
          </cell>
          <cell r="O391">
            <v>0</v>
          </cell>
          <cell r="P391">
            <v>0</v>
          </cell>
          <cell r="Q391">
            <v>730</v>
          </cell>
          <cell r="R391">
            <v>135</v>
          </cell>
          <cell r="S391">
            <v>797</v>
          </cell>
          <cell r="T391">
            <v>128.79</v>
          </cell>
        </row>
        <row r="392">
          <cell r="E392">
            <v>432</v>
          </cell>
          <cell r="F392">
            <v>541.49</v>
          </cell>
          <cell r="G392">
            <v>432</v>
          </cell>
          <cell r="H392">
            <v>541.49</v>
          </cell>
          <cell r="I392">
            <v>83</v>
          </cell>
          <cell r="J392">
            <v>160.01</v>
          </cell>
          <cell r="K392">
            <v>108</v>
          </cell>
          <cell r="L392">
            <v>0</v>
          </cell>
          <cell r="M392">
            <v>160.01</v>
          </cell>
          <cell r="N392">
            <v>0</v>
          </cell>
          <cell r="O392">
            <v>0</v>
          </cell>
          <cell r="P392">
            <v>0</v>
          </cell>
          <cell r="Q392">
            <v>591</v>
          </cell>
          <cell r="R392">
            <v>147.4</v>
          </cell>
          <cell r="S392">
            <v>592</v>
          </cell>
          <cell r="T392">
            <v>129.65</v>
          </cell>
        </row>
        <row r="393">
          <cell r="E393">
            <v>70</v>
          </cell>
          <cell r="F393">
            <v>84.6</v>
          </cell>
          <cell r="G393">
            <v>70</v>
          </cell>
          <cell r="H393">
            <v>84.6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16</v>
          </cell>
          <cell r="R393">
            <v>9.07</v>
          </cell>
          <cell r="S393">
            <v>17</v>
          </cell>
          <cell r="T393">
            <v>7.24</v>
          </cell>
        </row>
        <row r="394">
          <cell r="U394">
            <v>20081.23</v>
          </cell>
          <cell r="V394">
            <v>20055.280000000002</v>
          </cell>
        </row>
        <row r="395">
          <cell r="E395">
            <v>3480.4493464235629</v>
          </cell>
          <cell r="F395">
            <v>6203.9009599999999</v>
          </cell>
          <cell r="G395">
            <v>3480.4493464235629</v>
          </cell>
          <cell r="H395">
            <v>6203.9009599999999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1700</v>
          </cell>
          <cell r="R395">
            <v>297.77732999999995</v>
          </cell>
          <cell r="S395">
            <v>1679</v>
          </cell>
          <cell r="T395">
            <v>292.41660999999999</v>
          </cell>
        </row>
        <row r="396">
          <cell r="E396">
            <v>9120.5219578015494</v>
          </cell>
          <cell r="F396">
            <v>25786.95336</v>
          </cell>
          <cell r="G396">
            <v>9054.7632681428404</v>
          </cell>
          <cell r="H396">
            <v>25601.030200000005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185</v>
          </cell>
          <cell r="R396">
            <v>80.266890000000004</v>
          </cell>
          <cell r="S396">
            <v>0</v>
          </cell>
          <cell r="T396">
            <v>0</v>
          </cell>
        </row>
        <row r="397">
          <cell r="E397">
            <v>524.8455086355865</v>
          </cell>
          <cell r="F397">
            <v>2735.93986</v>
          </cell>
          <cell r="G397">
            <v>524.84550863558661</v>
          </cell>
          <cell r="H397">
            <v>2735.9398600000004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889</v>
          </cell>
          <cell r="R397">
            <v>360.05241999999998</v>
          </cell>
          <cell r="S397">
            <v>115</v>
          </cell>
          <cell r="T397">
            <v>54.367170000000002</v>
          </cell>
        </row>
        <row r="398">
          <cell r="E398">
            <v>2298.6723761740859</v>
          </cell>
          <cell r="F398">
            <v>4432.6736100000007</v>
          </cell>
          <cell r="G398">
            <v>2236.76045867932</v>
          </cell>
          <cell r="H398">
            <v>4313.2849900000001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896</v>
          </cell>
          <cell r="R398">
            <v>203.52385999999998</v>
          </cell>
          <cell r="S398">
            <v>815</v>
          </cell>
          <cell r="T398">
            <v>183.27385999999998</v>
          </cell>
        </row>
        <row r="399">
          <cell r="E399">
            <v>5356.3561257538531</v>
          </cell>
          <cell r="F399">
            <v>11510.59506</v>
          </cell>
          <cell r="G399">
            <v>5083.9136512545601</v>
          </cell>
          <cell r="H399">
            <v>10925.12708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1320</v>
          </cell>
          <cell r="R399">
            <v>397.75548000000003</v>
          </cell>
          <cell r="S399">
            <v>1005</v>
          </cell>
          <cell r="T399">
            <v>395.47669000000002</v>
          </cell>
        </row>
        <row r="400">
          <cell r="E400">
            <v>2570.7260933913253</v>
          </cell>
          <cell r="F400">
            <v>3404.46398</v>
          </cell>
          <cell r="G400">
            <v>2312.5546091579076</v>
          </cell>
          <cell r="H400">
            <v>3062.5623200000005</v>
          </cell>
          <cell r="I400">
            <v>59.979448821245946</v>
          </cell>
          <cell r="J400">
            <v>0</v>
          </cell>
          <cell r="K400">
            <v>58.998594704421542</v>
          </cell>
          <cell r="L400">
            <v>0</v>
          </cell>
          <cell r="M400">
            <v>1115.74154</v>
          </cell>
          <cell r="N400">
            <v>0</v>
          </cell>
          <cell r="O400">
            <v>0</v>
          </cell>
          <cell r="P400">
            <v>0</v>
          </cell>
          <cell r="Q400">
            <v>2675</v>
          </cell>
          <cell r="R400">
            <v>766.6250500000001</v>
          </cell>
          <cell r="S400">
            <v>2675</v>
          </cell>
          <cell r="T400">
            <v>766.6250500000001</v>
          </cell>
        </row>
        <row r="401">
          <cell r="E401">
            <v>2109.7816320610054</v>
          </cell>
          <cell r="F401">
            <v>2036.27684</v>
          </cell>
          <cell r="G401">
            <v>2109.7816320610054</v>
          </cell>
          <cell r="H401">
            <v>2036.2768399999998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E402">
            <v>918.81919955219701</v>
          </cell>
          <cell r="F402">
            <v>1050.5411200000001</v>
          </cell>
          <cell r="G402">
            <v>824.14136404981798</v>
          </cell>
          <cell r="H402">
            <v>942.29026999999996</v>
          </cell>
          <cell r="I402">
            <v>0</v>
          </cell>
          <cell r="J402">
            <v>1134.29079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2076</v>
          </cell>
          <cell r="R402">
            <v>528.27104000000008</v>
          </cell>
          <cell r="S402">
            <v>2076</v>
          </cell>
          <cell r="T402">
            <v>528.27104000000008</v>
          </cell>
        </row>
        <row r="403">
          <cell r="E403">
            <v>5222.250269580335</v>
          </cell>
          <cell r="F403">
            <v>9492.1709800000008</v>
          </cell>
          <cell r="G403">
            <v>4882.5424891617704</v>
          </cell>
          <cell r="H403">
            <v>8874.7045300000009</v>
          </cell>
          <cell r="I403">
            <v>310.19576375323248</v>
          </cell>
          <cell r="J403">
            <v>0</v>
          </cell>
          <cell r="K403">
            <v>215.87157935351735</v>
          </cell>
          <cell r="L403">
            <v>0</v>
          </cell>
          <cell r="M403">
            <v>478.13380999999998</v>
          </cell>
          <cell r="N403">
            <v>0</v>
          </cell>
          <cell r="O403">
            <v>0</v>
          </cell>
          <cell r="P403">
            <v>0</v>
          </cell>
          <cell r="Q403">
            <v>14570</v>
          </cell>
          <cell r="R403">
            <v>3728.7121400000001</v>
          </cell>
          <cell r="S403">
            <v>14388</v>
          </cell>
          <cell r="T403">
            <v>3657.01944</v>
          </cell>
        </row>
        <row r="404">
          <cell r="E404">
            <v>4131.4534593416947</v>
          </cell>
          <cell r="F404">
            <v>7016.4474099999998</v>
          </cell>
          <cell r="G404">
            <v>3848.1050697756582</v>
          </cell>
          <cell r="H404">
            <v>6535.2368399999996</v>
          </cell>
          <cell r="I404">
            <v>190.29147208633819</v>
          </cell>
          <cell r="J404">
            <v>0</v>
          </cell>
          <cell r="K404">
            <v>152.17719501739879</v>
          </cell>
          <cell r="L404">
            <v>0</v>
          </cell>
          <cell r="M404">
            <v>150.87608000000003</v>
          </cell>
          <cell r="N404">
            <v>0</v>
          </cell>
          <cell r="O404">
            <v>0</v>
          </cell>
          <cell r="P404">
            <v>0</v>
          </cell>
          <cell r="Q404">
            <v>1814</v>
          </cell>
          <cell r="R404">
            <v>590.93488000000002</v>
          </cell>
          <cell r="S404">
            <v>1814</v>
          </cell>
          <cell r="T404">
            <v>590.93488000000002</v>
          </cell>
        </row>
        <row r="405">
          <cell r="E405">
            <v>3674.2412014421957</v>
          </cell>
          <cell r="F405">
            <v>6318.2251699999997</v>
          </cell>
          <cell r="G405">
            <v>3552.0818213538032</v>
          </cell>
          <cell r="H405">
            <v>6108.1599000000006</v>
          </cell>
          <cell r="I405">
            <v>58.757303183405803</v>
          </cell>
          <cell r="J405">
            <v>687.05237999999997</v>
          </cell>
          <cell r="K405">
            <v>58.757303183405803</v>
          </cell>
          <cell r="L405">
            <v>0</v>
          </cell>
          <cell r="M405">
            <v>500.30551000000003</v>
          </cell>
          <cell r="N405">
            <v>0</v>
          </cell>
          <cell r="O405">
            <v>0</v>
          </cell>
          <cell r="P405">
            <v>0</v>
          </cell>
          <cell r="Q405">
            <v>1543</v>
          </cell>
          <cell r="R405">
            <v>298.19339000000002</v>
          </cell>
          <cell r="S405">
            <v>1541</v>
          </cell>
          <cell r="T405">
            <v>298.20671999999996</v>
          </cell>
        </row>
        <row r="406">
          <cell r="E406">
            <v>1476.7034485724114</v>
          </cell>
          <cell r="F406">
            <v>3434.22154</v>
          </cell>
          <cell r="G406">
            <v>1367.8532377020983</v>
          </cell>
          <cell r="H406">
            <v>3181.0794895999998</v>
          </cell>
          <cell r="I406">
            <v>0</v>
          </cell>
          <cell r="J406">
            <v>188.66448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4469</v>
          </cell>
          <cell r="R406">
            <v>1206.60826</v>
          </cell>
          <cell r="S406">
            <v>2106</v>
          </cell>
          <cell r="T406">
            <v>599.93514000000005</v>
          </cell>
        </row>
        <row r="407">
          <cell r="E407">
            <v>1399.2830411186885</v>
          </cell>
          <cell r="F407">
            <v>3375.7248599999998</v>
          </cell>
          <cell r="G407">
            <v>1266.6959119656533</v>
          </cell>
          <cell r="H407">
            <v>3055.8627199999996</v>
          </cell>
          <cell r="I407">
            <v>0</v>
          </cell>
          <cell r="J407">
            <v>500.30551000000003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</row>
        <row r="408">
          <cell r="E408">
            <v>6141.6917043879448</v>
          </cell>
          <cell r="F408">
            <v>18676.546679999999</v>
          </cell>
          <cell r="G408">
            <v>6141.6917043879448</v>
          </cell>
          <cell r="H408">
            <v>18676.546679999999</v>
          </cell>
          <cell r="I408">
            <v>172.4544201654239</v>
          </cell>
          <cell r="J408">
            <v>0</v>
          </cell>
          <cell r="K408">
            <v>133.32519771683369</v>
          </cell>
          <cell r="L408">
            <v>0</v>
          </cell>
          <cell r="M408">
            <v>309.07470000000001</v>
          </cell>
          <cell r="N408">
            <v>0</v>
          </cell>
          <cell r="O408">
            <v>0</v>
          </cell>
          <cell r="P408">
            <v>0</v>
          </cell>
          <cell r="Q408">
            <v>8227</v>
          </cell>
          <cell r="R408">
            <v>2302.5109299999999</v>
          </cell>
          <cell r="S408">
            <v>8116</v>
          </cell>
          <cell r="T408">
            <v>2256.20552</v>
          </cell>
        </row>
        <row r="409">
          <cell r="E409">
            <v>14150.393577641791</v>
          </cell>
          <cell r="F409">
            <v>36272.869850000003</v>
          </cell>
          <cell r="G409">
            <v>13357.945022170708</v>
          </cell>
          <cell r="H409">
            <v>34241.52117</v>
          </cell>
          <cell r="I409">
            <v>73.359585534561944</v>
          </cell>
          <cell r="J409">
            <v>0</v>
          </cell>
          <cell r="K409">
            <v>26.102342678321602</v>
          </cell>
          <cell r="L409">
            <v>0</v>
          </cell>
          <cell r="M409">
            <v>96.352820000000008</v>
          </cell>
          <cell r="N409">
            <v>0</v>
          </cell>
          <cell r="O409">
            <v>0</v>
          </cell>
          <cell r="P409">
            <v>0</v>
          </cell>
          <cell r="Q409">
            <v>11711</v>
          </cell>
          <cell r="R409">
            <v>3264.6762799999997</v>
          </cell>
          <cell r="S409">
            <v>11711</v>
          </cell>
          <cell r="T409">
            <v>3264.6762799999997</v>
          </cell>
        </row>
        <row r="410">
          <cell r="E410">
            <v>3300.4379273165155</v>
          </cell>
          <cell r="F410">
            <v>13101.220369999999</v>
          </cell>
          <cell r="G410">
            <v>3139.955873980361</v>
          </cell>
          <cell r="H410">
            <v>12464.180440000002</v>
          </cell>
          <cell r="I410">
            <v>0</v>
          </cell>
          <cell r="J410">
            <v>399.78413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3844</v>
          </cell>
          <cell r="R410">
            <v>1064.12754</v>
          </cell>
          <cell r="S410">
            <v>3787</v>
          </cell>
          <cell r="T410">
            <v>1051.1107199999999</v>
          </cell>
        </row>
        <row r="411">
          <cell r="E411">
            <v>4795.6983882880795</v>
          </cell>
          <cell r="F411">
            <v>8700.4519299999993</v>
          </cell>
          <cell r="G411">
            <v>4514.9440089956015</v>
          </cell>
          <cell r="H411">
            <v>8191.1017199999997</v>
          </cell>
          <cell r="I411">
            <v>602.538239184188</v>
          </cell>
          <cell r="J411">
            <v>270.79572999999999</v>
          </cell>
          <cell r="K411">
            <v>602.538239184188</v>
          </cell>
          <cell r="L411">
            <v>0</v>
          </cell>
          <cell r="M411">
            <v>1879.8798399999998</v>
          </cell>
          <cell r="N411">
            <v>0</v>
          </cell>
          <cell r="O411">
            <v>0</v>
          </cell>
          <cell r="P411">
            <v>0</v>
          </cell>
          <cell r="Q411">
            <v>11669</v>
          </cell>
          <cell r="R411">
            <v>3151.3918199999998</v>
          </cell>
          <cell r="S411">
            <v>11128</v>
          </cell>
          <cell r="T411">
            <v>2963.5628199999996</v>
          </cell>
        </row>
        <row r="412">
          <cell r="E412">
            <v>6405.9085898001767</v>
          </cell>
          <cell r="F412">
            <v>12771.84431</v>
          </cell>
          <cell r="G412">
            <v>6279.6518287055615</v>
          </cell>
          <cell r="H412">
            <v>12520.118630000001</v>
          </cell>
          <cell r="I412">
            <v>39.192692695656845</v>
          </cell>
          <cell r="J412">
            <v>0</v>
          </cell>
          <cell r="K412">
            <v>39.192692695656845</v>
          </cell>
          <cell r="L412">
            <v>0</v>
          </cell>
          <cell r="M412">
            <v>741.18570999999997</v>
          </cell>
          <cell r="N412">
            <v>0</v>
          </cell>
          <cell r="O412">
            <v>0</v>
          </cell>
          <cell r="P412">
            <v>0</v>
          </cell>
          <cell r="Q412">
            <v>1383</v>
          </cell>
          <cell r="R412">
            <v>445.27373000000006</v>
          </cell>
          <cell r="S412">
            <v>760</v>
          </cell>
          <cell r="T412">
            <v>204.13840999999999</v>
          </cell>
        </row>
        <row r="413">
          <cell r="E413">
            <v>1597.3348492946914</v>
          </cell>
          <cell r="F413">
            <v>2995.9572499999999</v>
          </cell>
          <cell r="G413">
            <v>1486.4003337603083</v>
          </cell>
          <cell r="H413">
            <v>2787.8887500000001</v>
          </cell>
          <cell r="I413">
            <v>62.106504205057547</v>
          </cell>
          <cell r="J413">
            <v>1879.8798400000001</v>
          </cell>
          <cell r="K413">
            <v>25.85857085450214</v>
          </cell>
          <cell r="L413">
            <v>0</v>
          </cell>
          <cell r="M413">
            <v>72.070940000000007</v>
          </cell>
          <cell r="N413">
            <v>0</v>
          </cell>
          <cell r="O413">
            <v>0</v>
          </cell>
          <cell r="P413">
            <v>0</v>
          </cell>
          <cell r="Q413">
            <v>610</v>
          </cell>
          <cell r="R413">
            <v>140.67322000000001</v>
          </cell>
          <cell r="S413">
            <v>356</v>
          </cell>
          <cell r="T413">
            <v>80.52319</v>
          </cell>
        </row>
        <row r="414">
          <cell r="E414">
            <v>2803.352895868692</v>
          </cell>
          <cell r="F414">
            <v>7197.3492500000002</v>
          </cell>
          <cell r="G414">
            <v>2429.1345842060518</v>
          </cell>
          <cell r="H414">
            <v>6236.5783499999998</v>
          </cell>
          <cell r="I414">
            <v>0</v>
          </cell>
          <cell r="J414">
            <v>741.18570999999997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9292</v>
          </cell>
          <cell r="R414">
            <v>2377.3138899999994</v>
          </cell>
          <cell r="S414">
            <v>9154</v>
          </cell>
          <cell r="T414">
            <v>2349.71389</v>
          </cell>
        </row>
        <row r="415">
          <cell r="E415">
            <v>3645.5454226385637</v>
          </cell>
          <cell r="F415">
            <v>7296.78701</v>
          </cell>
          <cell r="G415">
            <v>3645.5454226385637</v>
          </cell>
          <cell r="H415">
            <v>7296.78701</v>
          </cell>
          <cell r="I415">
            <v>150.47703442352272</v>
          </cell>
          <cell r="J415">
            <v>173.09827999999999</v>
          </cell>
          <cell r="K415">
            <v>109.40170940170938</v>
          </cell>
          <cell r="L415">
            <v>0</v>
          </cell>
          <cell r="M415">
            <v>795.67487999999992</v>
          </cell>
          <cell r="N415">
            <v>0</v>
          </cell>
          <cell r="O415">
            <v>0</v>
          </cell>
          <cell r="P415">
            <v>0</v>
          </cell>
          <cell r="Q415">
            <v>7323</v>
          </cell>
          <cell r="R415">
            <v>1982.3808600000002</v>
          </cell>
          <cell r="S415">
            <v>7048</v>
          </cell>
          <cell r="T415">
            <v>1929.9348600000001</v>
          </cell>
        </row>
        <row r="416">
          <cell r="E416">
            <v>4978.7776523336206</v>
          </cell>
          <cell r="F416">
            <v>9216.7131899999986</v>
          </cell>
          <cell r="G416">
            <v>4850.7594209161625</v>
          </cell>
          <cell r="H416">
            <v>8979.7258399999992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2058</v>
          </cell>
          <cell r="R416">
            <v>809.0602100000001</v>
          </cell>
          <cell r="S416">
            <v>1880</v>
          </cell>
          <cell r="T416">
            <v>704.23264000000006</v>
          </cell>
        </row>
        <row r="417">
          <cell r="E417">
            <v>7034.9504024540292</v>
          </cell>
          <cell r="F417">
            <v>16466.28631</v>
          </cell>
          <cell r="G417">
            <v>6807.3430685624435</v>
          </cell>
          <cell r="H417">
            <v>15933.539480000001</v>
          </cell>
          <cell r="I417">
            <v>48.04539333152983</v>
          </cell>
          <cell r="J417">
            <v>1094.4143100000001</v>
          </cell>
          <cell r="K417">
            <v>35.674583122789294</v>
          </cell>
          <cell r="L417">
            <v>0</v>
          </cell>
          <cell r="M417">
            <v>674.65359999999998</v>
          </cell>
          <cell r="N417">
            <v>0</v>
          </cell>
          <cell r="O417">
            <v>0</v>
          </cell>
          <cell r="P417">
            <v>0</v>
          </cell>
          <cell r="Q417">
            <v>6208</v>
          </cell>
          <cell r="R417">
            <v>1514.9780699999999</v>
          </cell>
          <cell r="S417">
            <v>5808</v>
          </cell>
          <cell r="T417">
            <v>1434.9780700000001</v>
          </cell>
        </row>
        <row r="418">
          <cell r="E418">
            <v>2689.6658712415037</v>
          </cell>
          <cell r="F418">
            <v>5037.4128099999998</v>
          </cell>
          <cell r="G418">
            <v>2356.1878122469134</v>
          </cell>
          <cell r="H418">
            <v>4412.8494900000005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5026</v>
          </cell>
          <cell r="R418">
            <v>1477.61574</v>
          </cell>
          <cell r="S418">
            <v>4999</v>
          </cell>
          <cell r="T418">
            <v>1465.13032</v>
          </cell>
        </row>
        <row r="419">
          <cell r="E419">
            <v>2082.4063190528018</v>
          </cell>
          <cell r="F419">
            <v>5051.2513600000002</v>
          </cell>
          <cell r="G419">
            <v>1976.4288941657599</v>
          </cell>
          <cell r="H419">
            <v>4794.1840400000001</v>
          </cell>
          <cell r="I419">
            <v>420.26645492068468</v>
          </cell>
          <cell r="J419">
            <v>908.60199999999998</v>
          </cell>
          <cell r="K419">
            <v>232.99999976320066</v>
          </cell>
          <cell r="L419">
            <v>0</v>
          </cell>
          <cell r="M419">
            <v>787.16431</v>
          </cell>
          <cell r="N419">
            <v>0</v>
          </cell>
          <cell r="O419">
            <v>0</v>
          </cell>
          <cell r="P419">
            <v>0</v>
          </cell>
          <cell r="Q419">
            <v>3199</v>
          </cell>
          <cell r="R419">
            <v>806.74371999999994</v>
          </cell>
          <cell r="S419">
            <v>3027</v>
          </cell>
          <cell r="T419">
            <v>777.46384000000012</v>
          </cell>
        </row>
        <row r="420">
          <cell r="E420">
            <v>12881.752651167204</v>
          </cell>
          <cell r="F420">
            <v>29870.079229999999</v>
          </cell>
          <cell r="G420">
            <v>12592.914705514515</v>
          </cell>
          <cell r="H420">
            <v>29200.324690000001</v>
          </cell>
          <cell r="I420">
            <v>249.46843443001194</v>
          </cell>
          <cell r="J420">
            <v>0</v>
          </cell>
          <cell r="K420">
            <v>249.46843443001194</v>
          </cell>
          <cell r="L420">
            <v>0</v>
          </cell>
          <cell r="M420">
            <v>982.16489999999999</v>
          </cell>
          <cell r="N420">
            <v>0</v>
          </cell>
          <cell r="O420">
            <v>0</v>
          </cell>
          <cell r="P420">
            <v>0</v>
          </cell>
          <cell r="Q420">
            <v>12877</v>
          </cell>
          <cell r="R420">
            <v>3868.69029</v>
          </cell>
          <cell r="S420">
            <v>12877</v>
          </cell>
          <cell r="T420">
            <v>3868.69029</v>
          </cell>
        </row>
        <row r="421">
          <cell r="E421">
            <v>3088.8648489140701</v>
          </cell>
          <cell r="F421">
            <v>4187.0180799999998</v>
          </cell>
          <cell r="G421">
            <v>3088.8648489140701</v>
          </cell>
          <cell r="H421">
            <v>4187.0180799999998</v>
          </cell>
          <cell r="I421">
            <v>80.344339190635196</v>
          </cell>
          <cell r="J421">
            <v>1419.8229799999999</v>
          </cell>
          <cell r="K421">
            <v>62.657908034360794</v>
          </cell>
          <cell r="L421">
            <v>0</v>
          </cell>
          <cell r="M421">
            <v>1184.944</v>
          </cell>
          <cell r="N421">
            <v>0</v>
          </cell>
          <cell r="O421">
            <v>0</v>
          </cell>
          <cell r="P421">
            <v>0</v>
          </cell>
          <cell r="Q421">
            <v>1357</v>
          </cell>
          <cell r="R421">
            <v>449.93063000000001</v>
          </cell>
          <cell r="S421">
            <v>945</v>
          </cell>
          <cell r="T421">
            <v>367.53063000000003</v>
          </cell>
        </row>
        <row r="422">
          <cell r="E422">
            <v>4639.9847857265177</v>
          </cell>
          <cell r="F422">
            <v>17340.922340000001</v>
          </cell>
          <cell r="G422">
            <v>4639.9847857265177</v>
          </cell>
          <cell r="H422">
            <v>17340.922340000001</v>
          </cell>
          <cell r="I422">
            <v>184.96192500000001</v>
          </cell>
          <cell r="J422">
            <v>982.16489999999999</v>
          </cell>
          <cell r="K422">
            <v>171.96112916666669</v>
          </cell>
          <cell r="L422">
            <v>0</v>
          </cell>
          <cell r="M422">
            <v>2063.5335500000001</v>
          </cell>
          <cell r="N422">
            <v>0</v>
          </cell>
          <cell r="O422">
            <v>0</v>
          </cell>
          <cell r="P422">
            <v>0</v>
          </cell>
          <cell r="Q422">
            <v>679</v>
          </cell>
          <cell r="R422">
            <v>221.68631000000002</v>
          </cell>
          <cell r="S422">
            <v>620</v>
          </cell>
          <cell r="T422">
            <v>221.37810000000002</v>
          </cell>
        </row>
        <row r="423">
          <cell r="E423">
            <v>1925.937787755684</v>
          </cell>
          <cell r="F423">
            <v>5404.5666200000005</v>
          </cell>
          <cell r="G423">
            <v>1925.937787755684</v>
          </cell>
          <cell r="H423">
            <v>5404.5666200000005</v>
          </cell>
          <cell r="I423">
            <v>56.993829479837657</v>
          </cell>
          <cell r="J423">
            <v>1519.4178300000001</v>
          </cell>
          <cell r="K423">
            <v>36.02156641387478</v>
          </cell>
          <cell r="L423">
            <v>0</v>
          </cell>
          <cell r="M423">
            <v>125.4554</v>
          </cell>
          <cell r="N423">
            <v>0</v>
          </cell>
          <cell r="O423">
            <v>0</v>
          </cell>
          <cell r="P423">
            <v>0</v>
          </cell>
          <cell r="Q423">
            <v>568</v>
          </cell>
          <cell r="R423">
            <v>184.01991000000001</v>
          </cell>
          <cell r="S423">
            <v>568</v>
          </cell>
          <cell r="T423">
            <v>184.01991000000001</v>
          </cell>
        </row>
        <row r="424">
          <cell r="E424">
            <v>950.46015283662541</v>
          </cell>
          <cell r="F424">
            <v>2302.4479000000001</v>
          </cell>
          <cell r="G424">
            <v>907.26036716456383</v>
          </cell>
          <cell r="H424">
            <v>2197.7983200000003</v>
          </cell>
          <cell r="I424">
            <v>0</v>
          </cell>
          <cell r="J424">
            <v>2219.5430999999999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1538</v>
          </cell>
          <cell r="R424">
            <v>356.54594000000003</v>
          </cell>
          <cell r="S424">
            <v>1361</v>
          </cell>
          <cell r="T424">
            <v>310.10377</v>
          </cell>
        </row>
        <row r="425">
          <cell r="E425">
            <v>2346.1319002076571</v>
          </cell>
          <cell r="F425">
            <v>4010.8297900000002</v>
          </cell>
          <cell r="G425">
            <v>2346.1319002076571</v>
          </cell>
          <cell r="H425">
            <v>4010.8297900000002</v>
          </cell>
          <cell r="I425">
            <v>270.40236403933267</v>
          </cell>
          <cell r="J425">
            <v>198.4973</v>
          </cell>
          <cell r="K425">
            <v>262.92665991919506</v>
          </cell>
          <cell r="L425">
            <v>0</v>
          </cell>
          <cell r="M425">
            <v>609.51702999999998</v>
          </cell>
          <cell r="N425">
            <v>0</v>
          </cell>
          <cell r="O425">
            <v>0</v>
          </cell>
          <cell r="P425">
            <v>0</v>
          </cell>
          <cell r="Q425">
            <v>2779</v>
          </cell>
          <cell r="R425">
            <v>875.54854</v>
          </cell>
          <cell r="S425">
            <v>2779</v>
          </cell>
          <cell r="T425">
            <v>875.54854</v>
          </cell>
        </row>
        <row r="426">
          <cell r="E426">
            <v>6776.9389797308795</v>
          </cell>
          <cell r="F426">
            <v>19097.956200000001</v>
          </cell>
          <cell r="G426">
            <v>5234.4825342076865</v>
          </cell>
          <cell r="H426">
            <v>14751.19054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28371</v>
          </cell>
          <cell r="R426">
            <v>7918.4651800000001</v>
          </cell>
          <cell r="S426">
            <v>22323</v>
          </cell>
          <cell r="T426">
            <v>5523.8116500000006</v>
          </cell>
        </row>
        <row r="427">
          <cell r="E427">
            <v>7473.3395765525638</v>
          </cell>
          <cell r="F427">
            <v>17117.572199999999</v>
          </cell>
          <cell r="G427">
            <v>7036.5853520105993</v>
          </cell>
          <cell r="H427">
            <v>16117.1932</v>
          </cell>
          <cell r="I427">
            <v>1832.9256725158987</v>
          </cell>
          <cell r="J427">
            <v>626.84721999999999</v>
          </cell>
          <cell r="K427">
            <v>1170.718156232911</v>
          </cell>
          <cell r="L427">
            <v>0</v>
          </cell>
          <cell r="M427">
            <v>2713.9608200000002</v>
          </cell>
          <cell r="N427">
            <v>0</v>
          </cell>
          <cell r="O427">
            <v>0</v>
          </cell>
          <cell r="P427">
            <v>0</v>
          </cell>
          <cell r="Q427">
            <v>4922</v>
          </cell>
          <cell r="R427">
            <v>1502.54357</v>
          </cell>
          <cell r="S427">
            <v>3742</v>
          </cell>
          <cell r="T427">
            <v>1109.3018400000001</v>
          </cell>
        </row>
        <row r="428">
          <cell r="E428">
            <v>5768.6462432301169</v>
          </cell>
          <cell r="F428">
            <v>14163.56964</v>
          </cell>
          <cell r="G428">
            <v>5394.6591766477586</v>
          </cell>
          <cell r="H428">
            <v>13245.33135</v>
          </cell>
          <cell r="I428">
            <v>260.23414059022383</v>
          </cell>
          <cell r="J428">
            <v>0</v>
          </cell>
          <cell r="K428">
            <v>148.56958379952118</v>
          </cell>
          <cell r="L428">
            <v>0</v>
          </cell>
          <cell r="M428">
            <v>987.94018999999992</v>
          </cell>
          <cell r="N428">
            <v>0</v>
          </cell>
          <cell r="O428">
            <v>0</v>
          </cell>
          <cell r="P428">
            <v>0</v>
          </cell>
          <cell r="Q428">
            <v>4312</v>
          </cell>
          <cell r="R428">
            <v>761.10298999999998</v>
          </cell>
          <cell r="S428">
            <v>4233</v>
          </cell>
          <cell r="T428">
            <v>736.66926000000001</v>
          </cell>
        </row>
        <row r="429"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E430">
            <v>307.09205055851459</v>
          </cell>
          <cell r="F430">
            <v>606.93765000000008</v>
          </cell>
          <cell r="G430">
            <v>307.09205055851459</v>
          </cell>
          <cell r="H430">
            <v>606.93765000000008</v>
          </cell>
          <cell r="I430">
            <v>0</v>
          </cell>
          <cell r="J430">
            <v>4249.09141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E431">
            <v>146.42996685488626</v>
          </cell>
          <cell r="F431">
            <v>181.83848999999998</v>
          </cell>
          <cell r="G431">
            <v>136.51187941491949</v>
          </cell>
          <cell r="H431">
            <v>169.52208999999999</v>
          </cell>
          <cell r="I431">
            <v>7529.6284170375084</v>
          </cell>
          <cell r="J431">
            <v>1730.4737600000001</v>
          </cell>
          <cell r="K431">
            <v>6758</v>
          </cell>
          <cell r="L431">
            <v>0</v>
          </cell>
          <cell r="M431">
            <v>1488.24676</v>
          </cell>
          <cell r="N431">
            <v>0</v>
          </cell>
          <cell r="O431">
            <v>0</v>
          </cell>
          <cell r="P431">
            <v>0</v>
          </cell>
          <cell r="Q431">
            <v>866</v>
          </cell>
          <cell r="R431">
            <v>162.93450000000001</v>
          </cell>
          <cell r="S431">
            <v>805</v>
          </cell>
          <cell r="T431">
            <v>157.70680999999999</v>
          </cell>
        </row>
        <row r="432">
          <cell r="E432">
            <v>2006.3347153469654</v>
          </cell>
          <cell r="F432">
            <v>5763.4372300000005</v>
          </cell>
          <cell r="G432">
            <v>1926.4068689906774</v>
          </cell>
          <cell r="H432">
            <v>5533.8349000000007</v>
          </cell>
          <cell r="I432">
            <v>774.74857871128256</v>
          </cell>
          <cell r="J432">
            <v>0</v>
          </cell>
          <cell r="K432">
            <v>766.99271691501679</v>
          </cell>
          <cell r="L432">
            <v>0</v>
          </cell>
          <cell r="M432">
            <v>5335.7764299999999</v>
          </cell>
          <cell r="N432">
            <v>0</v>
          </cell>
          <cell r="O432">
            <v>0</v>
          </cell>
          <cell r="P432">
            <v>0</v>
          </cell>
          <cell r="Q432">
            <v>5086</v>
          </cell>
          <cell r="R432">
            <v>1666.3641300000002</v>
          </cell>
          <cell r="S432">
            <v>4769</v>
          </cell>
          <cell r="T432">
            <v>1603.03243</v>
          </cell>
        </row>
        <row r="433">
          <cell r="E433">
            <v>510.7175773978642</v>
          </cell>
          <cell r="F433">
            <v>834.06308999999999</v>
          </cell>
          <cell r="G433">
            <v>412.95207333202711</v>
          </cell>
          <cell r="H433">
            <v>674.40029000000004</v>
          </cell>
          <cell r="I433">
            <v>0</v>
          </cell>
          <cell r="J433">
            <v>1658.1747700000001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</row>
        <row r="434">
          <cell r="E434">
            <v>249.75011856830042</v>
          </cell>
          <cell r="F434">
            <v>494.99973999999997</v>
          </cell>
          <cell r="G434">
            <v>249.75011856830042</v>
          </cell>
          <cell r="H434">
            <v>494.99973999999997</v>
          </cell>
          <cell r="I434">
            <v>212.93866035675279</v>
          </cell>
          <cell r="J434">
            <v>5389.7320199999995</v>
          </cell>
          <cell r="K434">
            <v>194.11291378132626</v>
          </cell>
          <cell r="L434">
            <v>0</v>
          </cell>
          <cell r="M434">
            <v>189.82923</v>
          </cell>
          <cell r="N434">
            <v>0</v>
          </cell>
          <cell r="O434">
            <v>0</v>
          </cell>
          <cell r="P434">
            <v>0</v>
          </cell>
          <cell r="Q434">
            <v>537</v>
          </cell>
          <cell r="R434">
            <v>137.37056000000001</v>
          </cell>
          <cell r="S434">
            <v>537</v>
          </cell>
          <cell r="T434">
            <v>137.37056000000001</v>
          </cell>
        </row>
        <row r="435">
          <cell r="E435">
            <v>163.59042120670026</v>
          </cell>
          <cell r="F435">
            <v>168.99414000000002</v>
          </cell>
          <cell r="G435">
            <v>157.70690549760315</v>
          </cell>
          <cell r="H435">
            <v>162.91628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E436">
            <v>416.71594439727977</v>
          </cell>
          <cell r="F436">
            <v>587.79555000000005</v>
          </cell>
          <cell r="G436">
            <v>416.71594439727977</v>
          </cell>
          <cell r="H436">
            <v>587.79555000000005</v>
          </cell>
          <cell r="I436">
            <v>0</v>
          </cell>
          <cell r="J436">
            <v>208.23953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543</v>
          </cell>
          <cell r="R436">
            <v>209.55661000000001</v>
          </cell>
          <cell r="S436">
            <v>439</v>
          </cell>
          <cell r="T436">
            <v>184.58086999999998</v>
          </cell>
        </row>
        <row r="437">
          <cell r="E437">
            <v>688.69422785867118</v>
          </cell>
          <cell r="F437">
            <v>1319.6070099999999</v>
          </cell>
          <cell r="G437">
            <v>688.69422785867118</v>
          </cell>
          <cell r="H437">
            <v>1319.6070099999999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707</v>
          </cell>
          <cell r="R437">
            <v>296.60077000000001</v>
          </cell>
          <cell r="S437">
            <v>707</v>
          </cell>
          <cell r="T437">
            <v>296.60077000000001</v>
          </cell>
        </row>
        <row r="438">
          <cell r="E438">
            <v>2.0753504486381198</v>
          </cell>
          <cell r="F438">
            <v>5.1994999999999996</v>
          </cell>
          <cell r="G438">
            <v>1.3672286617492095</v>
          </cell>
          <cell r="H438">
            <v>3.4253999999999998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4</v>
          </cell>
          <cell r="R438">
            <v>1.4192100000000001</v>
          </cell>
          <cell r="S438">
            <v>0</v>
          </cell>
          <cell r="T438">
            <v>0</v>
          </cell>
        </row>
        <row r="439">
          <cell r="E439">
            <v>35.619057695099841</v>
          </cell>
          <cell r="F439">
            <v>79.117140000000006</v>
          </cell>
          <cell r="G439">
            <v>35.619057695099841</v>
          </cell>
          <cell r="H439">
            <v>79.117140000000006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</row>
        <row r="440">
          <cell r="E440">
            <v>600.61852223130438</v>
          </cell>
          <cell r="F440">
            <v>973.61764000000005</v>
          </cell>
          <cell r="G440">
            <v>600.61852223130438</v>
          </cell>
          <cell r="H440">
            <v>973.61764000000005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69</v>
          </cell>
          <cell r="R440">
            <v>33.218239999999994</v>
          </cell>
          <cell r="S440">
            <v>63</v>
          </cell>
          <cell r="T440">
            <v>27.797039999999996</v>
          </cell>
        </row>
        <row r="441">
          <cell r="E441">
            <v>206.00758757127892</v>
          </cell>
          <cell r="F441">
            <v>486.81137999999999</v>
          </cell>
          <cell r="G441">
            <v>147.30751668905978</v>
          </cell>
          <cell r="H441">
            <v>348.09870999999998</v>
          </cell>
          <cell r="I441">
            <v>76.745194596280442</v>
          </cell>
          <cell r="J441">
            <v>0</v>
          </cell>
          <cell r="K441">
            <v>20.511908865580015</v>
          </cell>
          <cell r="L441">
            <v>0</v>
          </cell>
          <cell r="M441">
            <v>49.984240000000007</v>
          </cell>
          <cell r="N441">
            <v>0</v>
          </cell>
          <cell r="O441">
            <v>0</v>
          </cell>
          <cell r="P441">
            <v>0</v>
          </cell>
          <cell r="Q441">
            <v>267</v>
          </cell>
          <cell r="R441">
            <v>190.54929000000001</v>
          </cell>
          <cell r="S441">
            <v>261</v>
          </cell>
          <cell r="T441">
            <v>190.04024999999996</v>
          </cell>
        </row>
        <row r="442"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</row>
        <row r="443">
          <cell r="E443">
            <v>362.20574947483527</v>
          </cell>
          <cell r="F443">
            <v>597.88306999999998</v>
          </cell>
          <cell r="G443">
            <v>362.20574947483533</v>
          </cell>
          <cell r="H443">
            <v>597.88307000000009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823</v>
          </cell>
          <cell r="R443">
            <v>350.06177999999994</v>
          </cell>
          <cell r="S443">
            <v>818</v>
          </cell>
          <cell r="T443">
            <v>347.83757999999995</v>
          </cell>
        </row>
        <row r="444">
          <cell r="E444">
            <v>3074.441243699865</v>
          </cell>
          <cell r="F444">
            <v>6496.4480700000004</v>
          </cell>
          <cell r="G444">
            <v>2950.5110622086559</v>
          </cell>
          <cell r="H444">
            <v>6234.5774000000001</v>
          </cell>
          <cell r="I444">
            <v>15.342955429981878</v>
          </cell>
          <cell r="J444">
            <v>432.40179000000001</v>
          </cell>
          <cell r="K444">
            <v>11.81423004601309</v>
          </cell>
          <cell r="L444">
            <v>0</v>
          </cell>
          <cell r="M444">
            <v>97.25994</v>
          </cell>
          <cell r="N444">
            <v>0</v>
          </cell>
          <cell r="O444">
            <v>0</v>
          </cell>
          <cell r="P444">
            <v>0</v>
          </cell>
          <cell r="Q444">
            <v>1713</v>
          </cell>
          <cell r="R444">
            <v>473.31723</v>
          </cell>
          <cell r="S444">
            <v>1195</v>
          </cell>
          <cell r="T444">
            <v>369.96069</v>
          </cell>
        </row>
        <row r="445">
          <cell r="E445">
            <v>20.314615479231158</v>
          </cell>
          <cell r="F445">
            <v>45.088349999999998</v>
          </cell>
          <cell r="G445">
            <v>20.314615479231158</v>
          </cell>
          <cell r="H445">
            <v>45.088349999999998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</row>
        <row r="446">
          <cell r="E446">
            <v>717.76942355889719</v>
          </cell>
          <cell r="F446">
            <v>787.57249999999999</v>
          </cell>
          <cell r="G446">
            <v>717.76942355889719</v>
          </cell>
          <cell r="H446">
            <v>787.57249999999999</v>
          </cell>
          <cell r="I446">
            <v>0</v>
          </cell>
          <cell r="J446">
            <v>1258.8880100000001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99</v>
          </cell>
          <cell r="R446">
            <v>29.687529999999999</v>
          </cell>
          <cell r="S446">
            <v>70</v>
          </cell>
          <cell r="T446">
            <v>22.280930000000001</v>
          </cell>
        </row>
        <row r="447">
          <cell r="E447">
            <v>24.355842425139826</v>
          </cell>
          <cell r="F447">
            <v>18.093589999999999</v>
          </cell>
          <cell r="G447">
            <v>20.860294662027098</v>
          </cell>
          <cell r="H447">
            <v>15.4968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193</v>
          </cell>
          <cell r="R447">
            <v>54.938270000000003</v>
          </cell>
          <cell r="S447">
            <v>169</v>
          </cell>
          <cell r="T447">
            <v>49.152500000000003</v>
          </cell>
        </row>
        <row r="448">
          <cell r="E448">
            <v>8.8745304168581978</v>
          </cell>
          <cell r="F448">
            <v>12.877129999999999</v>
          </cell>
          <cell r="G448">
            <v>8.8745304168581995</v>
          </cell>
          <cell r="H448">
            <v>12.877130000000001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176</v>
          </cell>
          <cell r="R448">
            <v>60.958039999999997</v>
          </cell>
          <cell r="S448">
            <v>144</v>
          </cell>
          <cell r="T448">
            <v>50.388119999999994</v>
          </cell>
        </row>
        <row r="449">
          <cell r="E449">
            <v>185.79186576618818</v>
          </cell>
          <cell r="F449">
            <v>93.121669999999995</v>
          </cell>
          <cell r="G449">
            <v>167.62541025308499</v>
          </cell>
          <cell r="H449">
            <v>84.016369999999995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481</v>
          </cell>
          <cell r="R449">
            <v>188.54350999999997</v>
          </cell>
          <cell r="S449">
            <v>479</v>
          </cell>
          <cell r="T449">
            <v>187.44634999999997</v>
          </cell>
        </row>
        <row r="450">
          <cell r="E450">
            <v>16.623500471396525</v>
          </cell>
          <cell r="F450">
            <v>19.942</v>
          </cell>
          <cell r="G450">
            <v>16.623500471396525</v>
          </cell>
          <cell r="H450">
            <v>19.942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229</v>
          </cell>
          <cell r="R450">
            <v>71.470559999999992</v>
          </cell>
          <cell r="S450">
            <v>200</v>
          </cell>
          <cell r="T450">
            <v>71.223740000000006</v>
          </cell>
        </row>
        <row r="451">
          <cell r="E451">
            <v>1917.6146199974548</v>
          </cell>
          <cell r="F451">
            <v>2523.8541</v>
          </cell>
          <cell r="G451">
            <v>1713.8087783047808</v>
          </cell>
          <cell r="H451">
            <v>2255.6165699999997</v>
          </cell>
          <cell r="I451">
            <v>186.52466262965814</v>
          </cell>
          <cell r="J451">
            <v>0</v>
          </cell>
          <cell r="K451">
            <v>157.6895315019396</v>
          </cell>
          <cell r="L451">
            <v>0</v>
          </cell>
          <cell r="M451">
            <v>365.55614000000003</v>
          </cell>
          <cell r="N451">
            <v>0</v>
          </cell>
          <cell r="O451">
            <v>0</v>
          </cell>
          <cell r="P451">
            <v>0</v>
          </cell>
          <cell r="Q451">
            <v>848</v>
          </cell>
          <cell r="R451">
            <v>280.3202</v>
          </cell>
          <cell r="S451">
            <v>762</v>
          </cell>
          <cell r="T451">
            <v>256.30763999999999</v>
          </cell>
        </row>
        <row r="452">
          <cell r="E452">
            <v>4201.3920206971679</v>
          </cell>
          <cell r="F452">
            <v>6171.0045999999993</v>
          </cell>
          <cell r="G452">
            <v>3966.932482298475</v>
          </cell>
          <cell r="H452">
            <v>5826.6304299999993</v>
          </cell>
          <cell r="I452">
            <v>543.04507239382997</v>
          </cell>
          <cell r="J452">
            <v>187.01576</v>
          </cell>
          <cell r="K452">
            <v>353.92893551928626</v>
          </cell>
          <cell r="L452">
            <v>0</v>
          </cell>
          <cell r="M452">
            <v>820.47865999999988</v>
          </cell>
          <cell r="N452">
            <v>0</v>
          </cell>
          <cell r="O452">
            <v>0</v>
          </cell>
          <cell r="P452">
            <v>0</v>
          </cell>
          <cell r="Q452">
            <v>1072</v>
          </cell>
          <cell r="R452">
            <v>237.01974999999999</v>
          </cell>
          <cell r="S452">
            <v>867</v>
          </cell>
          <cell r="T452">
            <v>236.81451999999999</v>
          </cell>
        </row>
        <row r="453">
          <cell r="E453">
            <v>39.220472533731368</v>
          </cell>
          <cell r="F453">
            <v>49.924720000000001</v>
          </cell>
          <cell r="G453">
            <v>3.9425260718424102</v>
          </cell>
          <cell r="H453">
            <v>5.0185399999999998</v>
          </cell>
          <cell r="I453">
            <v>0</v>
          </cell>
          <cell r="J453">
            <v>126.30996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220</v>
          </cell>
          <cell r="R453">
            <v>61.816360000000003</v>
          </cell>
          <cell r="S453">
            <v>220</v>
          </cell>
          <cell r="T453">
            <v>61.816360000000003</v>
          </cell>
        </row>
        <row r="454">
          <cell r="U454">
            <v>450020.85558000009</v>
          </cell>
          <cell r="V454">
            <v>421316.01342960005</v>
          </cell>
        </row>
        <row r="455">
          <cell r="K455">
            <v>0</v>
          </cell>
          <cell r="L455">
            <v>0</v>
          </cell>
        </row>
        <row r="471"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88">
          <cell r="E488">
            <v>817352.57361094444</v>
          </cell>
          <cell r="F488">
            <v>1601567.4239300003</v>
          </cell>
          <cell r="G488">
            <v>799158.5085683444</v>
          </cell>
          <cell r="H488">
            <v>1592947.2955395996</v>
          </cell>
          <cell r="I488">
            <v>67096.968558706081</v>
          </cell>
          <cell r="J488">
            <v>245258.14917399993</v>
          </cell>
          <cell r="K488">
            <v>58580.271682301645</v>
          </cell>
          <cell r="L488">
            <v>731520</v>
          </cell>
          <cell r="M488">
            <v>234036.53591400004</v>
          </cell>
          <cell r="N488">
            <v>52297</v>
          </cell>
          <cell r="O488">
            <v>12159.569439999999</v>
          </cell>
          <cell r="P488">
            <v>11906.558099999998</v>
          </cell>
          <cell r="Q488">
            <v>706626.1021491834</v>
          </cell>
          <cell r="R488">
            <v>188842.68610999998</v>
          </cell>
          <cell r="S488">
            <v>709777.1021491834</v>
          </cell>
          <cell r="T488">
            <v>178325.84805999996</v>
          </cell>
          <cell r="U488">
            <v>2047827.8286540005</v>
          </cell>
          <cell r="V488">
            <v>2017216.2376136</v>
          </cell>
        </row>
      </sheetData>
      <sheetData sheetId="3">
        <row r="7">
          <cell r="U7">
            <v>0</v>
          </cell>
          <cell r="V7">
            <v>0</v>
          </cell>
        </row>
        <row r="8">
          <cell r="E8">
            <v>129</v>
          </cell>
          <cell r="F8">
            <v>1472.039</v>
          </cell>
          <cell r="G8">
            <v>0</v>
          </cell>
          <cell r="H8">
            <v>14029</v>
          </cell>
          <cell r="I8">
            <v>1472.039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E9">
            <v>285</v>
          </cell>
          <cell r="F9">
            <v>872.1</v>
          </cell>
          <cell r="G9">
            <v>285</v>
          </cell>
          <cell r="H9">
            <v>0</v>
          </cell>
          <cell r="I9">
            <v>872.1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E10">
            <v>92</v>
          </cell>
          <cell r="F10">
            <v>569.15899999999999</v>
          </cell>
          <cell r="G10">
            <v>0</v>
          </cell>
          <cell r="H10">
            <v>4936</v>
          </cell>
          <cell r="I10">
            <v>569.15899999999999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1320</v>
          </cell>
          <cell r="K11">
            <v>277.2</v>
          </cell>
          <cell r="L11">
            <v>277.2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U12">
            <v>3190.498</v>
          </cell>
          <cell r="V12">
            <v>3190.498</v>
          </cell>
        </row>
        <row r="13">
          <cell r="E13">
            <v>321</v>
          </cell>
          <cell r="F13">
            <v>843.39</v>
          </cell>
          <cell r="G13">
            <v>306</v>
          </cell>
          <cell r="H13">
            <v>0</v>
          </cell>
          <cell r="I13">
            <v>826.1</v>
          </cell>
          <cell r="J13">
            <v>1884</v>
          </cell>
          <cell r="K13">
            <v>443.91</v>
          </cell>
          <cell r="L13">
            <v>442.49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E14">
            <v>894</v>
          </cell>
          <cell r="F14">
            <v>1435.59</v>
          </cell>
          <cell r="G14">
            <v>894</v>
          </cell>
          <cell r="H14">
            <v>12108</v>
          </cell>
          <cell r="I14">
            <v>1397.05</v>
          </cell>
          <cell r="J14">
            <v>10254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E16">
            <v>378</v>
          </cell>
          <cell r="F16">
            <v>659.72</v>
          </cell>
          <cell r="G16">
            <v>378</v>
          </cell>
          <cell r="H16">
            <v>0</v>
          </cell>
          <cell r="I16">
            <v>657.95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543</v>
          </cell>
          <cell r="R16">
            <v>137.96</v>
          </cell>
          <cell r="S16">
            <v>475</v>
          </cell>
          <cell r="T16">
            <v>137.96</v>
          </cell>
        </row>
        <row r="17">
          <cell r="E17">
            <v>198</v>
          </cell>
          <cell r="F17">
            <v>418</v>
          </cell>
          <cell r="G17">
            <v>198</v>
          </cell>
          <cell r="H17">
            <v>0</v>
          </cell>
          <cell r="I17">
            <v>418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U19">
            <v>3938.5699999999997</v>
          </cell>
          <cell r="V19">
            <v>3879.55</v>
          </cell>
        </row>
        <row r="20">
          <cell r="E20">
            <v>273</v>
          </cell>
          <cell r="F20">
            <v>381.18</v>
          </cell>
          <cell r="G20">
            <v>274</v>
          </cell>
          <cell r="H20">
            <v>0</v>
          </cell>
          <cell r="I20">
            <v>381.18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129</v>
          </cell>
          <cell r="R20">
            <v>30.54</v>
          </cell>
          <cell r="S20">
            <v>132</v>
          </cell>
          <cell r="T20">
            <v>30.54</v>
          </cell>
          <cell r="U20">
            <v>411.72</v>
          </cell>
        </row>
        <row r="21">
          <cell r="E21">
            <v>114</v>
          </cell>
          <cell r="F21">
            <v>159.16999999999999</v>
          </cell>
          <cell r="G21">
            <v>124</v>
          </cell>
          <cell r="H21">
            <v>0</v>
          </cell>
          <cell r="I21">
            <v>159.16999999999999</v>
          </cell>
          <cell r="J21">
            <v>984</v>
          </cell>
          <cell r="K21">
            <v>231.24</v>
          </cell>
          <cell r="L21">
            <v>231.24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U22">
            <v>802.13</v>
          </cell>
          <cell r="V22">
            <v>802.13</v>
          </cell>
        </row>
        <row r="23">
          <cell r="E23">
            <v>1440</v>
          </cell>
          <cell r="F23">
            <v>3409.38</v>
          </cell>
          <cell r="G23">
            <v>1242</v>
          </cell>
          <cell r="H23">
            <v>0</v>
          </cell>
          <cell r="I23">
            <v>2948.6</v>
          </cell>
          <cell r="J23">
            <v>0</v>
          </cell>
          <cell r="K23">
            <v>0</v>
          </cell>
          <cell r="L23">
            <v>0</v>
          </cell>
        </row>
        <row r="24">
          <cell r="U24">
            <v>3409.38</v>
          </cell>
          <cell r="V24">
            <v>2948.6</v>
          </cell>
        </row>
        <row r="27">
          <cell r="E27">
            <v>0</v>
          </cell>
          <cell r="F27">
            <v>0</v>
          </cell>
          <cell r="G27">
            <v>159</v>
          </cell>
          <cell r="H27">
            <v>0</v>
          </cell>
          <cell r="I27">
            <v>0</v>
          </cell>
          <cell r="J27">
            <v>1382</v>
          </cell>
          <cell r="K27">
            <v>324.77</v>
          </cell>
          <cell r="L27">
            <v>324.77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78</v>
          </cell>
          <cell r="F29">
            <v>227.85</v>
          </cell>
          <cell r="G29">
            <v>78</v>
          </cell>
          <cell r="H29">
            <v>0</v>
          </cell>
          <cell r="I29">
            <v>227.85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72</v>
          </cell>
          <cell r="F30">
            <v>165.17</v>
          </cell>
          <cell r="G30">
            <v>81</v>
          </cell>
          <cell r="H30">
            <v>0</v>
          </cell>
          <cell r="I30">
            <v>165.17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71</v>
          </cell>
          <cell r="R30">
            <v>44.5</v>
          </cell>
          <cell r="S30">
            <v>224</v>
          </cell>
          <cell r="T30">
            <v>44.5</v>
          </cell>
        </row>
        <row r="31">
          <cell r="E31">
            <v>15</v>
          </cell>
          <cell r="F31">
            <v>34.409999999999997</v>
          </cell>
          <cell r="G31">
            <v>16</v>
          </cell>
          <cell r="H31">
            <v>0</v>
          </cell>
          <cell r="I31">
            <v>32.19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12</v>
          </cell>
          <cell r="R31">
            <v>38.909999999999997</v>
          </cell>
          <cell r="S31">
            <v>121</v>
          </cell>
          <cell r="T31">
            <v>38.909999999999997</v>
          </cell>
        </row>
        <row r="32">
          <cell r="U32">
            <v>835.6099999999999</v>
          </cell>
          <cell r="V32">
            <v>833.39</v>
          </cell>
        </row>
        <row r="34">
          <cell r="U34">
            <v>0</v>
          </cell>
          <cell r="V34">
            <v>0</v>
          </cell>
        </row>
        <row r="35">
          <cell r="E35">
            <v>171</v>
          </cell>
          <cell r="F35">
            <v>404.72</v>
          </cell>
          <cell r="G35">
            <v>216</v>
          </cell>
          <cell r="H35">
            <v>0</v>
          </cell>
          <cell r="I35">
            <v>404.72</v>
          </cell>
          <cell r="J35">
            <v>408</v>
          </cell>
          <cell r="K35">
            <v>96.13</v>
          </cell>
          <cell r="L35">
            <v>96.13</v>
          </cell>
          <cell r="Q35">
            <v>225</v>
          </cell>
          <cell r="R35">
            <v>53.35</v>
          </cell>
          <cell r="S35">
            <v>280</v>
          </cell>
          <cell r="T35">
            <v>53.35</v>
          </cell>
        </row>
        <row r="36">
          <cell r="E36">
            <v>42</v>
          </cell>
          <cell r="F36">
            <v>92.89</v>
          </cell>
          <cell r="G36">
            <v>40</v>
          </cell>
          <cell r="H36">
            <v>0</v>
          </cell>
          <cell r="I36">
            <v>88.47</v>
          </cell>
          <cell r="J36">
            <v>1000</v>
          </cell>
          <cell r="K36">
            <v>235.62</v>
          </cell>
          <cell r="L36">
            <v>218.89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222</v>
          </cell>
          <cell r="F37">
            <v>535.37174000000005</v>
          </cell>
          <cell r="G37">
            <v>134</v>
          </cell>
          <cell r="H37">
            <v>0</v>
          </cell>
          <cell r="I37">
            <v>498.76</v>
          </cell>
          <cell r="J37">
            <v>1914</v>
          </cell>
          <cell r="K37">
            <v>424.35161999999997</v>
          </cell>
          <cell r="L37">
            <v>377.23</v>
          </cell>
          <cell r="Q37">
            <v>903</v>
          </cell>
          <cell r="R37">
            <v>253.42</v>
          </cell>
          <cell r="S37">
            <v>912</v>
          </cell>
          <cell r="T37">
            <v>223.15</v>
          </cell>
        </row>
        <row r="38">
          <cell r="U38">
            <v>2095.8533600000001</v>
          </cell>
          <cell r="V38">
            <v>1960.7</v>
          </cell>
        </row>
        <row r="40">
          <cell r="E40">
            <v>57</v>
          </cell>
          <cell r="F40">
            <v>151.44</v>
          </cell>
          <cell r="G40">
            <v>60</v>
          </cell>
          <cell r="H40">
            <v>0</v>
          </cell>
          <cell r="I40">
            <v>151.44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41">
          <cell r="U41">
            <v>151.44</v>
          </cell>
          <cell r="V41">
            <v>151.44</v>
          </cell>
        </row>
        <row r="42">
          <cell r="E42">
            <v>93</v>
          </cell>
          <cell r="F42">
            <v>1862.35</v>
          </cell>
          <cell r="G42">
            <v>80</v>
          </cell>
          <cell r="H42">
            <v>17372</v>
          </cell>
          <cell r="I42">
            <v>1862.23</v>
          </cell>
          <cell r="J42">
            <v>0</v>
          </cell>
          <cell r="K42">
            <v>0</v>
          </cell>
          <cell r="L42">
            <v>0</v>
          </cell>
        </row>
        <row r="43">
          <cell r="E43">
            <v>414</v>
          </cell>
          <cell r="F43">
            <v>959.74</v>
          </cell>
          <cell r="G43">
            <v>415</v>
          </cell>
          <cell r="H43">
            <v>0</v>
          </cell>
          <cell r="I43">
            <v>959.74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2438</v>
          </cell>
          <cell r="I44">
            <v>0</v>
          </cell>
          <cell r="J44">
            <v>2374</v>
          </cell>
          <cell r="K44">
            <v>559.36</v>
          </cell>
          <cell r="L44">
            <v>559.36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E45">
            <v>72</v>
          </cell>
          <cell r="F45">
            <v>182.5</v>
          </cell>
          <cell r="G45">
            <v>83</v>
          </cell>
          <cell r="H45">
            <v>19</v>
          </cell>
          <cell r="I45">
            <v>181.6</v>
          </cell>
          <cell r="J45">
            <v>0</v>
          </cell>
          <cell r="K45">
            <v>0</v>
          </cell>
          <cell r="L45">
            <v>0</v>
          </cell>
          <cell r="Q45">
            <v>189</v>
          </cell>
          <cell r="R45">
            <v>61.73</v>
          </cell>
          <cell r="S45">
            <v>190</v>
          </cell>
          <cell r="T45">
            <v>61.73</v>
          </cell>
        </row>
        <row r="46">
          <cell r="U46">
            <v>3625.6800000000003</v>
          </cell>
          <cell r="V46">
            <v>3624.6600000000003</v>
          </cell>
        </row>
        <row r="47">
          <cell r="E47">
            <v>930</v>
          </cell>
          <cell r="F47">
            <v>2814.57</v>
          </cell>
          <cell r="G47">
            <v>0</v>
          </cell>
          <cell r="H47">
            <v>25500</v>
          </cell>
          <cell r="I47">
            <v>2814.57</v>
          </cell>
          <cell r="J47">
            <v>0</v>
          </cell>
          <cell r="K47">
            <v>0</v>
          </cell>
          <cell r="L47">
            <v>0</v>
          </cell>
          <cell r="Q47">
            <v>244</v>
          </cell>
          <cell r="R47">
            <v>35.4</v>
          </cell>
          <cell r="S47">
            <v>244</v>
          </cell>
          <cell r="T47">
            <v>35.4</v>
          </cell>
        </row>
        <row r="48">
          <cell r="E48">
            <v>1830</v>
          </cell>
          <cell r="F48">
            <v>2211.56</v>
          </cell>
          <cell r="G48">
            <v>1830</v>
          </cell>
          <cell r="H48">
            <v>0</v>
          </cell>
          <cell r="I48">
            <v>1934.69</v>
          </cell>
          <cell r="J48">
            <v>0</v>
          </cell>
          <cell r="K48">
            <v>0</v>
          </cell>
          <cell r="L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2380</v>
          </cell>
          <cell r="K49">
            <v>252.54</v>
          </cell>
          <cell r="L49">
            <v>197.57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E50">
            <v>264</v>
          </cell>
          <cell r="F50">
            <v>1050.75</v>
          </cell>
          <cell r="G50">
            <v>264</v>
          </cell>
          <cell r="H50">
            <v>0</v>
          </cell>
          <cell r="I50">
            <v>1050.5999999999999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</row>
        <row r="51">
          <cell r="U51">
            <v>6364.8200000000006</v>
          </cell>
          <cell r="V51">
            <v>6032.83</v>
          </cell>
        </row>
        <row r="52">
          <cell r="U52">
            <v>0</v>
          </cell>
          <cell r="V52">
            <v>0</v>
          </cell>
        </row>
        <row r="54">
          <cell r="E54">
            <v>261</v>
          </cell>
          <cell r="F54">
            <v>4246.42</v>
          </cell>
          <cell r="G54">
            <v>702</v>
          </cell>
          <cell r="H54">
            <v>0</v>
          </cell>
          <cell r="I54">
            <v>4246.42</v>
          </cell>
          <cell r="J54">
            <v>0</v>
          </cell>
          <cell r="K54">
            <v>0</v>
          </cell>
          <cell r="L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E55">
            <v>437</v>
          </cell>
          <cell r="F55">
            <v>941.87</v>
          </cell>
          <cell r="G55">
            <v>447</v>
          </cell>
          <cell r="H55">
            <v>0</v>
          </cell>
          <cell r="I55">
            <v>941.87</v>
          </cell>
          <cell r="J55">
            <v>0</v>
          </cell>
          <cell r="K55">
            <v>0</v>
          </cell>
          <cell r="L55">
            <v>0</v>
          </cell>
          <cell r="Q55">
            <v>210</v>
          </cell>
          <cell r="R55">
            <v>53.55</v>
          </cell>
          <cell r="S55">
            <v>169</v>
          </cell>
          <cell r="T55">
            <v>42.39</v>
          </cell>
        </row>
        <row r="56">
          <cell r="U56">
            <v>5241.84</v>
          </cell>
          <cell r="V56">
            <v>5230.68</v>
          </cell>
        </row>
        <row r="58">
          <cell r="E58">
            <v>261</v>
          </cell>
          <cell r="F58">
            <v>1511.19</v>
          </cell>
          <cell r="G58">
            <v>277</v>
          </cell>
          <cell r="H58">
            <v>0</v>
          </cell>
          <cell r="I58">
            <v>1463.6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1359</v>
          </cell>
          <cell r="K59">
            <v>285.39</v>
          </cell>
          <cell r="L59">
            <v>285.39</v>
          </cell>
        </row>
        <row r="60">
          <cell r="U60">
            <v>1796.58</v>
          </cell>
          <cell r="V60">
            <v>1748.9899999999998</v>
          </cell>
        </row>
        <row r="63">
          <cell r="E63">
            <v>0</v>
          </cell>
          <cell r="F63">
            <v>292.37</v>
          </cell>
          <cell r="G63">
            <v>0</v>
          </cell>
          <cell r="H63">
            <v>0</v>
          </cell>
          <cell r="I63">
            <v>290.36</v>
          </cell>
          <cell r="J63">
            <v>0</v>
          </cell>
          <cell r="K63">
            <v>0</v>
          </cell>
          <cell r="L63">
            <v>0</v>
          </cell>
        </row>
        <row r="64">
          <cell r="E64">
            <v>0</v>
          </cell>
          <cell r="F64">
            <v>327.31</v>
          </cell>
          <cell r="G64">
            <v>0</v>
          </cell>
          <cell r="H64">
            <v>0</v>
          </cell>
          <cell r="I64">
            <v>324.54000000000002</v>
          </cell>
          <cell r="J64">
            <v>0</v>
          </cell>
          <cell r="K64">
            <v>0</v>
          </cell>
          <cell r="L64">
            <v>0</v>
          </cell>
        </row>
        <row r="65">
          <cell r="U65">
            <v>619.68000000000006</v>
          </cell>
          <cell r="V65">
            <v>614.90000000000009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804</v>
          </cell>
          <cell r="K67">
            <v>160.80000000000001</v>
          </cell>
          <cell r="L67">
            <v>160.80000000000001</v>
          </cell>
          <cell r="Q67">
            <v>120</v>
          </cell>
          <cell r="R67">
            <v>40.379240000000003</v>
          </cell>
          <cell r="S67">
            <v>120</v>
          </cell>
          <cell r="T67">
            <v>40.379240000000003</v>
          </cell>
        </row>
        <row r="68">
          <cell r="E68">
            <v>0</v>
          </cell>
          <cell r="F68">
            <v>2915.8702400000002</v>
          </cell>
          <cell r="G68">
            <v>0</v>
          </cell>
          <cell r="H68">
            <v>22801</v>
          </cell>
          <cell r="I68">
            <v>2915.8702400000002</v>
          </cell>
          <cell r="J68">
            <v>0</v>
          </cell>
          <cell r="K68">
            <v>0</v>
          </cell>
          <cell r="L68">
            <v>0</v>
          </cell>
        </row>
        <row r="69">
          <cell r="E69">
            <v>12.151886267342203</v>
          </cell>
          <cell r="F69">
            <v>430.32236</v>
          </cell>
          <cell r="G69">
            <v>12.151886267342203</v>
          </cell>
          <cell r="H69">
            <v>0</v>
          </cell>
          <cell r="I69">
            <v>430.32236</v>
          </cell>
          <cell r="J69">
            <v>0</v>
          </cell>
          <cell r="K69">
            <v>0</v>
          </cell>
          <cell r="L69">
            <v>0</v>
          </cell>
        </row>
        <row r="70">
          <cell r="E70">
            <v>50</v>
          </cell>
          <cell r="F70">
            <v>102.0376</v>
          </cell>
          <cell r="G70">
            <v>50</v>
          </cell>
          <cell r="H70">
            <v>0</v>
          </cell>
          <cell r="I70">
            <v>102.0376</v>
          </cell>
          <cell r="J70">
            <v>6879</v>
          </cell>
          <cell r="K70">
            <v>1506.4829999999999</v>
          </cell>
          <cell r="L70">
            <v>1506.4829999999999</v>
          </cell>
          <cell r="Q70">
            <v>427</v>
          </cell>
          <cell r="R70">
            <v>125.58015</v>
          </cell>
          <cell r="S70">
            <v>427</v>
          </cell>
          <cell r="T70">
            <v>125.58015</v>
          </cell>
        </row>
        <row r="71">
          <cell r="E71">
            <v>24</v>
          </cell>
          <cell r="F71">
            <v>129.78</v>
          </cell>
          <cell r="G71">
            <v>0</v>
          </cell>
          <cell r="H71">
            <v>1236</v>
          </cell>
          <cell r="I71">
            <v>129.78</v>
          </cell>
          <cell r="J71">
            <v>1200</v>
          </cell>
          <cell r="K71">
            <v>263.33999999999997</v>
          </cell>
          <cell r="L71">
            <v>263.33999999999997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U72">
            <v>5674.5925900000002</v>
          </cell>
          <cell r="V72">
            <v>5674.5925900000002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608</v>
          </cell>
          <cell r="K73">
            <v>143.49</v>
          </cell>
          <cell r="L73">
            <v>143.49</v>
          </cell>
        </row>
        <row r="74">
          <cell r="E74">
            <v>165</v>
          </cell>
          <cell r="F74">
            <v>338.4</v>
          </cell>
          <cell r="G74">
            <v>152</v>
          </cell>
          <cell r="H74">
            <v>0</v>
          </cell>
          <cell r="I74">
            <v>311.73</v>
          </cell>
          <cell r="J74">
            <v>0</v>
          </cell>
          <cell r="K74">
            <v>0</v>
          </cell>
          <cell r="L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Q75">
            <v>648</v>
          </cell>
          <cell r="R75">
            <v>179.56</v>
          </cell>
          <cell r="S75">
            <v>758</v>
          </cell>
          <cell r="T75">
            <v>179.56</v>
          </cell>
        </row>
        <row r="77">
          <cell r="U77">
            <v>661.45</v>
          </cell>
          <cell r="V77">
            <v>634.78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1434</v>
          </cell>
          <cell r="K78">
            <v>319.45</v>
          </cell>
          <cell r="L78">
            <v>319.45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</row>
        <row r="80">
          <cell r="U80">
            <v>319.45</v>
          </cell>
          <cell r="V80">
            <v>319.45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E83">
            <v>87</v>
          </cell>
          <cell r="F83">
            <v>291.95076</v>
          </cell>
          <cell r="G83">
            <v>87</v>
          </cell>
          <cell r="H83">
            <v>0</v>
          </cell>
          <cell r="I83">
            <v>291.95080000000002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E84">
            <v>39</v>
          </cell>
          <cell r="F84">
            <v>90.360659999999996</v>
          </cell>
          <cell r="G84">
            <v>26</v>
          </cell>
          <cell r="H84">
            <v>0</v>
          </cell>
          <cell r="I84">
            <v>60.24044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U85">
            <v>382.31142</v>
          </cell>
          <cell r="V85">
            <v>352.19123999999999</v>
          </cell>
        </row>
        <row r="86">
          <cell r="E86">
            <v>193</v>
          </cell>
          <cell r="F86">
            <v>1476.21</v>
          </cell>
          <cell r="G86">
            <v>0</v>
          </cell>
          <cell r="H86">
            <v>11586</v>
          </cell>
          <cell r="I86">
            <v>1476.21</v>
          </cell>
          <cell r="J86">
            <v>0</v>
          </cell>
          <cell r="K86">
            <v>0</v>
          </cell>
          <cell r="L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1040</v>
          </cell>
          <cell r="K87">
            <v>232.79</v>
          </cell>
          <cell r="L87">
            <v>232.79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U88">
            <v>1709</v>
          </cell>
          <cell r="V88">
            <v>1709</v>
          </cell>
        </row>
        <row r="89">
          <cell r="E89">
            <v>366</v>
          </cell>
          <cell r="F89">
            <v>2008.33</v>
          </cell>
          <cell r="G89">
            <v>366</v>
          </cell>
          <cell r="H89">
            <v>15103</v>
          </cell>
          <cell r="I89">
            <v>2008.33</v>
          </cell>
          <cell r="J89">
            <v>0</v>
          </cell>
          <cell r="K89">
            <v>0</v>
          </cell>
          <cell r="L89">
            <v>0</v>
          </cell>
        </row>
        <row r="90">
          <cell r="U90">
            <v>2008.33</v>
          </cell>
          <cell r="V90">
            <v>2008.33</v>
          </cell>
        </row>
        <row r="91">
          <cell r="E91">
            <v>133</v>
          </cell>
          <cell r="F91">
            <v>446.31553000000002</v>
          </cell>
          <cell r="G91">
            <v>135</v>
          </cell>
          <cell r="H91">
            <v>0</v>
          </cell>
          <cell r="I91">
            <v>446.31553000000002</v>
          </cell>
          <cell r="J91">
            <v>560</v>
          </cell>
          <cell r="K91">
            <v>131.94720000000001</v>
          </cell>
          <cell r="L91">
            <v>131.94720000000001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800</v>
          </cell>
          <cell r="K92">
            <v>188.49600000000001</v>
          </cell>
          <cell r="L92">
            <v>188.49600000000001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E93">
            <v>84</v>
          </cell>
          <cell r="F93">
            <v>245.56909000000002</v>
          </cell>
          <cell r="G93">
            <v>99</v>
          </cell>
          <cell r="H93">
            <v>0</v>
          </cell>
          <cell r="I93">
            <v>245.56909000000002</v>
          </cell>
          <cell r="J93">
            <v>1680</v>
          </cell>
          <cell r="K93">
            <v>395.84160000000003</v>
          </cell>
          <cell r="L93">
            <v>395.84160000000003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E94">
            <v>195</v>
          </cell>
          <cell r="F94">
            <v>452.04932999999994</v>
          </cell>
          <cell r="G94">
            <v>193</v>
          </cell>
          <cell r="H94">
            <v>0</v>
          </cell>
          <cell r="I94">
            <v>433.76039999999995</v>
          </cell>
          <cell r="J94">
            <v>0</v>
          </cell>
          <cell r="K94">
            <v>0</v>
          </cell>
          <cell r="L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U95">
            <v>1860.21875</v>
          </cell>
          <cell r="V95">
            <v>1841.9298200000001</v>
          </cell>
        </row>
        <row r="96">
          <cell r="E96">
            <v>66</v>
          </cell>
          <cell r="F96">
            <v>146.07</v>
          </cell>
          <cell r="G96">
            <v>65</v>
          </cell>
          <cell r="H96">
            <v>0</v>
          </cell>
          <cell r="I96">
            <v>143.86000000000001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E97">
            <v>93</v>
          </cell>
          <cell r="F97">
            <v>297.95999999999998</v>
          </cell>
          <cell r="G97">
            <v>87</v>
          </cell>
          <cell r="H97">
            <v>0</v>
          </cell>
          <cell r="I97">
            <v>261.14999999999998</v>
          </cell>
          <cell r="J97">
            <v>0</v>
          </cell>
          <cell r="K97">
            <v>0</v>
          </cell>
          <cell r="L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U98">
            <v>444.03</v>
          </cell>
          <cell r="V98">
            <v>405.01</v>
          </cell>
        </row>
        <row r="99">
          <cell r="E99">
            <v>172</v>
          </cell>
          <cell r="F99">
            <v>380.96</v>
          </cell>
          <cell r="G99">
            <v>176</v>
          </cell>
          <cell r="H99">
            <v>0</v>
          </cell>
          <cell r="I99">
            <v>380.96</v>
          </cell>
          <cell r="J99">
            <v>664</v>
          </cell>
          <cell r="K99">
            <v>156.44999999999999</v>
          </cell>
          <cell r="L99">
            <v>156.44999999999999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E100">
            <v>566</v>
          </cell>
          <cell r="F100">
            <v>1673.42</v>
          </cell>
          <cell r="G100">
            <v>572</v>
          </cell>
          <cell r="H100">
            <v>0</v>
          </cell>
          <cell r="I100">
            <v>1673.42</v>
          </cell>
          <cell r="J100">
            <v>0</v>
          </cell>
          <cell r="K100">
            <v>0</v>
          </cell>
          <cell r="L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U101">
            <v>2210.83</v>
          </cell>
          <cell r="V101">
            <v>2210.83</v>
          </cell>
        </row>
        <row r="102">
          <cell r="E102">
            <v>135</v>
          </cell>
          <cell r="F102">
            <v>312.79000000000002</v>
          </cell>
          <cell r="G102">
            <v>418</v>
          </cell>
          <cell r="H102">
            <v>0</v>
          </cell>
          <cell r="I102">
            <v>312.79000000000002</v>
          </cell>
          <cell r="J102">
            <v>399</v>
          </cell>
          <cell r="K102">
            <v>93.77</v>
          </cell>
          <cell r="L102">
            <v>86.95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1119</v>
          </cell>
          <cell r="K103">
            <v>262.95999999999998</v>
          </cell>
          <cell r="L103">
            <v>262.95999999999998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</row>
        <row r="104">
          <cell r="U104">
            <v>669.52</v>
          </cell>
          <cell r="V104">
            <v>662.7</v>
          </cell>
        </row>
        <row r="105">
          <cell r="E105">
            <v>0</v>
          </cell>
          <cell r="F105">
            <v>0</v>
          </cell>
          <cell r="G105">
            <v>48</v>
          </cell>
          <cell r="H105">
            <v>2495</v>
          </cell>
          <cell r="I105">
            <v>0</v>
          </cell>
          <cell r="J105">
            <v>480</v>
          </cell>
          <cell r="K105">
            <v>96</v>
          </cell>
          <cell r="L105">
            <v>96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E106">
            <v>0</v>
          </cell>
          <cell r="F106">
            <v>0</v>
          </cell>
          <cell r="G106">
            <v>13</v>
          </cell>
          <cell r="H106">
            <v>1580</v>
          </cell>
          <cell r="I106">
            <v>0</v>
          </cell>
          <cell r="J106">
            <v>480</v>
          </cell>
          <cell r="K106">
            <v>96</v>
          </cell>
          <cell r="L106">
            <v>96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</row>
        <row r="107">
          <cell r="U107">
            <v>192</v>
          </cell>
          <cell r="V107">
            <v>192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U109">
            <v>0</v>
          </cell>
          <cell r="V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722</v>
          </cell>
          <cell r="K110">
            <v>169.67</v>
          </cell>
          <cell r="L110">
            <v>169.67</v>
          </cell>
        </row>
        <row r="111">
          <cell r="U111">
            <v>169.67</v>
          </cell>
          <cell r="V111">
            <v>169.67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E113">
            <v>119</v>
          </cell>
          <cell r="F113">
            <v>338.99838999999997</v>
          </cell>
          <cell r="G113">
            <v>128</v>
          </cell>
          <cell r="H113">
            <v>0</v>
          </cell>
          <cell r="I113">
            <v>338.99838999999997</v>
          </cell>
          <cell r="J113">
            <v>0</v>
          </cell>
          <cell r="K113">
            <v>0</v>
          </cell>
          <cell r="L113">
            <v>0</v>
          </cell>
        </row>
        <row r="114">
          <cell r="U114">
            <v>338.99838999999997</v>
          </cell>
          <cell r="X114">
            <v>338.99838999999997</v>
          </cell>
        </row>
        <row r="116">
          <cell r="E116">
            <v>73</v>
          </cell>
          <cell r="F116">
            <v>206.62</v>
          </cell>
          <cell r="G116">
            <v>90</v>
          </cell>
          <cell r="H116">
            <v>0</v>
          </cell>
          <cell r="I116">
            <v>167.88</v>
          </cell>
          <cell r="J116">
            <v>0</v>
          </cell>
          <cell r="K116">
            <v>0</v>
          </cell>
          <cell r="L116">
            <v>0</v>
          </cell>
          <cell r="Q116">
            <v>972</v>
          </cell>
          <cell r="R116">
            <v>270</v>
          </cell>
          <cell r="S116">
            <v>846</v>
          </cell>
          <cell r="T116">
            <v>239.75800000000001</v>
          </cell>
        </row>
        <row r="117">
          <cell r="E117">
            <v>0</v>
          </cell>
          <cell r="F117">
            <v>1050.9100000000001</v>
          </cell>
          <cell r="G117">
            <v>0</v>
          </cell>
          <cell r="H117">
            <v>7428</v>
          </cell>
          <cell r="I117">
            <v>1050.9100000000001</v>
          </cell>
          <cell r="J117">
            <v>0</v>
          </cell>
          <cell r="K117">
            <v>0</v>
          </cell>
          <cell r="L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</row>
        <row r="118">
          <cell r="E118">
            <v>64</v>
          </cell>
          <cell r="F118">
            <v>95.18</v>
          </cell>
          <cell r="G118">
            <v>65</v>
          </cell>
          <cell r="H118">
            <v>0</v>
          </cell>
          <cell r="I118">
            <v>95.18</v>
          </cell>
          <cell r="J118">
            <v>0</v>
          </cell>
          <cell r="K118">
            <v>0</v>
          </cell>
          <cell r="L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</row>
        <row r="119">
          <cell r="E119">
            <v>30</v>
          </cell>
          <cell r="F119">
            <v>63.45</v>
          </cell>
          <cell r="G119">
            <v>46</v>
          </cell>
          <cell r="H119">
            <v>0</v>
          </cell>
          <cell r="I119">
            <v>63.45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</row>
        <row r="120">
          <cell r="U120">
            <v>1686.1600000000003</v>
          </cell>
          <cell r="V120">
            <v>1617.1780000000003</v>
          </cell>
        </row>
        <row r="121">
          <cell r="E121">
            <v>654</v>
          </cell>
          <cell r="F121">
            <v>1709.24</v>
          </cell>
          <cell r="G121">
            <v>727</v>
          </cell>
          <cell r="H121">
            <v>11768</v>
          </cell>
          <cell r="I121">
            <v>1709.24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1800</v>
          </cell>
          <cell r="R121">
            <v>180</v>
          </cell>
          <cell r="S121">
            <v>1226</v>
          </cell>
          <cell r="T121">
            <v>122.6</v>
          </cell>
        </row>
        <row r="122">
          <cell r="U122">
            <v>1889.24</v>
          </cell>
          <cell r="V122">
            <v>1831.84</v>
          </cell>
        </row>
        <row r="123">
          <cell r="E123">
            <v>3387.7291606240738</v>
          </cell>
          <cell r="F123">
            <v>7469.38213</v>
          </cell>
          <cell r="G123">
            <v>2926.9681964791462</v>
          </cell>
          <cell r="H123">
            <v>0</v>
          </cell>
          <cell r="I123">
            <v>6453.4804599999998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E124">
            <v>1494.0687842523705</v>
          </cell>
          <cell r="F124">
            <v>4724.6928200000002</v>
          </cell>
          <cell r="G124">
            <v>1229.1984370613361</v>
          </cell>
          <cell r="H124">
            <v>0</v>
          </cell>
          <cell r="I124">
            <v>3887.0934800000005</v>
          </cell>
          <cell r="J124">
            <v>0</v>
          </cell>
          <cell r="K124">
            <v>0</v>
          </cell>
          <cell r="L124">
            <v>0</v>
          </cell>
          <cell r="Q124">
            <v>409</v>
          </cell>
          <cell r="R124">
            <v>74.604719999999986</v>
          </cell>
          <cell r="S124">
            <v>170</v>
          </cell>
          <cell r="T124">
            <v>74.079529999999991</v>
          </cell>
        </row>
        <row r="125">
          <cell r="E125">
            <v>2349.2945634358903</v>
          </cell>
          <cell r="F125">
            <v>5450.88681</v>
          </cell>
          <cell r="G125">
            <v>2349.2945634358907</v>
          </cell>
          <cell r="H125">
            <v>0</v>
          </cell>
          <cell r="I125">
            <v>5450.8868100000009</v>
          </cell>
          <cell r="J125">
            <v>0</v>
          </cell>
          <cell r="K125">
            <v>0</v>
          </cell>
          <cell r="L125">
            <v>0</v>
          </cell>
          <cell r="Q125">
            <v>1591</v>
          </cell>
          <cell r="R125">
            <v>599.84186</v>
          </cell>
          <cell r="S125">
            <v>1591</v>
          </cell>
          <cell r="T125">
            <v>599.84186</v>
          </cell>
        </row>
        <row r="126">
          <cell r="E126">
            <v>517.82913995067827</v>
          </cell>
          <cell r="F126">
            <v>3359.6754599999999</v>
          </cell>
          <cell r="G126">
            <v>517.1545977188656</v>
          </cell>
          <cell r="H126">
            <v>0</v>
          </cell>
          <cell r="I126">
            <v>3355.2990299999997</v>
          </cell>
          <cell r="J126">
            <v>0</v>
          </cell>
          <cell r="K126">
            <v>0</v>
          </cell>
          <cell r="L126">
            <v>0</v>
          </cell>
          <cell r="Q126">
            <v>137</v>
          </cell>
          <cell r="R126">
            <v>45.370290000000004</v>
          </cell>
          <cell r="S126">
            <v>137</v>
          </cell>
          <cell r="T126">
            <v>45.370290000000004</v>
          </cell>
        </row>
        <row r="127">
          <cell r="E127">
            <v>915.82768865121807</v>
          </cell>
          <cell r="F127">
            <v>215.78731999999999</v>
          </cell>
          <cell r="G127">
            <v>915.82768865121807</v>
          </cell>
          <cell r="H127">
            <v>0</v>
          </cell>
          <cell r="I127">
            <v>215.78731999999999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</row>
        <row r="128">
          <cell r="E128">
            <v>1743.4903240740739</v>
          </cell>
          <cell r="F128">
            <v>376.59390999999999</v>
          </cell>
          <cell r="G128">
            <v>1722.8236574074076</v>
          </cell>
          <cell r="H128">
            <v>0</v>
          </cell>
          <cell r="I128">
            <v>372.12991000000005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U129">
            <v>22316.835320000002</v>
          </cell>
          <cell r="V129">
            <v>20453.968690000002</v>
          </cell>
        </row>
        <row r="130">
          <cell r="E130">
            <v>23071.391547255647</v>
          </cell>
          <cell r="F130">
            <v>65032.022150000004</v>
          </cell>
          <cell r="G130">
            <v>21799.419027021206</v>
          </cell>
          <cell r="H130">
            <v>150399</v>
          </cell>
          <cell r="I130">
            <v>62124.799859999999</v>
          </cell>
          <cell r="J130">
            <v>44128</v>
          </cell>
          <cell r="K130">
            <v>7347.9994199999992</v>
          </cell>
          <cell r="L130">
            <v>7220.9377999999988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8630</v>
          </cell>
          <cell r="R130">
            <v>2224.6962600000002</v>
          </cell>
          <cell r="S130">
            <v>8022</v>
          </cell>
          <cell r="T130">
            <v>2095.0990700000002</v>
          </cell>
          <cell r="U130">
            <v>74604.717830000023</v>
          </cell>
          <cell r="V130">
            <v>71440.83673000001</v>
          </cell>
        </row>
      </sheetData>
      <sheetData sheetId="4">
        <row r="8">
          <cell r="F8">
            <v>0</v>
          </cell>
          <cell r="H8">
            <v>0</v>
          </cell>
        </row>
        <row r="11">
          <cell r="U11">
            <v>0</v>
          </cell>
          <cell r="V11">
            <v>0</v>
          </cell>
        </row>
        <row r="13">
          <cell r="U13">
            <v>0</v>
          </cell>
          <cell r="V13">
            <v>0</v>
          </cell>
        </row>
        <row r="14">
          <cell r="C14" t="str">
            <v>BH32</v>
          </cell>
          <cell r="D14" t="str">
            <v>SC EUCLID SRL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U15">
            <v>0</v>
          </cell>
          <cell r="V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U17">
            <v>0</v>
          </cell>
          <cell r="V17">
            <v>0</v>
          </cell>
        </row>
        <row r="19">
          <cell r="E19">
            <v>42</v>
          </cell>
          <cell r="F19">
            <v>42</v>
          </cell>
          <cell r="G19">
            <v>42</v>
          </cell>
          <cell r="H19">
            <v>42</v>
          </cell>
          <cell r="I19">
            <v>51</v>
          </cell>
          <cell r="J19">
            <v>138.01</v>
          </cell>
          <cell r="K19">
            <v>51</v>
          </cell>
          <cell r="L19">
            <v>0</v>
          </cell>
          <cell r="M19">
            <v>138.01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2">
          <cell r="U22">
            <v>180.01</v>
          </cell>
          <cell r="V22">
            <v>180.01</v>
          </cell>
        </row>
        <row r="31">
          <cell r="U31">
            <v>0</v>
          </cell>
          <cell r="V31">
            <v>0</v>
          </cell>
        </row>
        <row r="32">
          <cell r="U32">
            <v>0</v>
          </cell>
          <cell r="V32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U36">
            <v>0</v>
          </cell>
          <cell r="V36">
            <v>0</v>
          </cell>
        </row>
        <row r="40">
          <cell r="U40">
            <v>0</v>
          </cell>
          <cell r="V40">
            <v>0</v>
          </cell>
        </row>
        <row r="44">
          <cell r="U44">
            <v>0</v>
          </cell>
          <cell r="V44">
            <v>0</v>
          </cell>
        </row>
        <row r="47">
          <cell r="U47">
            <v>0</v>
          </cell>
          <cell r="V47">
            <v>0</v>
          </cell>
        </row>
        <row r="51">
          <cell r="U51">
            <v>0</v>
          </cell>
          <cell r="V51">
            <v>0</v>
          </cell>
        </row>
        <row r="53">
          <cell r="U53">
            <v>0</v>
          </cell>
          <cell r="V53">
            <v>0</v>
          </cell>
        </row>
        <row r="55">
          <cell r="U55">
            <v>0</v>
          </cell>
          <cell r="V55">
            <v>0</v>
          </cell>
        </row>
        <row r="59">
          <cell r="U59">
            <v>0</v>
          </cell>
          <cell r="V59">
            <v>0</v>
          </cell>
        </row>
        <row r="60">
          <cell r="U60">
            <v>0</v>
          </cell>
          <cell r="V60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U63">
            <v>0</v>
          </cell>
          <cell r="V63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</row>
        <row r="68">
          <cell r="U68">
            <v>0</v>
          </cell>
          <cell r="V68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U72">
            <v>0</v>
          </cell>
          <cell r="V72">
            <v>0</v>
          </cell>
        </row>
        <row r="73">
          <cell r="U73">
            <v>0</v>
          </cell>
          <cell r="V73">
            <v>0</v>
          </cell>
        </row>
        <row r="74">
          <cell r="E74">
            <v>16.877346187881329</v>
          </cell>
          <cell r="F74">
            <v>217.42410000000001</v>
          </cell>
          <cell r="G74">
            <v>14.358110940338131</v>
          </cell>
          <cell r="H74">
            <v>18.496980000000001</v>
          </cell>
          <cell r="I74">
            <v>6.7617986809853337</v>
          </cell>
          <cell r="J74">
            <v>19.972459999999998</v>
          </cell>
          <cell r="K74">
            <v>6.7617986809853337</v>
          </cell>
          <cell r="L74">
            <v>0</v>
          </cell>
          <cell r="M74">
            <v>19.972459999999998</v>
          </cell>
          <cell r="N74">
            <v>0</v>
          </cell>
          <cell r="O74">
            <v>0</v>
          </cell>
          <cell r="P74">
            <v>0</v>
          </cell>
          <cell r="Q74">
            <v>178</v>
          </cell>
          <cell r="R74">
            <v>55.103720000000003</v>
          </cell>
          <cell r="S74">
            <v>178</v>
          </cell>
          <cell r="T74">
            <v>55.103720000000003</v>
          </cell>
        </row>
        <row r="75">
          <cell r="E75">
            <v>43.582163949917309</v>
          </cell>
          <cell r="F75">
            <v>553.44989999999996</v>
          </cell>
          <cell r="G75">
            <v>43.582163949917316</v>
          </cell>
          <cell r="H75">
            <v>55.344990000000003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100</v>
          </cell>
          <cell r="R75">
            <v>62.428959999999996</v>
          </cell>
          <cell r="S75">
            <v>82</v>
          </cell>
          <cell r="T75">
            <v>53.538939999999997</v>
          </cell>
        </row>
        <row r="76">
          <cell r="U76">
            <v>908.37914000000001</v>
          </cell>
          <cell r="V76">
            <v>202.45708999999999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E84">
            <v>102.45951013779865</v>
          </cell>
          <cell r="F84">
            <v>812.87400000000002</v>
          </cell>
          <cell r="G84">
            <v>99.940274890255438</v>
          </cell>
          <cell r="H84">
            <v>115.84197</v>
          </cell>
          <cell r="I84">
            <v>57.761798680985336</v>
          </cell>
          <cell r="J84">
            <v>157.98246</v>
          </cell>
          <cell r="K84">
            <v>57.761798680985336</v>
          </cell>
          <cell r="L84">
            <v>0</v>
          </cell>
          <cell r="M84">
            <v>157.98246</v>
          </cell>
          <cell r="N84">
            <v>0</v>
          </cell>
          <cell r="O84">
            <v>0</v>
          </cell>
          <cell r="P84">
            <v>0</v>
          </cell>
          <cell r="Q84">
            <v>278</v>
          </cell>
          <cell r="R84">
            <v>117.53268</v>
          </cell>
          <cell r="S84">
            <v>260</v>
          </cell>
          <cell r="T84">
            <v>108.64266000000001</v>
          </cell>
          <cell r="U84">
            <v>1088.38914</v>
          </cell>
          <cell r="V84">
            <v>382.46708999999998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O138"/>
  <sheetViews>
    <sheetView topLeftCell="A24" zoomScale="85" zoomScaleNormal="85" workbookViewId="0">
      <selection activeCell="I37" sqref="I37"/>
    </sheetView>
  </sheetViews>
  <sheetFormatPr defaultRowHeight="12.75"/>
  <cols>
    <col min="1" max="1" width="3.140625" customWidth="1"/>
    <col min="2" max="2" width="63.85546875" customWidth="1"/>
    <col min="3" max="3" width="8.5703125" customWidth="1"/>
    <col min="4" max="4" width="11.7109375" customWidth="1"/>
    <col min="5" max="5" width="11.42578125" customWidth="1"/>
    <col min="6" max="6" width="12.42578125" customWidth="1"/>
    <col min="7" max="7" width="9.85546875" customWidth="1"/>
    <col min="8" max="8" width="10.5703125" customWidth="1"/>
    <col min="9" max="9" width="14.85546875" customWidth="1"/>
  </cols>
  <sheetData>
    <row r="1" spans="1:10">
      <c r="B1" s="1"/>
      <c r="C1" s="1"/>
      <c r="D1" s="1"/>
      <c r="E1" s="1"/>
      <c r="F1" s="1"/>
    </row>
    <row r="2" spans="1:10" ht="60" customHeight="1">
      <c r="A2" s="2881" t="s">
        <v>1</v>
      </c>
      <c r="B2" s="2881"/>
      <c r="C2" s="2881"/>
      <c r="D2" s="2"/>
      <c r="E2" s="2"/>
      <c r="F2" s="2"/>
      <c r="G2" s="2"/>
      <c r="H2" s="2"/>
    </row>
    <row r="3" spans="1:10" ht="12.75" customHeight="1">
      <c r="B3" s="3"/>
      <c r="C3" s="3"/>
      <c r="D3" s="4"/>
      <c r="E3" s="4"/>
      <c r="F3" s="5"/>
      <c r="G3" s="6"/>
      <c r="H3" s="6"/>
      <c r="I3" s="6"/>
      <c r="J3" s="6"/>
    </row>
    <row r="4" spans="1:10" ht="12.75" customHeight="1">
      <c r="B4" s="3"/>
      <c r="C4" s="3"/>
      <c r="D4" s="4"/>
      <c r="E4" s="4"/>
      <c r="F4" s="5"/>
      <c r="G4" s="6"/>
      <c r="H4" s="6"/>
      <c r="I4" s="6"/>
      <c r="J4" s="6"/>
    </row>
    <row r="5" spans="1:10" ht="12.75" customHeight="1" thickBot="1">
      <c r="B5" s="3"/>
      <c r="C5" s="3"/>
      <c r="D5" s="4"/>
      <c r="E5" s="4"/>
      <c r="F5" s="5"/>
      <c r="G5" s="6"/>
      <c r="H5" s="6"/>
      <c r="I5" s="6"/>
      <c r="J5" s="6"/>
    </row>
    <row r="6" spans="1:10" ht="46.5" customHeight="1">
      <c r="A6" s="2882" t="s">
        <v>0</v>
      </c>
      <c r="B6" s="2882" t="s">
        <v>93</v>
      </c>
      <c r="C6" s="2885" t="s">
        <v>88</v>
      </c>
      <c r="D6" s="2887"/>
      <c r="E6" s="2880"/>
      <c r="F6" s="2880"/>
      <c r="G6" s="2887"/>
      <c r="H6" s="2880"/>
      <c r="I6" s="2880"/>
      <c r="J6" s="6"/>
    </row>
    <row r="7" spans="1:10" ht="51" customHeight="1" thickBot="1">
      <c r="A7" s="2883"/>
      <c r="B7" s="2884"/>
      <c r="C7" s="2886"/>
      <c r="D7" s="2888"/>
      <c r="E7" s="2880"/>
      <c r="F7" s="2880"/>
      <c r="G7" s="2887"/>
      <c r="H7" s="2880"/>
      <c r="I7" s="2880"/>
      <c r="J7" s="6"/>
    </row>
    <row r="8" spans="1:10" ht="13.5" thickBot="1">
      <c r="A8" s="2893">
        <v>1</v>
      </c>
      <c r="B8" s="15" t="s">
        <v>2</v>
      </c>
      <c r="C8" s="30"/>
      <c r="D8" s="23"/>
      <c r="E8" s="24"/>
      <c r="F8" s="24"/>
      <c r="G8" s="23"/>
      <c r="H8" s="24"/>
      <c r="I8" s="24"/>
      <c r="J8" s="6"/>
    </row>
    <row r="9" spans="1:10" ht="26.25" thickBot="1">
      <c r="A9" s="2894"/>
      <c r="B9" s="8" t="s">
        <v>3</v>
      </c>
      <c r="C9" s="31">
        <v>4320</v>
      </c>
      <c r="D9" s="23"/>
      <c r="E9" s="25"/>
      <c r="F9" s="23"/>
      <c r="G9" s="23"/>
      <c r="H9" s="23"/>
      <c r="I9" s="6"/>
      <c r="J9" s="6"/>
    </row>
    <row r="10" spans="1:10" ht="26.25" thickBot="1">
      <c r="A10" s="2894"/>
      <c r="B10" s="8" t="s">
        <v>6</v>
      </c>
      <c r="C10" s="31">
        <v>4218</v>
      </c>
      <c r="D10" s="23"/>
      <c r="E10" s="25"/>
      <c r="F10" s="23"/>
      <c r="G10" s="23"/>
      <c r="H10" s="23"/>
      <c r="I10" s="6"/>
      <c r="J10" s="6"/>
    </row>
    <row r="11" spans="1:10" ht="26.25" thickBot="1">
      <c r="A11" s="2894"/>
      <c r="B11" s="8" t="s">
        <v>5</v>
      </c>
      <c r="C11" s="32"/>
      <c r="D11" s="23"/>
      <c r="E11" s="25"/>
      <c r="F11" s="23"/>
      <c r="G11" s="23"/>
      <c r="H11" s="23"/>
      <c r="I11" s="6"/>
      <c r="J11" s="6"/>
    </row>
    <row r="12" spans="1:10" ht="27.75" customHeight="1" thickBot="1">
      <c r="A12" s="2895"/>
      <c r="B12" s="33" t="s">
        <v>4</v>
      </c>
      <c r="C12" s="34"/>
      <c r="D12" s="23"/>
      <c r="E12" s="25"/>
      <c r="F12" s="23"/>
      <c r="G12" s="23"/>
      <c r="H12" s="23"/>
      <c r="I12" s="6"/>
      <c r="J12" s="6"/>
    </row>
    <row r="13" spans="1:10" ht="27.75" customHeight="1">
      <c r="A13" s="67"/>
      <c r="B13" s="27"/>
      <c r="C13" s="2285"/>
      <c r="D13" s="2287"/>
      <c r="E13" s="25"/>
      <c r="F13" s="2287"/>
      <c r="G13" s="2287"/>
      <c r="H13" s="2287"/>
      <c r="I13" s="6"/>
      <c r="J13" s="6"/>
    </row>
    <row r="14" spans="1:10" ht="27.75" customHeight="1">
      <c r="A14" s="67"/>
      <c r="B14" s="27"/>
      <c r="C14" s="2285"/>
      <c r="D14" s="2287"/>
      <c r="E14" s="25"/>
      <c r="F14" s="2287"/>
      <c r="G14" s="2287"/>
      <c r="H14" s="2287"/>
      <c r="I14" s="6"/>
      <c r="J14" s="6"/>
    </row>
    <row r="15" spans="1:10" ht="27.75" customHeight="1">
      <c r="A15" s="67"/>
      <c r="B15" s="27"/>
      <c r="C15" s="2285"/>
      <c r="D15" s="2287"/>
      <c r="E15" s="25"/>
      <c r="F15" s="2287"/>
      <c r="G15" s="2287"/>
      <c r="H15" s="2287"/>
      <c r="I15" s="6"/>
      <c r="J15" s="6"/>
    </row>
    <row r="16" spans="1:10" ht="27.75" customHeight="1">
      <c r="A16" s="67"/>
      <c r="B16" s="27"/>
      <c r="C16" s="2285"/>
      <c r="D16" s="2287"/>
      <c r="E16" s="25"/>
      <c r="F16" s="2287"/>
      <c r="G16" s="2287"/>
      <c r="H16" s="2287"/>
      <c r="I16" s="6"/>
      <c r="J16" s="6"/>
    </row>
    <row r="17" spans="1:14" ht="27.75" customHeight="1">
      <c r="A17" s="67"/>
      <c r="B17" s="27"/>
      <c r="C17" s="2285"/>
      <c r="D17" s="2287"/>
      <c r="E17" s="25"/>
      <c r="F17" s="2287"/>
      <c r="G17" s="2287"/>
      <c r="H17" s="2287"/>
      <c r="I17" s="6"/>
      <c r="J17" s="6"/>
    </row>
    <row r="18" spans="1:14" ht="27.75" customHeight="1">
      <c r="A18" s="67"/>
      <c r="B18" s="27"/>
      <c r="C18" s="2285"/>
      <c r="D18" s="2287"/>
      <c r="E18" s="25"/>
      <c r="F18" s="2287"/>
      <c r="G18" s="2287"/>
      <c r="H18" s="2287"/>
      <c r="I18" s="6"/>
      <c r="J18" s="6"/>
    </row>
    <row r="19" spans="1:14" ht="27.75" customHeight="1">
      <c r="A19" s="67"/>
      <c r="B19" s="27"/>
      <c r="C19" s="2285"/>
      <c r="D19" s="2287"/>
      <c r="E19" s="25"/>
      <c r="F19" s="2287"/>
      <c r="G19" s="2287"/>
      <c r="H19" s="2287"/>
      <c r="I19" s="6"/>
      <c r="J19" s="6"/>
    </row>
    <row r="20" spans="1:14" ht="27.75" customHeight="1">
      <c r="A20" s="67"/>
      <c r="B20" s="27"/>
      <c r="C20" s="2285"/>
      <c r="D20" s="2287"/>
      <c r="E20" s="25"/>
      <c r="F20" s="2287"/>
      <c r="G20" s="2287"/>
      <c r="H20" s="2287"/>
      <c r="I20" s="6"/>
      <c r="J20" s="6"/>
    </row>
    <row r="21" spans="1:14" ht="27.75" customHeight="1">
      <c r="A21" s="67"/>
      <c r="B21" s="27"/>
      <c r="C21" s="2285"/>
      <c r="D21" s="2287"/>
      <c r="E21" s="25"/>
      <c r="F21" s="2287"/>
      <c r="G21" s="2287"/>
      <c r="H21" s="2287"/>
      <c r="I21" s="6"/>
      <c r="J21" s="6"/>
    </row>
    <row r="22" spans="1:14" ht="27.75" customHeight="1">
      <c r="A22" s="67"/>
      <c r="B22" s="27"/>
      <c r="C22" s="2285"/>
      <c r="D22" s="2287"/>
      <c r="E22" s="25"/>
      <c r="F22" s="2287"/>
      <c r="G22" s="2287"/>
      <c r="H22" s="2287"/>
      <c r="I22" s="6"/>
      <c r="J22" s="6"/>
    </row>
    <row r="23" spans="1:14" ht="27.75" customHeight="1">
      <c r="A23" s="67"/>
      <c r="B23" s="27"/>
      <c r="C23" s="2285"/>
      <c r="D23" s="2287"/>
      <c r="E23" s="25"/>
      <c r="F23" s="2287"/>
      <c r="G23" s="2287"/>
      <c r="H23" s="2287"/>
      <c r="I23" s="6"/>
      <c r="J23" s="6"/>
    </row>
    <row r="24" spans="1:14" ht="27.75" customHeight="1">
      <c r="A24" s="67"/>
      <c r="B24" s="27"/>
      <c r="C24" s="2285"/>
      <c r="D24" s="2287"/>
      <c r="E24" s="25"/>
      <c r="F24" s="2287"/>
      <c r="G24" s="2287"/>
      <c r="H24" s="2287"/>
      <c r="I24" s="6"/>
      <c r="J24" s="6"/>
    </row>
    <row r="25" spans="1:14" ht="27.75" customHeight="1">
      <c r="A25" s="67"/>
      <c r="B25" s="27"/>
      <c r="C25" s="2285"/>
      <c r="D25" s="2287"/>
      <c r="E25" s="25"/>
      <c r="F25" s="2287"/>
      <c r="G25" s="2287"/>
      <c r="H25" s="2287"/>
      <c r="I25" s="6"/>
      <c r="J25" s="6"/>
    </row>
    <row r="26" spans="1:14" s="6" customFormat="1" ht="27.75" customHeight="1" thickBot="1">
      <c r="A26" s="26"/>
      <c r="B26" s="27"/>
      <c r="C26" s="28"/>
      <c r="D26" s="23"/>
      <c r="E26" s="25"/>
      <c r="F26" s="23"/>
      <c r="G26" s="23"/>
      <c r="H26" s="23"/>
    </row>
    <row r="27" spans="1:14" ht="80.25" customHeight="1" thickBot="1">
      <c r="A27" s="35"/>
      <c r="B27" s="19" t="s">
        <v>94</v>
      </c>
      <c r="C27" s="36" t="s">
        <v>88</v>
      </c>
      <c r="D27" s="44" t="s">
        <v>89</v>
      </c>
      <c r="E27" s="45" t="s">
        <v>90</v>
      </c>
      <c r="F27" s="45" t="s">
        <v>1372</v>
      </c>
      <c r="G27" s="44" t="s">
        <v>91</v>
      </c>
      <c r="H27" s="45" t="s">
        <v>92</v>
      </c>
      <c r="I27" s="46" t="s">
        <v>1373</v>
      </c>
    </row>
    <row r="28" spans="1:14" ht="30.75" customHeight="1">
      <c r="A28" s="2896">
        <v>2</v>
      </c>
      <c r="B28" s="37" t="s">
        <v>95</v>
      </c>
      <c r="C28" s="60">
        <v>486</v>
      </c>
      <c r="D28" s="39"/>
      <c r="E28" s="40"/>
      <c r="F28" s="40"/>
      <c r="G28" s="39"/>
      <c r="H28" s="40"/>
      <c r="I28" s="41"/>
      <c r="M28" s="2528"/>
      <c r="N28" s="2528"/>
    </row>
    <row r="29" spans="1:14" ht="25.5">
      <c r="A29" s="2897"/>
      <c r="B29" s="37" t="s">
        <v>56</v>
      </c>
      <c r="C29" s="42">
        <v>445</v>
      </c>
      <c r="D29" s="21"/>
      <c r="E29" s="22"/>
      <c r="F29" s="21"/>
      <c r="G29" s="21"/>
      <c r="H29" s="21"/>
      <c r="I29" s="43"/>
      <c r="M29" s="2528"/>
    </row>
    <row r="30" spans="1:14" ht="32.25" customHeight="1">
      <c r="A30" s="2897"/>
      <c r="B30" s="37" t="s">
        <v>55</v>
      </c>
      <c r="C30" s="2532">
        <v>422</v>
      </c>
      <c r="D30" s="21"/>
      <c r="E30" s="22"/>
      <c r="F30" s="21"/>
      <c r="G30" s="21"/>
      <c r="H30" s="21"/>
      <c r="I30" s="43"/>
      <c r="L30" s="2528"/>
    </row>
    <row r="31" spans="1:14" ht="26.25" thickBot="1">
      <c r="A31" s="2898"/>
      <c r="B31" s="51" t="s">
        <v>54</v>
      </c>
      <c r="C31" s="52"/>
      <c r="D31" s="53"/>
      <c r="E31" s="54"/>
      <c r="F31" s="53"/>
      <c r="G31" s="53"/>
      <c r="H31" s="53"/>
      <c r="I31" s="55"/>
    </row>
    <row r="32" spans="1:14" ht="39" thickBot="1">
      <c r="A32" s="2893">
        <v>3</v>
      </c>
      <c r="B32" s="56" t="s">
        <v>7</v>
      </c>
      <c r="C32" s="60"/>
      <c r="D32" s="22">
        <v>45568</v>
      </c>
      <c r="E32" s="2319">
        <v>4649471</v>
      </c>
      <c r="F32" s="22">
        <v>54399.127</v>
      </c>
      <c r="G32" s="61"/>
      <c r="H32" s="61"/>
      <c r="I32" s="63"/>
    </row>
    <row r="33" spans="1:15" ht="49.5" customHeight="1" thickBot="1">
      <c r="A33" s="2894"/>
      <c r="B33" s="56" t="s">
        <v>8</v>
      </c>
      <c r="C33" s="64"/>
      <c r="D33" s="64">
        <v>11552</v>
      </c>
      <c r="E33" s="22">
        <v>1258013</v>
      </c>
      <c r="F33" s="2319">
        <v>14779.970000000001</v>
      </c>
      <c r="G33" s="21"/>
      <c r="H33" s="21"/>
      <c r="I33" s="43"/>
    </row>
    <row r="34" spans="1:15" ht="39" thickBot="1">
      <c r="A34" s="2894"/>
      <c r="B34" s="56" t="s">
        <v>9</v>
      </c>
      <c r="C34" s="42"/>
      <c r="D34" s="2529">
        <v>9955</v>
      </c>
      <c r="E34" s="2530">
        <v>570594</v>
      </c>
      <c r="F34" s="2531">
        <v>13105.27</v>
      </c>
      <c r="G34" s="21"/>
      <c r="H34" s="21"/>
      <c r="I34" s="43"/>
      <c r="O34" s="2528"/>
    </row>
    <row r="35" spans="1:15" ht="39.75" customHeight="1" thickBot="1">
      <c r="A35" s="2895"/>
      <c r="B35" s="58" t="s">
        <v>10</v>
      </c>
      <c r="C35" s="52"/>
      <c r="D35" s="53"/>
      <c r="E35" s="54"/>
      <c r="F35" s="2320"/>
      <c r="G35" s="53"/>
      <c r="H35" s="53"/>
      <c r="I35" s="55"/>
    </row>
    <row r="36" spans="1:15" ht="39" thickBot="1">
      <c r="A36" s="2893">
        <v>4</v>
      </c>
      <c r="B36" s="65" t="s">
        <v>11</v>
      </c>
      <c r="C36" s="60"/>
      <c r="D36" s="64"/>
      <c r="E36" s="62"/>
      <c r="F36" s="2319"/>
      <c r="G36" s="64">
        <v>175</v>
      </c>
      <c r="H36" s="62">
        <v>23687</v>
      </c>
      <c r="I36" s="2319">
        <v>345.65</v>
      </c>
    </row>
    <row r="37" spans="1:15" ht="39" thickBot="1">
      <c r="A37" s="2894"/>
      <c r="B37" s="65" t="s">
        <v>14</v>
      </c>
      <c r="C37" s="42"/>
      <c r="D37" s="64"/>
      <c r="E37" s="62"/>
      <c r="F37" s="2319"/>
      <c r="G37" s="64">
        <v>28</v>
      </c>
      <c r="H37" s="62">
        <v>4999</v>
      </c>
      <c r="I37" s="2319">
        <v>75.040000000000006</v>
      </c>
    </row>
    <row r="38" spans="1:15" ht="39" thickBot="1">
      <c r="A38" s="2894"/>
      <c r="B38" s="65" t="s">
        <v>13</v>
      </c>
      <c r="C38" s="42"/>
      <c r="D38" s="21"/>
      <c r="E38" s="22"/>
      <c r="F38" s="21"/>
      <c r="G38" s="2533">
        <v>93</v>
      </c>
      <c r="H38" s="2533">
        <v>3143</v>
      </c>
      <c r="I38" s="2534"/>
    </row>
    <row r="39" spans="1:15" ht="39" thickBot="1">
      <c r="A39" s="2895"/>
      <c r="B39" s="66" t="s">
        <v>12</v>
      </c>
      <c r="C39" s="47"/>
      <c r="D39" s="48"/>
      <c r="E39" s="49"/>
      <c r="F39" s="48"/>
      <c r="G39" s="48"/>
      <c r="H39" s="48"/>
      <c r="I39" s="50"/>
    </row>
    <row r="40" spans="1:15">
      <c r="A40" s="67"/>
      <c r="B40" s="27"/>
      <c r="C40" s="2285"/>
      <c r="D40" s="2287"/>
      <c r="E40" s="25"/>
      <c r="F40" s="2287"/>
      <c r="G40" s="2287"/>
      <c r="H40" s="2287"/>
      <c r="I40" s="6"/>
    </row>
    <row r="41" spans="1:15" ht="80.25" customHeight="1">
      <c r="A41" s="67"/>
      <c r="B41" s="27"/>
      <c r="C41" s="2285"/>
      <c r="D41" s="2287"/>
      <c r="E41" s="25"/>
      <c r="F41" s="2287"/>
      <c r="G41" s="2287"/>
      <c r="H41" s="2287"/>
      <c r="I41" s="6"/>
    </row>
    <row r="42" spans="1:15" s="6" customFormat="1" ht="118.5" customHeight="1" thickBot="1">
      <c r="A42" s="67"/>
      <c r="B42" s="27"/>
      <c r="C42" s="28"/>
      <c r="D42" s="23"/>
      <c r="E42" s="25"/>
      <c r="F42" s="23"/>
      <c r="G42" s="23"/>
      <c r="H42" s="23"/>
    </row>
    <row r="43" spans="1:15" ht="45" customHeight="1" thickBot="1">
      <c r="A43" s="73"/>
      <c r="B43" s="74" t="s">
        <v>96</v>
      </c>
      <c r="C43" s="75" t="s">
        <v>97</v>
      </c>
      <c r="D43" s="23"/>
      <c r="E43" s="25"/>
      <c r="F43" s="23"/>
      <c r="G43" s="23"/>
      <c r="H43" s="23"/>
      <c r="I43" s="6"/>
      <c r="J43" s="6"/>
    </row>
    <row r="44" spans="1:15" ht="13.5" customHeight="1">
      <c r="A44" s="2899">
        <v>5</v>
      </c>
      <c r="B44" s="72" t="s">
        <v>15</v>
      </c>
      <c r="C44" s="100">
        <v>653918</v>
      </c>
      <c r="D44" s="23"/>
      <c r="E44" s="25"/>
      <c r="F44" s="23"/>
      <c r="G44" s="23"/>
      <c r="H44" s="23"/>
      <c r="I44" s="6"/>
      <c r="J44" s="6"/>
    </row>
    <row r="45" spans="1:15" ht="15" customHeight="1">
      <c r="A45" s="2900"/>
      <c r="B45" s="29" t="s">
        <v>16</v>
      </c>
      <c r="C45" s="97">
        <v>141070</v>
      </c>
      <c r="D45" s="23"/>
      <c r="E45" s="25"/>
      <c r="F45" s="23"/>
      <c r="G45" s="23"/>
      <c r="H45" s="23"/>
      <c r="I45" s="6"/>
      <c r="J45" s="6"/>
    </row>
    <row r="46" spans="1:15" ht="15" customHeight="1">
      <c r="A46" s="2900"/>
      <c r="B46" s="29" t="s">
        <v>17</v>
      </c>
      <c r="C46" s="97">
        <v>140530</v>
      </c>
      <c r="D46" s="23"/>
      <c r="E46" s="25"/>
      <c r="F46" s="23"/>
      <c r="G46" s="23"/>
      <c r="H46" s="23"/>
      <c r="I46" s="6"/>
      <c r="J46" s="6"/>
    </row>
    <row r="47" spans="1:15" ht="15.75" customHeight="1" thickBot="1">
      <c r="A47" s="2901"/>
      <c r="B47" s="70" t="s">
        <v>18</v>
      </c>
      <c r="C47" s="71"/>
      <c r="D47" s="23"/>
      <c r="E47" s="25"/>
      <c r="F47" s="23"/>
      <c r="G47" s="23"/>
      <c r="H47" s="23"/>
      <c r="I47" s="6"/>
      <c r="J47" s="6"/>
    </row>
    <row r="48" spans="1:15" ht="15.75" customHeight="1" thickBot="1">
      <c r="A48" s="67"/>
      <c r="B48" s="27"/>
      <c r="C48" s="28"/>
      <c r="D48" s="23"/>
      <c r="E48" s="25"/>
      <c r="F48" s="23"/>
      <c r="G48" s="23"/>
      <c r="H48" s="23"/>
      <c r="I48" s="6"/>
      <c r="J48" s="6"/>
    </row>
    <row r="49" spans="1:10" ht="36" customHeight="1" thickBot="1">
      <c r="A49" s="73"/>
      <c r="B49" s="79" t="s">
        <v>98</v>
      </c>
      <c r="C49" s="57" t="s">
        <v>109</v>
      </c>
      <c r="D49" s="76" t="s">
        <v>110</v>
      </c>
      <c r="E49" s="76" t="s">
        <v>111</v>
      </c>
      <c r="F49" s="91" t="s">
        <v>1289</v>
      </c>
      <c r="G49" s="23"/>
      <c r="H49" s="23"/>
      <c r="I49" s="6"/>
      <c r="J49" s="6"/>
    </row>
    <row r="50" spans="1:10" ht="43.5" customHeight="1">
      <c r="A50" s="2893">
        <v>6</v>
      </c>
      <c r="B50" s="38" t="s">
        <v>19</v>
      </c>
      <c r="C50" s="98">
        <v>10421</v>
      </c>
      <c r="D50" s="98">
        <v>11295</v>
      </c>
      <c r="E50" s="98">
        <v>17191563</v>
      </c>
      <c r="F50" s="7"/>
      <c r="G50" s="23"/>
      <c r="H50" s="23"/>
      <c r="I50" s="6"/>
      <c r="J50" s="6"/>
    </row>
    <row r="51" spans="1:10" ht="51">
      <c r="A51" s="2894"/>
      <c r="B51" s="37" t="s">
        <v>20</v>
      </c>
      <c r="C51" s="59">
        <v>10417</v>
      </c>
      <c r="D51" s="59">
        <v>11302</v>
      </c>
      <c r="E51" s="59">
        <v>17171844</v>
      </c>
      <c r="F51" s="7"/>
      <c r="G51" s="23"/>
      <c r="H51" s="23"/>
      <c r="I51" s="6"/>
      <c r="J51" s="6"/>
    </row>
    <row r="52" spans="1:10" ht="42.75" customHeight="1">
      <c r="A52" s="2894"/>
      <c r="B52" s="37" t="s">
        <v>22</v>
      </c>
      <c r="C52" s="59">
        <v>10395</v>
      </c>
      <c r="D52" s="59">
        <v>11291</v>
      </c>
      <c r="E52" s="59">
        <v>17141294</v>
      </c>
      <c r="F52" s="7"/>
      <c r="G52" s="23"/>
      <c r="H52" s="23"/>
      <c r="I52" s="6"/>
      <c r="J52" s="6"/>
    </row>
    <row r="53" spans="1:10" ht="52.5" customHeight="1">
      <c r="A53" s="2902"/>
      <c r="B53" s="37" t="s">
        <v>21</v>
      </c>
      <c r="C53" s="20"/>
      <c r="D53" s="21"/>
      <c r="E53" s="22"/>
      <c r="F53" s="21"/>
      <c r="G53" s="23"/>
      <c r="H53" s="23"/>
      <c r="I53" s="6"/>
      <c r="J53" s="6"/>
    </row>
    <row r="54" spans="1:10" ht="19.5" customHeight="1">
      <c r="A54" s="2907">
        <v>7</v>
      </c>
      <c r="B54" s="37" t="s">
        <v>23</v>
      </c>
      <c r="C54" s="20"/>
      <c r="D54" s="21"/>
      <c r="E54" s="22"/>
      <c r="F54" s="99">
        <v>1329378.0143459998</v>
      </c>
      <c r="G54" s="23"/>
      <c r="H54" s="23"/>
      <c r="I54" s="6"/>
      <c r="J54" s="6"/>
    </row>
    <row r="55" spans="1:10" ht="17.25" customHeight="1">
      <c r="A55" s="2894"/>
      <c r="B55" s="37" t="s">
        <v>24</v>
      </c>
      <c r="C55" s="20"/>
      <c r="D55" s="21"/>
      <c r="E55" s="22"/>
      <c r="F55" s="94">
        <v>347869.16</v>
      </c>
      <c r="G55" s="23"/>
      <c r="H55" s="23"/>
      <c r="I55" s="6"/>
      <c r="J55" s="6"/>
    </row>
    <row r="56" spans="1:10" ht="18" customHeight="1">
      <c r="A56" s="2894"/>
      <c r="B56" s="37" t="s">
        <v>25</v>
      </c>
      <c r="C56" s="20"/>
      <c r="D56" s="21"/>
      <c r="E56" s="22"/>
      <c r="F56" s="94">
        <v>338390.07999999984</v>
      </c>
      <c r="G56" s="23"/>
      <c r="H56" s="23"/>
      <c r="I56" s="6"/>
      <c r="J56" s="6"/>
    </row>
    <row r="57" spans="1:10" ht="17.25" customHeight="1">
      <c r="A57" s="2902"/>
      <c r="B57" s="37" t="s">
        <v>26</v>
      </c>
      <c r="C57" s="20"/>
      <c r="D57" s="21"/>
      <c r="E57" s="22"/>
      <c r="F57" s="21"/>
      <c r="G57" s="23"/>
      <c r="H57" s="23"/>
      <c r="I57" s="6"/>
      <c r="J57" s="6"/>
    </row>
    <row r="58" spans="1:10" s="2891" customFormat="1">
      <c r="A58" s="2889"/>
      <c r="B58" s="2890"/>
      <c r="C58" s="2890"/>
      <c r="D58" s="2890"/>
      <c r="E58" s="2890"/>
      <c r="F58" s="2890"/>
      <c r="G58" s="2890"/>
      <c r="H58" s="2890"/>
      <c r="I58" s="2890"/>
      <c r="J58" s="2890"/>
    </row>
    <row r="59" spans="1:10" s="2891" customFormat="1" ht="13.5" thickBot="1">
      <c r="A59" s="2889"/>
      <c r="B59" s="2890"/>
      <c r="C59" s="2890"/>
      <c r="D59" s="2890"/>
      <c r="E59" s="2890"/>
      <c r="F59" s="2890"/>
      <c r="G59" s="2890"/>
      <c r="H59" s="2890"/>
      <c r="I59" s="2890"/>
      <c r="J59" s="2890"/>
    </row>
    <row r="60" spans="1:10" ht="39" customHeight="1" thickBot="1">
      <c r="A60" s="83"/>
      <c r="B60" s="77" t="s">
        <v>102</v>
      </c>
      <c r="C60" s="75" t="s">
        <v>101</v>
      </c>
      <c r="D60" s="2892"/>
      <c r="E60" s="2892"/>
      <c r="F60" s="2892"/>
      <c r="G60" s="2892"/>
      <c r="H60" s="2892"/>
      <c r="I60" s="2892"/>
      <c r="J60" s="2892"/>
    </row>
    <row r="61" spans="1:10" ht="38.25">
      <c r="A61" s="2909">
        <v>8</v>
      </c>
      <c r="B61" s="84" t="s">
        <v>27</v>
      </c>
      <c r="C61" s="68">
        <v>627</v>
      </c>
      <c r="D61" s="2892"/>
      <c r="E61" s="2892"/>
      <c r="F61" s="2892"/>
      <c r="G61" s="2892"/>
      <c r="H61" s="2892"/>
      <c r="I61" s="2892"/>
      <c r="J61" s="2892"/>
    </row>
    <row r="62" spans="1:10" ht="28.5" customHeight="1">
      <c r="A62" s="2910"/>
      <c r="B62" s="17" t="s">
        <v>28</v>
      </c>
      <c r="C62" s="69">
        <v>619</v>
      </c>
      <c r="D62" s="2892"/>
      <c r="E62" s="2892"/>
      <c r="F62" s="2892"/>
      <c r="G62" s="2892"/>
      <c r="H62" s="2892"/>
      <c r="I62" s="2892"/>
      <c r="J62" s="2892"/>
    </row>
    <row r="63" spans="1:10" ht="27.75" customHeight="1">
      <c r="A63" s="2910"/>
      <c r="B63" s="17" t="s">
        <v>29</v>
      </c>
      <c r="C63" s="2523"/>
      <c r="D63" s="2892"/>
      <c r="E63" s="2892"/>
      <c r="F63" s="2892"/>
      <c r="G63" s="2892"/>
      <c r="H63" s="2892"/>
      <c r="I63" s="2892"/>
      <c r="J63" s="2892"/>
    </row>
    <row r="64" spans="1:10" ht="28.5" customHeight="1">
      <c r="A64" s="2910"/>
      <c r="B64" s="17" t="s">
        <v>30</v>
      </c>
      <c r="C64" s="2523"/>
      <c r="D64" s="2892"/>
      <c r="E64" s="2892"/>
      <c r="F64" s="2892"/>
      <c r="G64" s="2892"/>
      <c r="H64" s="2892"/>
      <c r="I64" s="2892"/>
      <c r="J64" s="2892"/>
    </row>
    <row r="65" spans="1:10" ht="33" customHeight="1">
      <c r="A65" s="2910">
        <v>9</v>
      </c>
      <c r="B65" s="17" t="s">
        <v>31</v>
      </c>
      <c r="C65" s="2523" t="s">
        <v>99</v>
      </c>
      <c r="D65" s="2892"/>
      <c r="E65" s="2892"/>
      <c r="F65" s="2892"/>
      <c r="G65" s="2892"/>
      <c r="H65" s="2892"/>
      <c r="I65" s="2892"/>
      <c r="J65" s="2892"/>
    </row>
    <row r="66" spans="1:10" ht="35.25" customHeight="1">
      <c r="A66" s="2910"/>
      <c r="B66" s="17" t="s">
        <v>32</v>
      </c>
      <c r="C66" s="2523" t="s">
        <v>99</v>
      </c>
      <c r="D66" s="2892"/>
      <c r="E66" s="2892"/>
      <c r="F66" s="2892"/>
      <c r="G66" s="2892"/>
      <c r="H66" s="2892"/>
      <c r="I66" s="2892"/>
      <c r="J66" s="2892"/>
    </row>
    <row r="67" spans="1:10" ht="39" customHeight="1">
      <c r="A67" s="2910"/>
      <c r="B67" s="17" t="s">
        <v>33</v>
      </c>
      <c r="C67" s="2523"/>
      <c r="D67" s="2892"/>
      <c r="E67" s="2892"/>
      <c r="F67" s="2892"/>
      <c r="G67" s="2892"/>
      <c r="H67" s="2892"/>
      <c r="I67" s="2892"/>
      <c r="J67" s="2892"/>
    </row>
    <row r="68" spans="1:10" ht="39.75" customHeight="1" thickBot="1">
      <c r="A68" s="2911"/>
      <c r="B68" s="85" t="s">
        <v>34</v>
      </c>
      <c r="C68" s="2539"/>
      <c r="D68" s="2892"/>
      <c r="E68" s="2892"/>
      <c r="F68" s="2892"/>
      <c r="G68" s="2892"/>
      <c r="H68" s="2892"/>
      <c r="I68" s="2892"/>
      <c r="J68" s="2892"/>
    </row>
    <row r="69" spans="1:10" ht="39.75" customHeight="1" thickBot="1">
      <c r="A69" s="26"/>
      <c r="B69" s="27"/>
      <c r="C69" s="2540"/>
      <c r="D69" s="80"/>
      <c r="E69" s="81"/>
      <c r="F69" s="80"/>
      <c r="G69" s="80"/>
      <c r="H69" s="80"/>
      <c r="I69" s="6"/>
      <c r="J69" s="6"/>
    </row>
    <row r="70" spans="1:10" ht="39.75" customHeight="1">
      <c r="A70" s="88"/>
      <c r="B70" s="95" t="s">
        <v>103</v>
      </c>
      <c r="C70" s="2541"/>
      <c r="D70" s="80"/>
      <c r="E70" s="81"/>
      <c r="F70" s="80"/>
      <c r="G70" s="80"/>
      <c r="H70" s="80"/>
      <c r="I70" s="6"/>
      <c r="J70" s="6"/>
    </row>
    <row r="71" spans="1:10" ht="33" customHeight="1">
      <c r="A71" s="2894">
        <v>10</v>
      </c>
      <c r="B71" s="38" t="s">
        <v>35</v>
      </c>
      <c r="C71" s="2523" t="s">
        <v>100</v>
      </c>
      <c r="D71" s="86"/>
      <c r="E71" s="87"/>
      <c r="F71" s="86"/>
      <c r="G71" s="86"/>
      <c r="H71" s="86"/>
      <c r="I71" s="6"/>
      <c r="J71" s="6"/>
    </row>
    <row r="72" spans="1:10" ht="27.75" customHeight="1">
      <c r="A72" s="2894"/>
      <c r="B72" s="37" t="s">
        <v>36</v>
      </c>
      <c r="C72" s="2523" t="s">
        <v>100</v>
      </c>
      <c r="D72" s="86"/>
      <c r="E72" s="87"/>
      <c r="F72" s="86"/>
      <c r="G72" s="86"/>
      <c r="H72" s="86"/>
      <c r="I72" s="6"/>
      <c r="J72" s="6"/>
    </row>
    <row r="73" spans="1:10" ht="30" customHeight="1">
      <c r="A73" s="2894"/>
      <c r="B73" s="37" t="s">
        <v>37</v>
      </c>
      <c r="C73" s="2523"/>
      <c r="D73" s="86"/>
      <c r="E73" s="87"/>
      <c r="F73" s="86"/>
      <c r="G73" s="86"/>
      <c r="H73" s="86"/>
      <c r="I73" s="6"/>
      <c r="J73" s="6"/>
    </row>
    <row r="74" spans="1:10" ht="26.25" customHeight="1">
      <c r="A74" s="2902"/>
      <c r="B74" s="37" t="s">
        <v>38</v>
      </c>
      <c r="C74" s="2536"/>
      <c r="D74" s="86"/>
      <c r="E74" s="87"/>
      <c r="F74" s="86"/>
      <c r="G74" s="86"/>
      <c r="H74" s="86"/>
      <c r="I74" s="6"/>
      <c r="J74" s="6"/>
    </row>
    <row r="75" spans="1:10" ht="24" customHeight="1">
      <c r="A75" s="2907">
        <v>11</v>
      </c>
      <c r="B75" s="37" t="s">
        <v>53</v>
      </c>
      <c r="C75" s="97">
        <v>3005</v>
      </c>
      <c r="D75" s="86"/>
      <c r="E75" s="87"/>
      <c r="F75" s="86"/>
      <c r="G75" s="86"/>
      <c r="H75" s="86"/>
      <c r="I75" s="6"/>
      <c r="J75" s="6"/>
    </row>
    <row r="76" spans="1:10" ht="25.5">
      <c r="A76" s="2894"/>
      <c r="B76" s="37" t="s">
        <v>52</v>
      </c>
      <c r="C76" s="97">
        <v>2921</v>
      </c>
      <c r="D76" s="86"/>
      <c r="E76" s="87"/>
      <c r="F76" s="86"/>
      <c r="G76" s="86"/>
      <c r="H76" s="86"/>
      <c r="I76" s="6"/>
      <c r="J76" s="6"/>
    </row>
    <row r="77" spans="1:10" ht="25.5">
      <c r="A77" s="2894"/>
      <c r="B77" s="37" t="s">
        <v>51</v>
      </c>
      <c r="C77" s="2536"/>
      <c r="D77" s="86"/>
      <c r="E77" s="87"/>
      <c r="F77" s="86"/>
      <c r="G77" s="86"/>
      <c r="H77" s="86"/>
      <c r="I77" s="6"/>
      <c r="J77" s="6"/>
    </row>
    <row r="78" spans="1:10" ht="25.5">
      <c r="A78" s="2902"/>
      <c r="B78" s="37" t="s">
        <v>50</v>
      </c>
      <c r="C78" s="2536"/>
      <c r="D78" s="86"/>
      <c r="E78" s="87"/>
      <c r="F78" s="86"/>
      <c r="G78" s="86"/>
      <c r="H78" s="86"/>
      <c r="I78" s="6"/>
      <c r="J78" s="6"/>
    </row>
    <row r="79" spans="1:10" ht="16.5" customHeight="1">
      <c r="A79" s="2907">
        <v>12</v>
      </c>
      <c r="B79" s="37" t="s">
        <v>39</v>
      </c>
      <c r="C79" s="2538">
        <v>15741</v>
      </c>
      <c r="D79" s="86"/>
      <c r="E79" s="87"/>
      <c r="F79" s="86"/>
      <c r="G79" s="86"/>
      <c r="H79" s="86"/>
      <c r="I79" s="6"/>
      <c r="J79" s="6"/>
    </row>
    <row r="80" spans="1:10" ht="15" customHeight="1">
      <c r="A80" s="2894"/>
      <c r="B80" s="37" t="s">
        <v>40</v>
      </c>
      <c r="C80" s="2538">
        <v>33477</v>
      </c>
      <c r="D80" s="86"/>
      <c r="E80" s="87"/>
      <c r="F80" s="86"/>
      <c r="G80" s="86"/>
      <c r="H80" s="86"/>
      <c r="I80" s="6"/>
      <c r="J80" s="6"/>
    </row>
    <row r="81" spans="1:10" ht="14.25" customHeight="1">
      <c r="A81" s="2894"/>
      <c r="B81" s="37" t="s">
        <v>41</v>
      </c>
      <c r="C81" s="2536"/>
      <c r="D81" s="86"/>
      <c r="E81" s="87"/>
      <c r="F81" s="86"/>
      <c r="G81" s="86"/>
      <c r="H81" s="86"/>
      <c r="I81" s="6"/>
      <c r="J81" s="6"/>
    </row>
    <row r="82" spans="1:10" ht="15" customHeight="1" thickBot="1">
      <c r="A82" s="2894"/>
      <c r="B82" s="51" t="s">
        <v>42</v>
      </c>
      <c r="C82" s="2536"/>
      <c r="D82" s="86"/>
      <c r="E82" s="87"/>
      <c r="F82" s="86"/>
      <c r="G82" s="86"/>
      <c r="H82" s="86"/>
      <c r="I82" s="6"/>
      <c r="J82" s="6"/>
    </row>
    <row r="83" spans="1:10" ht="15" customHeight="1">
      <c r="A83" s="2893">
        <v>13</v>
      </c>
      <c r="B83" s="37" t="s">
        <v>43</v>
      </c>
      <c r="C83" s="96">
        <v>186225.32</v>
      </c>
      <c r="D83" s="86"/>
      <c r="E83" s="87"/>
      <c r="F83" s="86"/>
      <c r="G83" s="86"/>
      <c r="H83" s="86"/>
      <c r="I83" s="6"/>
      <c r="J83" s="6"/>
    </row>
    <row r="84" spans="1:10" ht="15" customHeight="1">
      <c r="A84" s="2894"/>
      <c r="B84" s="37" t="s">
        <v>44</v>
      </c>
      <c r="C84" s="96">
        <v>50402.559999999998</v>
      </c>
      <c r="D84" s="86"/>
      <c r="E84" s="87"/>
      <c r="F84" s="86"/>
      <c r="G84" s="86"/>
      <c r="H84" s="86"/>
      <c r="I84" s="6"/>
      <c r="J84" s="6"/>
    </row>
    <row r="85" spans="1:10" ht="15" customHeight="1">
      <c r="A85" s="2894"/>
      <c r="B85" s="37" t="s">
        <v>45</v>
      </c>
      <c r="C85" s="2536"/>
      <c r="D85" s="86"/>
      <c r="E85" s="87"/>
      <c r="F85" s="86"/>
      <c r="G85" s="86"/>
      <c r="H85" s="86"/>
      <c r="I85" s="6"/>
      <c r="J85" s="6"/>
    </row>
    <row r="86" spans="1:10" ht="15" customHeight="1" thickBot="1">
      <c r="A86" s="2895"/>
      <c r="B86" s="90" t="s">
        <v>46</v>
      </c>
      <c r="C86" s="2537"/>
      <c r="D86" s="86"/>
      <c r="E86" s="87"/>
      <c r="F86" s="86"/>
      <c r="G86" s="86"/>
      <c r="H86" s="86"/>
      <c r="I86" s="6"/>
      <c r="J86" s="6"/>
    </row>
    <row r="87" spans="1:10" s="2891" customFormat="1" ht="15" customHeight="1">
      <c r="A87" s="2889"/>
      <c r="B87" s="2890"/>
      <c r="C87" s="2890"/>
      <c r="D87" s="2890"/>
      <c r="E87" s="2890"/>
      <c r="F87" s="2890"/>
      <c r="G87" s="2890"/>
      <c r="H87" s="2890"/>
      <c r="I87" s="2890"/>
      <c r="J87" s="2890"/>
    </row>
    <row r="88" spans="1:10" s="2891" customFormat="1" ht="15" customHeight="1">
      <c r="A88" s="2889"/>
      <c r="B88" s="2890"/>
      <c r="C88" s="2890"/>
      <c r="D88" s="2890"/>
      <c r="E88" s="2890"/>
      <c r="F88" s="2890"/>
      <c r="G88" s="2890"/>
      <c r="H88" s="2890"/>
      <c r="I88" s="2890"/>
      <c r="J88" s="2890"/>
    </row>
    <row r="89" spans="1:10" ht="31.5" customHeight="1" thickBot="1">
      <c r="A89" s="16"/>
      <c r="B89" s="2321" t="s">
        <v>104</v>
      </c>
      <c r="C89" s="20" t="s">
        <v>101</v>
      </c>
      <c r="D89" s="86"/>
      <c r="E89" s="87"/>
      <c r="F89" s="86"/>
      <c r="G89" s="86"/>
      <c r="H89" s="86"/>
      <c r="I89" s="6"/>
      <c r="J89" s="6"/>
    </row>
    <row r="90" spans="1:10" ht="25.5" customHeight="1">
      <c r="A90" s="2893">
        <v>14</v>
      </c>
      <c r="B90" s="51" t="s">
        <v>47</v>
      </c>
      <c r="C90" s="20">
        <v>2.9990000000000001</v>
      </c>
      <c r="D90" s="86"/>
      <c r="E90" s="87"/>
      <c r="F90" s="86"/>
      <c r="G90" s="86"/>
      <c r="H90" s="86"/>
      <c r="I90" s="6"/>
      <c r="J90" s="6"/>
    </row>
    <row r="91" spans="1:10" ht="28.5" customHeight="1">
      <c r="A91" s="2894"/>
      <c r="B91" s="51" t="s">
        <v>48</v>
      </c>
      <c r="C91" s="20">
        <v>2.9809999999999999</v>
      </c>
      <c r="D91" s="86"/>
      <c r="E91" s="87"/>
      <c r="F91" s="86"/>
      <c r="G91" s="86"/>
      <c r="H91" s="86"/>
      <c r="I91" s="6"/>
      <c r="J91" s="6"/>
    </row>
    <row r="92" spans="1:10" ht="29.25" customHeight="1">
      <c r="A92" s="2894"/>
      <c r="B92" s="51" t="s">
        <v>105</v>
      </c>
      <c r="C92" s="2535">
        <v>2934</v>
      </c>
      <c r="D92" s="86"/>
      <c r="E92" s="87"/>
      <c r="F92" s="86"/>
      <c r="G92" s="86"/>
      <c r="H92" s="86"/>
      <c r="I92" s="6"/>
      <c r="J92" s="6"/>
    </row>
    <row r="93" spans="1:10" ht="27.75" customHeight="1" thickBot="1">
      <c r="A93" s="2895"/>
      <c r="B93" s="51" t="s">
        <v>106</v>
      </c>
      <c r="C93" s="20"/>
      <c r="D93" s="86"/>
      <c r="E93" s="87"/>
      <c r="F93" s="86"/>
      <c r="G93" s="86"/>
      <c r="H93" s="86"/>
      <c r="I93" s="6"/>
      <c r="J93" s="6"/>
    </row>
    <row r="94" spans="1:10" ht="36.75" customHeight="1">
      <c r="A94" s="2908">
        <v>15</v>
      </c>
      <c r="B94" s="51" t="s">
        <v>49</v>
      </c>
      <c r="C94" s="20" t="s">
        <v>100</v>
      </c>
      <c r="D94" s="86"/>
      <c r="E94" s="87"/>
      <c r="F94" s="86"/>
      <c r="G94" s="86"/>
      <c r="H94" s="2517"/>
      <c r="I94" s="6"/>
      <c r="J94" s="6"/>
    </row>
    <row r="95" spans="1:10" ht="44.25" customHeight="1">
      <c r="A95" s="2891"/>
      <c r="B95" s="51" t="s">
        <v>57</v>
      </c>
      <c r="C95" s="20" t="s">
        <v>100</v>
      </c>
      <c r="D95" s="86"/>
      <c r="E95" s="87"/>
      <c r="F95" s="86"/>
      <c r="G95" s="86"/>
      <c r="H95" s="86"/>
      <c r="I95" s="6"/>
      <c r="J95" s="6"/>
    </row>
    <row r="96" spans="1:10" ht="43.5" customHeight="1">
      <c r="A96" s="2891"/>
      <c r="B96" s="51" t="s">
        <v>58</v>
      </c>
      <c r="C96" s="20" t="s">
        <v>100</v>
      </c>
      <c r="D96" s="86"/>
      <c r="E96" s="87"/>
      <c r="F96" s="86"/>
      <c r="G96" s="86"/>
      <c r="H96" s="86"/>
      <c r="I96" s="6"/>
      <c r="J96" s="6"/>
    </row>
    <row r="97" spans="1:10" ht="33.75" customHeight="1" thickBot="1">
      <c r="A97" s="2906"/>
      <c r="B97" s="51" t="s">
        <v>59</v>
      </c>
      <c r="C97" s="20"/>
      <c r="D97" s="86"/>
      <c r="E97" s="87"/>
      <c r="F97" s="86"/>
      <c r="G97" s="86"/>
      <c r="H97" s="86"/>
      <c r="I97" s="6"/>
      <c r="J97" s="6"/>
    </row>
    <row r="98" spans="1:10" ht="50.25" customHeight="1" thickBot="1">
      <c r="A98" s="18"/>
      <c r="B98" s="51"/>
      <c r="C98" s="1549"/>
      <c r="D98" s="86"/>
      <c r="E98" s="87"/>
      <c r="F98" s="86"/>
      <c r="G98" s="86"/>
      <c r="H98" s="86"/>
      <c r="I98" s="6"/>
      <c r="J98" s="6"/>
    </row>
    <row r="99" spans="1:10" ht="50.25" customHeight="1" thickBot="1">
      <c r="A99" s="83"/>
      <c r="B99" s="78" t="s">
        <v>104</v>
      </c>
      <c r="C99" s="76" t="s">
        <v>107</v>
      </c>
      <c r="D99" s="20" t="s">
        <v>108</v>
      </c>
      <c r="E99" s="20" t="s">
        <v>1210</v>
      </c>
      <c r="F99" s="86"/>
      <c r="G99" s="86"/>
      <c r="H99" s="86"/>
      <c r="I99" s="6"/>
    </row>
    <row r="100" spans="1:10" ht="31.5" customHeight="1">
      <c r="A100" s="2891">
        <v>16</v>
      </c>
      <c r="B100" s="104" t="s">
        <v>60</v>
      </c>
      <c r="C100" s="2323">
        <v>17729736</v>
      </c>
      <c r="D100" s="2526">
        <v>5323018</v>
      </c>
      <c r="E100" s="94">
        <v>544508.09</v>
      </c>
      <c r="F100" s="2285"/>
      <c r="G100" s="86"/>
      <c r="H100" s="86"/>
      <c r="I100" s="6"/>
    </row>
    <row r="101" spans="1:10" ht="34.5" customHeight="1" thickBot="1">
      <c r="A101" s="2891"/>
      <c r="B101" s="82" t="s">
        <v>61</v>
      </c>
      <c r="C101" s="2323">
        <v>4720345</v>
      </c>
      <c r="D101" s="2526">
        <v>1650123</v>
      </c>
      <c r="E101" s="94">
        <v>151520.12143999999</v>
      </c>
      <c r="F101" s="86"/>
      <c r="G101" s="86"/>
      <c r="H101" s="86"/>
      <c r="I101" s="6"/>
    </row>
    <row r="102" spans="1:10" ht="32.25" customHeight="1" thickBot="1">
      <c r="A102" s="2891"/>
      <c r="B102" s="82" t="s">
        <v>62</v>
      </c>
      <c r="C102" s="2846">
        <v>4484359</v>
      </c>
      <c r="D102" s="2543">
        <v>1615956</v>
      </c>
      <c r="E102" s="2542">
        <v>145855.49</v>
      </c>
      <c r="F102" s="86"/>
      <c r="G102" s="86"/>
      <c r="H102" s="86"/>
      <c r="I102" s="6"/>
    </row>
    <row r="103" spans="1:10" ht="32.25" customHeight="1" thickBot="1">
      <c r="A103" s="2906"/>
      <c r="B103" s="103" t="s">
        <v>63</v>
      </c>
      <c r="C103" s="47"/>
      <c r="D103" s="89"/>
      <c r="E103" s="2322"/>
      <c r="F103" s="86"/>
      <c r="G103" s="86"/>
      <c r="H103" s="86"/>
      <c r="I103" s="6"/>
    </row>
    <row r="104" spans="1:10" ht="32.25" customHeight="1">
      <c r="A104" s="2286"/>
      <c r="B104" s="27"/>
      <c r="C104" s="2285"/>
      <c r="D104" s="86"/>
      <c r="E104" s="2527"/>
      <c r="F104" s="86"/>
      <c r="G104" s="86"/>
      <c r="H104" s="86"/>
      <c r="I104" s="6"/>
    </row>
    <row r="105" spans="1:10" s="6" customFormat="1" ht="32.25" customHeight="1" thickBot="1">
      <c r="A105" s="26"/>
      <c r="B105" s="27"/>
      <c r="C105" s="28"/>
      <c r="D105" s="86"/>
      <c r="E105" s="87"/>
      <c r="F105" s="86"/>
      <c r="G105" s="86"/>
      <c r="H105" s="86"/>
    </row>
    <row r="106" spans="1:10" ht="32.25" customHeight="1" thickBot="1">
      <c r="A106" s="102"/>
      <c r="B106" s="66"/>
      <c r="C106" s="57" t="s">
        <v>1369</v>
      </c>
      <c r="D106" s="2516" t="s">
        <v>1370</v>
      </c>
      <c r="E106" s="2847" t="s">
        <v>1371</v>
      </c>
      <c r="F106" s="2851" t="s">
        <v>1394</v>
      </c>
      <c r="G106" s="86"/>
      <c r="H106" s="86"/>
      <c r="I106" s="6"/>
    </row>
    <row r="107" spans="1:10" ht="54.75" customHeight="1">
      <c r="A107" s="2891">
        <v>17</v>
      </c>
      <c r="B107" s="27" t="s">
        <v>64</v>
      </c>
      <c r="C107" s="101">
        <v>339</v>
      </c>
      <c r="D107" s="101">
        <v>465</v>
      </c>
      <c r="E107" s="2848">
        <v>804</v>
      </c>
      <c r="F107" s="2853" t="s">
        <v>100</v>
      </c>
      <c r="G107" s="86"/>
      <c r="H107" s="86"/>
      <c r="I107" s="6"/>
    </row>
    <row r="108" spans="1:10" ht="57" customHeight="1">
      <c r="A108" s="2891"/>
      <c r="B108" s="51" t="s">
        <v>65</v>
      </c>
      <c r="C108" s="101">
        <v>336</v>
      </c>
      <c r="D108" s="101">
        <v>460</v>
      </c>
      <c r="E108" s="2848">
        <v>796</v>
      </c>
      <c r="F108" s="2853" t="s">
        <v>100</v>
      </c>
      <c r="G108" s="86"/>
      <c r="H108" s="86"/>
      <c r="I108" s="6"/>
    </row>
    <row r="109" spans="1:10" ht="54.75" customHeight="1">
      <c r="A109" s="2891"/>
      <c r="B109" s="51" t="s">
        <v>66</v>
      </c>
      <c r="C109" s="2532">
        <v>296</v>
      </c>
      <c r="D109" s="2845">
        <v>374</v>
      </c>
      <c r="E109" s="2849">
        <v>670</v>
      </c>
      <c r="F109" s="2853" t="s">
        <v>100</v>
      </c>
      <c r="G109" s="86"/>
      <c r="H109" s="86"/>
      <c r="I109" s="6"/>
      <c r="J109" s="2852"/>
    </row>
    <row r="110" spans="1:10" ht="57" customHeight="1" thickBot="1">
      <c r="A110" s="2906"/>
      <c r="B110" s="90" t="s">
        <v>67</v>
      </c>
      <c r="C110" s="47"/>
      <c r="D110" s="89"/>
      <c r="E110" s="2850"/>
      <c r="F110" s="2851"/>
      <c r="G110" s="86"/>
      <c r="H110" s="86"/>
      <c r="I110" s="6"/>
    </row>
    <row r="111" spans="1:10" ht="57" customHeight="1">
      <c r="A111" s="18"/>
      <c r="B111" s="27"/>
      <c r="C111" s="28"/>
      <c r="D111" s="92"/>
      <c r="E111" s="93"/>
      <c r="F111" s="86"/>
      <c r="G111" s="86"/>
      <c r="H111" s="86"/>
      <c r="I111" s="6"/>
    </row>
    <row r="112" spans="1:10" ht="140.25" customHeight="1">
      <c r="A112" s="18"/>
      <c r="B112" s="27"/>
      <c r="C112" s="28"/>
      <c r="D112" s="92"/>
      <c r="E112" s="93"/>
      <c r="F112" s="86"/>
      <c r="G112" s="86"/>
      <c r="H112" s="86"/>
      <c r="I112" s="6"/>
    </row>
    <row r="113" spans="1:10" ht="99" customHeight="1">
      <c r="A113" s="2854"/>
      <c r="B113" s="29"/>
      <c r="C113" s="20" t="s">
        <v>1395</v>
      </c>
      <c r="D113" s="86"/>
      <c r="E113" s="87"/>
      <c r="F113" s="86"/>
      <c r="G113" s="86"/>
      <c r="H113" s="86"/>
      <c r="I113" s="6"/>
    </row>
    <row r="114" spans="1:10" ht="20.25" customHeight="1">
      <c r="A114" s="2904">
        <v>18</v>
      </c>
      <c r="B114" s="2525" t="s">
        <v>68</v>
      </c>
      <c r="C114" s="2855">
        <v>3829480.98</v>
      </c>
      <c r="D114" s="2517"/>
      <c r="E114" s="2518"/>
      <c r="F114" s="2517"/>
      <c r="G114" s="2517"/>
      <c r="H114" s="2517"/>
      <c r="I114" s="2519"/>
      <c r="J114" s="2520"/>
    </row>
    <row r="115" spans="1:10" ht="18" customHeight="1">
      <c r="A115" s="2904"/>
      <c r="B115" s="2524" t="s">
        <v>69</v>
      </c>
      <c r="C115" s="2536">
        <v>1047626.35</v>
      </c>
      <c r="D115" s="2517"/>
      <c r="E115" s="2518"/>
      <c r="F115" s="2517"/>
      <c r="G115" s="2517"/>
      <c r="H115" s="2517"/>
      <c r="I115" s="2519"/>
      <c r="J115" s="2520"/>
    </row>
    <row r="116" spans="1:10" ht="16.5" customHeight="1">
      <c r="A116" s="2904"/>
      <c r="B116" s="2524" t="s">
        <v>70</v>
      </c>
      <c r="C116" s="2536">
        <v>966917.16</v>
      </c>
      <c r="D116" s="2517"/>
      <c r="E116" s="2518"/>
      <c r="F116" s="2517"/>
      <c r="G116" s="2517"/>
      <c r="H116" s="2517"/>
      <c r="I116" s="2519"/>
      <c r="J116" s="2520"/>
    </row>
    <row r="117" spans="1:10" ht="22.5" customHeight="1" thickBot="1">
      <c r="A117" s="2905"/>
      <c r="B117" s="2524" t="s">
        <v>71</v>
      </c>
      <c r="C117" s="2523"/>
      <c r="D117" s="2517"/>
      <c r="E117" s="2518"/>
      <c r="F117" s="2517"/>
      <c r="G117" s="2517"/>
      <c r="H117" s="2517"/>
      <c r="I117" s="2519"/>
      <c r="J117" s="2520"/>
    </row>
    <row r="118" spans="1:10" ht="21" customHeight="1">
      <c r="A118" s="2903">
        <v>19</v>
      </c>
      <c r="B118" s="2524" t="s">
        <v>72</v>
      </c>
      <c r="C118" s="2523" t="s">
        <v>100</v>
      </c>
      <c r="D118" s="2517"/>
      <c r="E118" s="2518"/>
      <c r="F118" s="2517"/>
      <c r="G118" s="2517"/>
      <c r="H118" s="2517"/>
      <c r="I118" s="2519"/>
      <c r="J118" s="2520"/>
    </row>
    <row r="119" spans="1:10" ht="18.75" customHeight="1">
      <c r="A119" s="2904"/>
      <c r="B119" s="2524" t="s">
        <v>73</v>
      </c>
      <c r="C119" s="2523" t="s">
        <v>100</v>
      </c>
      <c r="D119" s="2517"/>
      <c r="E119" s="2518"/>
      <c r="F119" s="2517"/>
      <c r="G119" s="2517"/>
      <c r="H119" s="2517"/>
      <c r="I119" s="2519"/>
      <c r="J119" s="2520"/>
    </row>
    <row r="120" spans="1:10" ht="22.5" customHeight="1">
      <c r="A120" s="2904"/>
      <c r="B120" s="2524" t="s">
        <v>74</v>
      </c>
      <c r="C120" s="2523" t="s">
        <v>100</v>
      </c>
      <c r="D120" s="2517"/>
      <c r="E120" s="2518"/>
      <c r="F120" s="2517"/>
      <c r="G120" s="2517"/>
      <c r="H120" s="2517"/>
      <c r="I120" s="2519"/>
      <c r="J120" s="2520"/>
    </row>
    <row r="121" spans="1:10" ht="22.5" customHeight="1" thickBot="1">
      <c r="A121" s="2905"/>
      <c r="B121" s="2524" t="s">
        <v>75</v>
      </c>
      <c r="C121" s="2523"/>
      <c r="D121" s="2517"/>
      <c r="E121" s="2518"/>
      <c r="F121" s="2517"/>
      <c r="G121" s="2517"/>
      <c r="H121" s="2517"/>
      <c r="I121" s="2519"/>
      <c r="J121" s="2520"/>
    </row>
    <row r="122" spans="1:10" ht="26.25" customHeight="1">
      <c r="A122" s="2903">
        <v>20</v>
      </c>
      <c r="B122" s="2524" t="s">
        <v>76</v>
      </c>
      <c r="C122" s="2523" t="s">
        <v>100</v>
      </c>
      <c r="D122" s="2517"/>
      <c r="E122" s="2518"/>
      <c r="F122" s="2517"/>
      <c r="G122" s="2517"/>
      <c r="H122" s="2517"/>
      <c r="I122" s="2519"/>
      <c r="J122" s="2520"/>
    </row>
    <row r="123" spans="1:10" ht="30" customHeight="1">
      <c r="A123" s="2904"/>
      <c r="B123" s="2524" t="s">
        <v>77</v>
      </c>
      <c r="C123" s="2523" t="s">
        <v>100</v>
      </c>
      <c r="D123" s="2517"/>
      <c r="E123" s="2518"/>
      <c r="F123" s="2517"/>
      <c r="G123" s="2517"/>
      <c r="H123" s="2517"/>
      <c r="I123" s="2519"/>
      <c r="J123" s="2520"/>
    </row>
    <row r="124" spans="1:10" ht="34.5" customHeight="1">
      <c r="A124" s="2904"/>
      <c r="B124" s="2524" t="s">
        <v>78</v>
      </c>
      <c r="C124" s="2523" t="s">
        <v>100</v>
      </c>
      <c r="D124" s="2517"/>
      <c r="E124" s="2518"/>
      <c r="F124" s="2517"/>
      <c r="G124" s="2517"/>
      <c r="H124" s="2517"/>
      <c r="I124" s="2519"/>
      <c r="J124" s="2520"/>
    </row>
    <row r="125" spans="1:10" ht="29.25" customHeight="1" thickBot="1">
      <c r="A125" s="2905"/>
      <c r="B125" s="2524" t="s">
        <v>79</v>
      </c>
      <c r="C125" s="2523"/>
      <c r="D125" s="2517"/>
      <c r="E125" s="2518"/>
      <c r="F125" s="2517"/>
      <c r="G125" s="2517"/>
      <c r="H125" s="2517"/>
      <c r="I125" s="2519"/>
      <c r="J125" s="2520"/>
    </row>
    <row r="126" spans="1:10" s="2520" customFormat="1" ht="28.5" customHeight="1">
      <c r="A126" s="2903">
        <v>21</v>
      </c>
      <c r="B126" s="2524" t="s">
        <v>80</v>
      </c>
      <c r="C126" s="2523">
        <v>1229463</v>
      </c>
      <c r="D126" s="2517"/>
      <c r="E126" s="2518"/>
      <c r="F126" s="2517"/>
      <c r="G126" s="2517"/>
      <c r="H126" s="2517"/>
      <c r="I126" s="2519"/>
    </row>
    <row r="127" spans="1:10" s="2520" customFormat="1" ht="28.5" customHeight="1">
      <c r="A127" s="2904"/>
      <c r="B127" s="2524" t="s">
        <v>81</v>
      </c>
      <c r="C127" s="2523">
        <v>950093</v>
      </c>
      <c r="D127" s="2517"/>
      <c r="E127" s="2518"/>
      <c r="F127" s="2517"/>
      <c r="G127" s="2517"/>
      <c r="H127" s="2517"/>
      <c r="I127" s="2519"/>
    </row>
    <row r="128" spans="1:10" s="2520" customFormat="1" ht="30" customHeight="1">
      <c r="A128" s="2904"/>
      <c r="B128" s="2524" t="s">
        <v>82</v>
      </c>
      <c r="C128" s="2523">
        <v>1116959</v>
      </c>
      <c r="D128" s="2517"/>
      <c r="E128" s="2518"/>
      <c r="F128" s="2517"/>
      <c r="G128" s="2517"/>
      <c r="H128" s="2517"/>
      <c r="I128" s="2519"/>
    </row>
    <row r="129" spans="1:10" ht="30" customHeight="1" thickBot="1">
      <c r="A129" s="2905"/>
      <c r="B129" s="2524" t="s">
        <v>83</v>
      </c>
      <c r="C129" s="2523"/>
      <c r="D129" s="2517"/>
      <c r="E129" s="2518"/>
      <c r="F129" s="2517"/>
      <c r="G129" s="2517"/>
      <c r="H129" s="2517"/>
      <c r="I129" s="2519"/>
      <c r="J129" s="2520"/>
    </row>
    <row r="130" spans="1:10" s="2520" customFormat="1" ht="30" customHeight="1">
      <c r="A130" s="2903">
        <v>22</v>
      </c>
      <c r="B130" s="2525" t="s">
        <v>84</v>
      </c>
      <c r="C130" s="2523" t="s">
        <v>100</v>
      </c>
      <c r="D130" s="2517"/>
      <c r="E130" s="2518"/>
      <c r="F130" s="2517"/>
      <c r="G130" s="2517"/>
      <c r="H130" s="2517"/>
      <c r="I130" s="2519"/>
    </row>
    <row r="131" spans="1:10" s="2520" customFormat="1" ht="30" customHeight="1">
      <c r="A131" s="2904"/>
      <c r="B131" s="2525" t="s">
        <v>85</v>
      </c>
      <c r="C131" s="2523" t="s">
        <v>100</v>
      </c>
      <c r="D131" s="2517"/>
      <c r="E131" s="2518"/>
      <c r="F131" s="2517"/>
      <c r="G131" s="2517"/>
      <c r="H131" s="2517"/>
      <c r="I131" s="2519"/>
    </row>
    <row r="132" spans="1:10" s="2520" customFormat="1" ht="30" customHeight="1">
      <c r="A132" s="2904"/>
      <c r="B132" s="2525" t="s">
        <v>86</v>
      </c>
      <c r="C132" s="2523" t="s">
        <v>100</v>
      </c>
      <c r="D132" s="2517"/>
      <c r="E132" s="2518"/>
      <c r="F132" s="2517"/>
      <c r="G132" s="2517"/>
      <c r="H132" s="2517"/>
      <c r="I132" s="2519"/>
    </row>
    <row r="133" spans="1:10" ht="30" customHeight="1" thickBot="1">
      <c r="A133" s="2905"/>
      <c r="B133" s="2856" t="s">
        <v>87</v>
      </c>
      <c r="C133" s="2539"/>
      <c r="D133" s="2517"/>
      <c r="E133" s="2518"/>
      <c r="F133" s="2517"/>
      <c r="G133" s="2517"/>
      <c r="H133" s="2517"/>
      <c r="I133" s="2519"/>
      <c r="J133" s="2520"/>
    </row>
    <row r="134" spans="1:10" s="9" customFormat="1" ht="14.25">
      <c r="B134" s="10"/>
      <c r="C134" s="11"/>
      <c r="D134" s="2521"/>
      <c r="E134" s="2521"/>
      <c r="F134" s="2521"/>
      <c r="G134" s="2521"/>
      <c r="H134" s="2521"/>
      <c r="I134" s="2521"/>
      <c r="J134" s="2522"/>
    </row>
    <row r="135" spans="1:10" s="9" customFormat="1" ht="14.25">
      <c r="B135" s="10"/>
      <c r="C135" s="11"/>
      <c r="D135" s="2302"/>
      <c r="E135" s="2302"/>
      <c r="F135" s="2302"/>
      <c r="G135" s="2302"/>
      <c r="H135" s="2302"/>
      <c r="I135" s="2302"/>
    </row>
    <row r="136" spans="1:10" ht="14.25">
      <c r="B136" s="12"/>
      <c r="C136" s="13"/>
      <c r="D136" s="2303"/>
      <c r="E136" s="6"/>
      <c r="F136" s="6"/>
      <c r="G136" s="6"/>
      <c r="H136" s="6"/>
      <c r="I136" s="6"/>
    </row>
    <row r="137" spans="1:10">
      <c r="B137" s="14"/>
      <c r="D137" s="6"/>
      <c r="E137" s="6"/>
      <c r="F137" s="6"/>
      <c r="G137" s="6"/>
      <c r="H137" s="6"/>
      <c r="I137" s="6"/>
    </row>
    <row r="138" spans="1:10">
      <c r="D138" s="6"/>
      <c r="E138" s="6"/>
      <c r="F138" s="6"/>
      <c r="G138" s="6"/>
      <c r="H138" s="6"/>
      <c r="I138" s="6"/>
    </row>
  </sheetData>
  <sheetProtection formatCells="0" selectLockedCells="1"/>
  <mergeCells count="35">
    <mergeCell ref="A8:A12"/>
    <mergeCell ref="A130:A133"/>
    <mergeCell ref="A107:A110"/>
    <mergeCell ref="A114:A117"/>
    <mergeCell ref="A118:A121"/>
    <mergeCell ref="A122:A125"/>
    <mergeCell ref="A126:A129"/>
    <mergeCell ref="A79:A82"/>
    <mergeCell ref="A90:A93"/>
    <mergeCell ref="A94:A97"/>
    <mergeCell ref="A100:A103"/>
    <mergeCell ref="A54:A57"/>
    <mergeCell ref="A61:A64"/>
    <mergeCell ref="A65:A68"/>
    <mergeCell ref="A71:A74"/>
    <mergeCell ref="A75:A78"/>
    <mergeCell ref="A58:XFD59"/>
    <mergeCell ref="D60:J68"/>
    <mergeCell ref="A87:XFD88"/>
    <mergeCell ref="A83:A86"/>
    <mergeCell ref="A28:A31"/>
    <mergeCell ref="A32:A35"/>
    <mergeCell ref="A36:A39"/>
    <mergeCell ref="A44:A47"/>
    <mergeCell ref="A50:A53"/>
    <mergeCell ref="I6:I7"/>
    <mergeCell ref="A2:C2"/>
    <mergeCell ref="A6:A7"/>
    <mergeCell ref="B6:B7"/>
    <mergeCell ref="C6:C7"/>
    <mergeCell ref="D6:D7"/>
    <mergeCell ref="G6:G7"/>
    <mergeCell ref="H6:H7"/>
    <mergeCell ref="E6:E7"/>
    <mergeCell ref="F6:F7"/>
  </mergeCells>
  <pageMargins left="0.74803149606299202" right="0.55118110236220497" top="0" bottom="0" header="0.27559055118110198" footer="0.511811023622047"/>
  <pageSetup scale="8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66"/>
  <sheetViews>
    <sheetView zoomScaleNormal="100" workbookViewId="0">
      <pane xSplit="2" ySplit="6" topLeftCell="AW18" activePane="bottomRight" state="frozen"/>
      <selection pane="topRight" activeCell="C1" sqref="C1"/>
      <selection pane="bottomLeft" activeCell="A8" sqref="A8"/>
      <selection pane="bottomRight" activeCell="AU51" sqref="AU51"/>
    </sheetView>
  </sheetViews>
  <sheetFormatPr defaultRowHeight="12.75"/>
  <cols>
    <col min="1" max="1" width="5.28515625" customWidth="1"/>
    <col min="2" max="2" width="11.28515625" customWidth="1"/>
    <col min="3" max="3" width="7.28515625" style="2515" customWidth="1"/>
    <col min="4" max="4" width="8.28515625" style="2431" customWidth="1"/>
    <col min="5" max="5" width="9.28515625" style="2431" customWidth="1"/>
    <col min="6" max="6" width="13.42578125" style="2515" customWidth="1"/>
    <col min="7" max="7" width="12.7109375" style="2515" customWidth="1"/>
    <col min="8" max="9" width="10" style="2515" customWidth="1"/>
    <col min="10" max="10" width="10.5703125" style="2431" customWidth="1"/>
    <col min="11" max="11" width="12.140625" style="2431" customWidth="1"/>
    <col min="12" max="12" width="11.85546875" style="2515" customWidth="1"/>
    <col min="13" max="14" width="10.28515625" style="2515" customWidth="1"/>
    <col min="15" max="15" width="14.140625" style="2515" customWidth="1"/>
    <col min="16" max="16" width="10.7109375" customWidth="1"/>
    <col min="17" max="17" width="5.85546875" customWidth="1"/>
    <col min="18" max="18" width="6.140625" style="2380" customWidth="1"/>
    <col min="19" max="19" width="8.28515625" style="2380" customWidth="1"/>
    <col min="20" max="20" width="12.7109375" customWidth="1"/>
    <col min="21" max="21" width="12" customWidth="1"/>
    <col min="22" max="23" width="10.28515625" style="2515" customWidth="1"/>
    <col min="24" max="24" width="11" style="2380" customWidth="1"/>
    <col min="25" max="25" width="13" style="2380" customWidth="1"/>
    <col min="26" max="26" width="12.85546875" customWidth="1"/>
    <col min="27" max="28" width="10.28515625" style="2515" customWidth="1"/>
    <col min="29" max="29" width="11" customWidth="1"/>
    <col min="30" max="30" width="11.7109375" style="2380" customWidth="1"/>
    <col min="31" max="31" width="9.140625" style="2380"/>
    <col min="32" max="32" width="8.28515625" customWidth="1"/>
    <col min="33" max="33" width="9.42578125" customWidth="1"/>
    <col min="34" max="35" width="11.85546875" customWidth="1"/>
    <col min="36" max="38" width="10" style="2515" customWidth="1"/>
    <col min="39" max="39" width="12.140625" customWidth="1"/>
    <col min="40" max="40" width="12.7109375" customWidth="1"/>
    <col min="41" max="42" width="10.28515625" style="2515" customWidth="1"/>
    <col min="43" max="43" width="10.28515625" customWidth="1"/>
    <col min="44" max="44" width="15.28515625" style="2380" customWidth="1"/>
    <col min="45" max="45" width="8.28515625" customWidth="1"/>
    <col min="46" max="46" width="8.42578125" customWidth="1"/>
    <col min="47" max="47" width="8" customWidth="1"/>
    <col min="48" max="48" width="12.5703125" customWidth="1"/>
    <col min="49" max="49" width="11.140625" customWidth="1"/>
    <col min="50" max="50" width="10" style="2515" customWidth="1"/>
    <col min="51" max="51" width="11.28515625" style="2515" customWidth="1"/>
    <col min="52" max="52" width="11.5703125" customWidth="1"/>
    <col min="53" max="53" width="12" customWidth="1"/>
    <col min="54" max="54" width="10.85546875" customWidth="1"/>
    <col min="55" max="55" width="10.28515625" style="2515" customWidth="1"/>
    <col min="56" max="56" width="10.85546875" style="2515" customWidth="1"/>
    <col min="57" max="57" width="11.7109375" style="2381" customWidth="1"/>
    <col min="58" max="58" width="11.140625" style="2381" customWidth="1"/>
    <col min="59" max="75" width="9.140625" style="2381"/>
    <col min="257" max="257" width="5.28515625" customWidth="1"/>
    <col min="258" max="258" width="11.28515625" customWidth="1"/>
    <col min="259" max="259" width="7.28515625" customWidth="1"/>
    <col min="260" max="260" width="8.28515625" customWidth="1"/>
    <col min="261" max="261" width="9.28515625" customWidth="1"/>
    <col min="262" max="262" width="13.42578125" customWidth="1"/>
    <col min="263" max="263" width="12.7109375" customWidth="1"/>
    <col min="264" max="265" width="10" customWidth="1"/>
    <col min="266" max="266" width="10.5703125" customWidth="1"/>
    <col min="267" max="267" width="12.140625" customWidth="1"/>
    <col min="268" max="268" width="11.85546875" customWidth="1"/>
    <col min="269" max="270" width="10.28515625" customWidth="1"/>
    <col min="271" max="272" width="10.7109375" customWidth="1"/>
    <col min="273" max="273" width="5.85546875" customWidth="1"/>
    <col min="274" max="274" width="6.140625" customWidth="1"/>
    <col min="275" max="275" width="8.28515625" customWidth="1"/>
    <col min="276" max="276" width="12.7109375" customWidth="1"/>
    <col min="277" max="277" width="12" customWidth="1"/>
    <col min="278" max="279" width="10.28515625" customWidth="1"/>
    <col min="280" max="280" width="11" customWidth="1"/>
    <col min="281" max="281" width="13" customWidth="1"/>
    <col min="282" max="282" width="12.85546875" customWidth="1"/>
    <col min="283" max="284" width="10.28515625" customWidth="1"/>
    <col min="285" max="285" width="11" customWidth="1"/>
    <col min="286" max="286" width="11.7109375" customWidth="1"/>
    <col min="288" max="288" width="8.28515625" customWidth="1"/>
    <col min="289" max="289" width="9.42578125" customWidth="1"/>
    <col min="290" max="291" width="11.85546875" customWidth="1"/>
    <col min="292" max="294" width="10" customWidth="1"/>
    <col min="295" max="295" width="12.140625" customWidth="1"/>
    <col min="296" max="296" width="12.7109375" customWidth="1"/>
    <col min="297" max="299" width="10.28515625" customWidth="1"/>
    <col min="300" max="300" width="15.28515625" customWidth="1"/>
    <col min="301" max="301" width="8.28515625" customWidth="1"/>
    <col min="302" max="302" width="8.42578125" customWidth="1"/>
    <col min="303" max="303" width="8" customWidth="1"/>
    <col min="304" max="304" width="12.5703125" customWidth="1"/>
    <col min="305" max="305" width="11.140625" customWidth="1"/>
    <col min="306" max="307" width="10" customWidth="1"/>
    <col min="308" max="308" width="11.5703125" customWidth="1"/>
    <col min="309" max="309" width="12" customWidth="1"/>
    <col min="310" max="310" width="10.85546875" customWidth="1"/>
    <col min="311" max="312" width="10.28515625" customWidth="1"/>
    <col min="313" max="313" width="11.7109375" customWidth="1"/>
    <col min="314" max="314" width="11.140625" customWidth="1"/>
    <col min="513" max="513" width="5.28515625" customWidth="1"/>
    <col min="514" max="514" width="11.28515625" customWidth="1"/>
    <col min="515" max="515" width="7.28515625" customWidth="1"/>
    <col min="516" max="516" width="8.28515625" customWidth="1"/>
    <col min="517" max="517" width="9.28515625" customWidth="1"/>
    <col min="518" max="518" width="13.42578125" customWidth="1"/>
    <col min="519" max="519" width="12.7109375" customWidth="1"/>
    <col min="520" max="521" width="10" customWidth="1"/>
    <col min="522" max="522" width="10.5703125" customWidth="1"/>
    <col min="523" max="523" width="12.140625" customWidth="1"/>
    <col min="524" max="524" width="11.85546875" customWidth="1"/>
    <col min="525" max="526" width="10.28515625" customWidth="1"/>
    <col min="527" max="528" width="10.7109375" customWidth="1"/>
    <col min="529" max="529" width="5.85546875" customWidth="1"/>
    <col min="530" max="530" width="6.140625" customWidth="1"/>
    <col min="531" max="531" width="8.28515625" customWidth="1"/>
    <col min="532" max="532" width="12.7109375" customWidth="1"/>
    <col min="533" max="533" width="12" customWidth="1"/>
    <col min="534" max="535" width="10.28515625" customWidth="1"/>
    <col min="536" max="536" width="11" customWidth="1"/>
    <col min="537" max="537" width="13" customWidth="1"/>
    <col min="538" max="538" width="12.85546875" customWidth="1"/>
    <col min="539" max="540" width="10.28515625" customWidth="1"/>
    <col min="541" max="541" width="11" customWidth="1"/>
    <col min="542" max="542" width="11.7109375" customWidth="1"/>
    <col min="544" max="544" width="8.28515625" customWidth="1"/>
    <col min="545" max="545" width="9.42578125" customWidth="1"/>
    <col min="546" max="547" width="11.85546875" customWidth="1"/>
    <col min="548" max="550" width="10" customWidth="1"/>
    <col min="551" max="551" width="12.140625" customWidth="1"/>
    <col min="552" max="552" width="12.7109375" customWidth="1"/>
    <col min="553" max="555" width="10.28515625" customWidth="1"/>
    <col min="556" max="556" width="15.28515625" customWidth="1"/>
    <col min="557" max="557" width="8.28515625" customWidth="1"/>
    <col min="558" max="558" width="8.42578125" customWidth="1"/>
    <col min="559" max="559" width="8" customWidth="1"/>
    <col min="560" max="560" width="12.5703125" customWidth="1"/>
    <col min="561" max="561" width="11.140625" customWidth="1"/>
    <col min="562" max="563" width="10" customWidth="1"/>
    <col min="564" max="564" width="11.5703125" customWidth="1"/>
    <col min="565" max="565" width="12" customWidth="1"/>
    <col min="566" max="566" width="10.85546875" customWidth="1"/>
    <col min="567" max="568" width="10.28515625" customWidth="1"/>
    <col min="569" max="569" width="11.7109375" customWidth="1"/>
    <col min="570" max="570" width="11.140625" customWidth="1"/>
    <col min="769" max="769" width="5.28515625" customWidth="1"/>
    <col min="770" max="770" width="11.28515625" customWidth="1"/>
    <col min="771" max="771" width="7.28515625" customWidth="1"/>
    <col min="772" max="772" width="8.28515625" customWidth="1"/>
    <col min="773" max="773" width="9.28515625" customWidth="1"/>
    <col min="774" max="774" width="13.42578125" customWidth="1"/>
    <col min="775" max="775" width="12.7109375" customWidth="1"/>
    <col min="776" max="777" width="10" customWidth="1"/>
    <col min="778" max="778" width="10.5703125" customWidth="1"/>
    <col min="779" max="779" width="12.140625" customWidth="1"/>
    <col min="780" max="780" width="11.85546875" customWidth="1"/>
    <col min="781" max="782" width="10.28515625" customWidth="1"/>
    <col min="783" max="784" width="10.7109375" customWidth="1"/>
    <col min="785" max="785" width="5.85546875" customWidth="1"/>
    <col min="786" max="786" width="6.140625" customWidth="1"/>
    <col min="787" max="787" width="8.28515625" customWidth="1"/>
    <col min="788" max="788" width="12.7109375" customWidth="1"/>
    <col min="789" max="789" width="12" customWidth="1"/>
    <col min="790" max="791" width="10.28515625" customWidth="1"/>
    <col min="792" max="792" width="11" customWidth="1"/>
    <col min="793" max="793" width="13" customWidth="1"/>
    <col min="794" max="794" width="12.85546875" customWidth="1"/>
    <col min="795" max="796" width="10.28515625" customWidth="1"/>
    <col min="797" max="797" width="11" customWidth="1"/>
    <col min="798" max="798" width="11.7109375" customWidth="1"/>
    <col min="800" max="800" width="8.28515625" customWidth="1"/>
    <col min="801" max="801" width="9.42578125" customWidth="1"/>
    <col min="802" max="803" width="11.85546875" customWidth="1"/>
    <col min="804" max="806" width="10" customWidth="1"/>
    <col min="807" max="807" width="12.140625" customWidth="1"/>
    <col min="808" max="808" width="12.7109375" customWidth="1"/>
    <col min="809" max="811" width="10.28515625" customWidth="1"/>
    <col min="812" max="812" width="15.28515625" customWidth="1"/>
    <col min="813" max="813" width="8.28515625" customWidth="1"/>
    <col min="814" max="814" width="8.42578125" customWidth="1"/>
    <col min="815" max="815" width="8" customWidth="1"/>
    <col min="816" max="816" width="12.5703125" customWidth="1"/>
    <col min="817" max="817" width="11.140625" customWidth="1"/>
    <col min="818" max="819" width="10" customWidth="1"/>
    <col min="820" max="820" width="11.5703125" customWidth="1"/>
    <col min="821" max="821" width="12" customWidth="1"/>
    <col min="822" max="822" width="10.85546875" customWidth="1"/>
    <col min="823" max="824" width="10.28515625" customWidth="1"/>
    <col min="825" max="825" width="11.7109375" customWidth="1"/>
    <col min="826" max="826" width="11.140625" customWidth="1"/>
    <col min="1025" max="1025" width="5.28515625" customWidth="1"/>
    <col min="1026" max="1026" width="11.28515625" customWidth="1"/>
    <col min="1027" max="1027" width="7.28515625" customWidth="1"/>
    <col min="1028" max="1028" width="8.28515625" customWidth="1"/>
    <col min="1029" max="1029" width="9.28515625" customWidth="1"/>
    <col min="1030" max="1030" width="13.42578125" customWidth="1"/>
    <col min="1031" max="1031" width="12.7109375" customWidth="1"/>
    <col min="1032" max="1033" width="10" customWidth="1"/>
    <col min="1034" max="1034" width="10.5703125" customWidth="1"/>
    <col min="1035" max="1035" width="12.140625" customWidth="1"/>
    <col min="1036" max="1036" width="11.85546875" customWidth="1"/>
    <col min="1037" max="1038" width="10.28515625" customWidth="1"/>
    <col min="1039" max="1040" width="10.7109375" customWidth="1"/>
    <col min="1041" max="1041" width="5.85546875" customWidth="1"/>
    <col min="1042" max="1042" width="6.140625" customWidth="1"/>
    <col min="1043" max="1043" width="8.28515625" customWidth="1"/>
    <col min="1044" max="1044" width="12.7109375" customWidth="1"/>
    <col min="1045" max="1045" width="12" customWidth="1"/>
    <col min="1046" max="1047" width="10.28515625" customWidth="1"/>
    <col min="1048" max="1048" width="11" customWidth="1"/>
    <col min="1049" max="1049" width="13" customWidth="1"/>
    <col min="1050" max="1050" width="12.85546875" customWidth="1"/>
    <col min="1051" max="1052" width="10.28515625" customWidth="1"/>
    <col min="1053" max="1053" width="11" customWidth="1"/>
    <col min="1054" max="1054" width="11.7109375" customWidth="1"/>
    <col min="1056" max="1056" width="8.28515625" customWidth="1"/>
    <col min="1057" max="1057" width="9.42578125" customWidth="1"/>
    <col min="1058" max="1059" width="11.85546875" customWidth="1"/>
    <col min="1060" max="1062" width="10" customWidth="1"/>
    <col min="1063" max="1063" width="12.140625" customWidth="1"/>
    <col min="1064" max="1064" width="12.7109375" customWidth="1"/>
    <col min="1065" max="1067" width="10.28515625" customWidth="1"/>
    <col min="1068" max="1068" width="15.28515625" customWidth="1"/>
    <col min="1069" max="1069" width="8.28515625" customWidth="1"/>
    <col min="1070" max="1070" width="8.42578125" customWidth="1"/>
    <col min="1071" max="1071" width="8" customWidth="1"/>
    <col min="1072" max="1072" width="12.5703125" customWidth="1"/>
    <col min="1073" max="1073" width="11.140625" customWidth="1"/>
    <col min="1074" max="1075" width="10" customWidth="1"/>
    <col min="1076" max="1076" width="11.5703125" customWidth="1"/>
    <col min="1077" max="1077" width="12" customWidth="1"/>
    <col min="1078" max="1078" width="10.85546875" customWidth="1"/>
    <col min="1079" max="1080" width="10.28515625" customWidth="1"/>
    <col min="1081" max="1081" width="11.7109375" customWidth="1"/>
    <col min="1082" max="1082" width="11.140625" customWidth="1"/>
    <col min="1281" max="1281" width="5.28515625" customWidth="1"/>
    <col min="1282" max="1282" width="11.28515625" customWidth="1"/>
    <col min="1283" max="1283" width="7.28515625" customWidth="1"/>
    <col min="1284" max="1284" width="8.28515625" customWidth="1"/>
    <col min="1285" max="1285" width="9.28515625" customWidth="1"/>
    <col min="1286" max="1286" width="13.42578125" customWidth="1"/>
    <col min="1287" max="1287" width="12.7109375" customWidth="1"/>
    <col min="1288" max="1289" width="10" customWidth="1"/>
    <col min="1290" max="1290" width="10.5703125" customWidth="1"/>
    <col min="1291" max="1291" width="12.140625" customWidth="1"/>
    <col min="1292" max="1292" width="11.85546875" customWidth="1"/>
    <col min="1293" max="1294" width="10.28515625" customWidth="1"/>
    <col min="1295" max="1296" width="10.7109375" customWidth="1"/>
    <col min="1297" max="1297" width="5.85546875" customWidth="1"/>
    <col min="1298" max="1298" width="6.140625" customWidth="1"/>
    <col min="1299" max="1299" width="8.28515625" customWidth="1"/>
    <col min="1300" max="1300" width="12.7109375" customWidth="1"/>
    <col min="1301" max="1301" width="12" customWidth="1"/>
    <col min="1302" max="1303" width="10.28515625" customWidth="1"/>
    <col min="1304" max="1304" width="11" customWidth="1"/>
    <col min="1305" max="1305" width="13" customWidth="1"/>
    <col min="1306" max="1306" width="12.85546875" customWidth="1"/>
    <col min="1307" max="1308" width="10.28515625" customWidth="1"/>
    <col min="1309" max="1309" width="11" customWidth="1"/>
    <col min="1310" max="1310" width="11.7109375" customWidth="1"/>
    <col min="1312" max="1312" width="8.28515625" customWidth="1"/>
    <col min="1313" max="1313" width="9.42578125" customWidth="1"/>
    <col min="1314" max="1315" width="11.85546875" customWidth="1"/>
    <col min="1316" max="1318" width="10" customWidth="1"/>
    <col min="1319" max="1319" width="12.140625" customWidth="1"/>
    <col min="1320" max="1320" width="12.7109375" customWidth="1"/>
    <col min="1321" max="1323" width="10.28515625" customWidth="1"/>
    <col min="1324" max="1324" width="15.28515625" customWidth="1"/>
    <col min="1325" max="1325" width="8.28515625" customWidth="1"/>
    <col min="1326" max="1326" width="8.42578125" customWidth="1"/>
    <col min="1327" max="1327" width="8" customWidth="1"/>
    <col min="1328" max="1328" width="12.5703125" customWidth="1"/>
    <col min="1329" max="1329" width="11.140625" customWidth="1"/>
    <col min="1330" max="1331" width="10" customWidth="1"/>
    <col min="1332" max="1332" width="11.5703125" customWidth="1"/>
    <col min="1333" max="1333" width="12" customWidth="1"/>
    <col min="1334" max="1334" width="10.85546875" customWidth="1"/>
    <col min="1335" max="1336" width="10.28515625" customWidth="1"/>
    <col min="1337" max="1337" width="11.7109375" customWidth="1"/>
    <col min="1338" max="1338" width="11.140625" customWidth="1"/>
    <col min="1537" max="1537" width="5.28515625" customWidth="1"/>
    <col min="1538" max="1538" width="11.28515625" customWidth="1"/>
    <col min="1539" max="1539" width="7.28515625" customWidth="1"/>
    <col min="1540" max="1540" width="8.28515625" customWidth="1"/>
    <col min="1541" max="1541" width="9.28515625" customWidth="1"/>
    <col min="1542" max="1542" width="13.42578125" customWidth="1"/>
    <col min="1543" max="1543" width="12.7109375" customWidth="1"/>
    <col min="1544" max="1545" width="10" customWidth="1"/>
    <col min="1546" max="1546" width="10.5703125" customWidth="1"/>
    <col min="1547" max="1547" width="12.140625" customWidth="1"/>
    <col min="1548" max="1548" width="11.85546875" customWidth="1"/>
    <col min="1549" max="1550" width="10.28515625" customWidth="1"/>
    <col min="1551" max="1552" width="10.7109375" customWidth="1"/>
    <col min="1553" max="1553" width="5.85546875" customWidth="1"/>
    <col min="1554" max="1554" width="6.140625" customWidth="1"/>
    <col min="1555" max="1555" width="8.28515625" customWidth="1"/>
    <col min="1556" max="1556" width="12.7109375" customWidth="1"/>
    <col min="1557" max="1557" width="12" customWidth="1"/>
    <col min="1558" max="1559" width="10.28515625" customWidth="1"/>
    <col min="1560" max="1560" width="11" customWidth="1"/>
    <col min="1561" max="1561" width="13" customWidth="1"/>
    <col min="1562" max="1562" width="12.85546875" customWidth="1"/>
    <col min="1563" max="1564" width="10.28515625" customWidth="1"/>
    <col min="1565" max="1565" width="11" customWidth="1"/>
    <col min="1566" max="1566" width="11.7109375" customWidth="1"/>
    <col min="1568" max="1568" width="8.28515625" customWidth="1"/>
    <col min="1569" max="1569" width="9.42578125" customWidth="1"/>
    <col min="1570" max="1571" width="11.85546875" customWidth="1"/>
    <col min="1572" max="1574" width="10" customWidth="1"/>
    <col min="1575" max="1575" width="12.140625" customWidth="1"/>
    <col min="1576" max="1576" width="12.7109375" customWidth="1"/>
    <col min="1577" max="1579" width="10.28515625" customWidth="1"/>
    <col min="1580" max="1580" width="15.28515625" customWidth="1"/>
    <col min="1581" max="1581" width="8.28515625" customWidth="1"/>
    <col min="1582" max="1582" width="8.42578125" customWidth="1"/>
    <col min="1583" max="1583" width="8" customWidth="1"/>
    <col min="1584" max="1584" width="12.5703125" customWidth="1"/>
    <col min="1585" max="1585" width="11.140625" customWidth="1"/>
    <col min="1586" max="1587" width="10" customWidth="1"/>
    <col min="1588" max="1588" width="11.5703125" customWidth="1"/>
    <col min="1589" max="1589" width="12" customWidth="1"/>
    <col min="1590" max="1590" width="10.85546875" customWidth="1"/>
    <col min="1591" max="1592" width="10.28515625" customWidth="1"/>
    <col min="1593" max="1593" width="11.7109375" customWidth="1"/>
    <col min="1594" max="1594" width="11.140625" customWidth="1"/>
    <col min="1793" max="1793" width="5.28515625" customWidth="1"/>
    <col min="1794" max="1794" width="11.28515625" customWidth="1"/>
    <col min="1795" max="1795" width="7.28515625" customWidth="1"/>
    <col min="1796" max="1796" width="8.28515625" customWidth="1"/>
    <col min="1797" max="1797" width="9.28515625" customWidth="1"/>
    <col min="1798" max="1798" width="13.42578125" customWidth="1"/>
    <col min="1799" max="1799" width="12.7109375" customWidth="1"/>
    <col min="1800" max="1801" width="10" customWidth="1"/>
    <col min="1802" max="1802" width="10.5703125" customWidth="1"/>
    <col min="1803" max="1803" width="12.140625" customWidth="1"/>
    <col min="1804" max="1804" width="11.85546875" customWidth="1"/>
    <col min="1805" max="1806" width="10.28515625" customWidth="1"/>
    <col min="1807" max="1808" width="10.7109375" customWidth="1"/>
    <col min="1809" max="1809" width="5.85546875" customWidth="1"/>
    <col min="1810" max="1810" width="6.140625" customWidth="1"/>
    <col min="1811" max="1811" width="8.28515625" customWidth="1"/>
    <col min="1812" max="1812" width="12.7109375" customWidth="1"/>
    <col min="1813" max="1813" width="12" customWidth="1"/>
    <col min="1814" max="1815" width="10.28515625" customWidth="1"/>
    <col min="1816" max="1816" width="11" customWidth="1"/>
    <col min="1817" max="1817" width="13" customWidth="1"/>
    <col min="1818" max="1818" width="12.85546875" customWidth="1"/>
    <col min="1819" max="1820" width="10.28515625" customWidth="1"/>
    <col min="1821" max="1821" width="11" customWidth="1"/>
    <col min="1822" max="1822" width="11.7109375" customWidth="1"/>
    <col min="1824" max="1824" width="8.28515625" customWidth="1"/>
    <col min="1825" max="1825" width="9.42578125" customWidth="1"/>
    <col min="1826" max="1827" width="11.85546875" customWidth="1"/>
    <col min="1828" max="1830" width="10" customWidth="1"/>
    <col min="1831" max="1831" width="12.140625" customWidth="1"/>
    <col min="1832" max="1832" width="12.7109375" customWidth="1"/>
    <col min="1833" max="1835" width="10.28515625" customWidth="1"/>
    <col min="1836" max="1836" width="15.28515625" customWidth="1"/>
    <col min="1837" max="1837" width="8.28515625" customWidth="1"/>
    <col min="1838" max="1838" width="8.42578125" customWidth="1"/>
    <col min="1839" max="1839" width="8" customWidth="1"/>
    <col min="1840" max="1840" width="12.5703125" customWidth="1"/>
    <col min="1841" max="1841" width="11.140625" customWidth="1"/>
    <col min="1842" max="1843" width="10" customWidth="1"/>
    <col min="1844" max="1844" width="11.5703125" customWidth="1"/>
    <col min="1845" max="1845" width="12" customWidth="1"/>
    <col min="1846" max="1846" width="10.85546875" customWidth="1"/>
    <col min="1847" max="1848" width="10.28515625" customWidth="1"/>
    <col min="1849" max="1849" width="11.7109375" customWidth="1"/>
    <col min="1850" max="1850" width="11.140625" customWidth="1"/>
    <col min="2049" max="2049" width="5.28515625" customWidth="1"/>
    <col min="2050" max="2050" width="11.28515625" customWidth="1"/>
    <col min="2051" max="2051" width="7.28515625" customWidth="1"/>
    <col min="2052" max="2052" width="8.28515625" customWidth="1"/>
    <col min="2053" max="2053" width="9.28515625" customWidth="1"/>
    <col min="2054" max="2054" width="13.42578125" customWidth="1"/>
    <col min="2055" max="2055" width="12.7109375" customWidth="1"/>
    <col min="2056" max="2057" width="10" customWidth="1"/>
    <col min="2058" max="2058" width="10.5703125" customWidth="1"/>
    <col min="2059" max="2059" width="12.140625" customWidth="1"/>
    <col min="2060" max="2060" width="11.85546875" customWidth="1"/>
    <col min="2061" max="2062" width="10.28515625" customWidth="1"/>
    <col min="2063" max="2064" width="10.7109375" customWidth="1"/>
    <col min="2065" max="2065" width="5.85546875" customWidth="1"/>
    <col min="2066" max="2066" width="6.140625" customWidth="1"/>
    <col min="2067" max="2067" width="8.28515625" customWidth="1"/>
    <col min="2068" max="2068" width="12.7109375" customWidth="1"/>
    <col min="2069" max="2069" width="12" customWidth="1"/>
    <col min="2070" max="2071" width="10.28515625" customWidth="1"/>
    <col min="2072" max="2072" width="11" customWidth="1"/>
    <col min="2073" max="2073" width="13" customWidth="1"/>
    <col min="2074" max="2074" width="12.85546875" customWidth="1"/>
    <col min="2075" max="2076" width="10.28515625" customWidth="1"/>
    <col min="2077" max="2077" width="11" customWidth="1"/>
    <col min="2078" max="2078" width="11.7109375" customWidth="1"/>
    <col min="2080" max="2080" width="8.28515625" customWidth="1"/>
    <col min="2081" max="2081" width="9.42578125" customWidth="1"/>
    <col min="2082" max="2083" width="11.85546875" customWidth="1"/>
    <col min="2084" max="2086" width="10" customWidth="1"/>
    <col min="2087" max="2087" width="12.140625" customWidth="1"/>
    <col min="2088" max="2088" width="12.7109375" customWidth="1"/>
    <col min="2089" max="2091" width="10.28515625" customWidth="1"/>
    <col min="2092" max="2092" width="15.28515625" customWidth="1"/>
    <col min="2093" max="2093" width="8.28515625" customWidth="1"/>
    <col min="2094" max="2094" width="8.42578125" customWidth="1"/>
    <col min="2095" max="2095" width="8" customWidth="1"/>
    <col min="2096" max="2096" width="12.5703125" customWidth="1"/>
    <col min="2097" max="2097" width="11.140625" customWidth="1"/>
    <col min="2098" max="2099" width="10" customWidth="1"/>
    <col min="2100" max="2100" width="11.5703125" customWidth="1"/>
    <col min="2101" max="2101" width="12" customWidth="1"/>
    <col min="2102" max="2102" width="10.85546875" customWidth="1"/>
    <col min="2103" max="2104" width="10.28515625" customWidth="1"/>
    <col min="2105" max="2105" width="11.7109375" customWidth="1"/>
    <col min="2106" max="2106" width="11.140625" customWidth="1"/>
    <col min="2305" max="2305" width="5.28515625" customWidth="1"/>
    <col min="2306" max="2306" width="11.28515625" customWidth="1"/>
    <col min="2307" max="2307" width="7.28515625" customWidth="1"/>
    <col min="2308" max="2308" width="8.28515625" customWidth="1"/>
    <col min="2309" max="2309" width="9.28515625" customWidth="1"/>
    <col min="2310" max="2310" width="13.42578125" customWidth="1"/>
    <col min="2311" max="2311" width="12.7109375" customWidth="1"/>
    <col min="2312" max="2313" width="10" customWidth="1"/>
    <col min="2314" max="2314" width="10.5703125" customWidth="1"/>
    <col min="2315" max="2315" width="12.140625" customWidth="1"/>
    <col min="2316" max="2316" width="11.85546875" customWidth="1"/>
    <col min="2317" max="2318" width="10.28515625" customWidth="1"/>
    <col min="2319" max="2320" width="10.7109375" customWidth="1"/>
    <col min="2321" max="2321" width="5.85546875" customWidth="1"/>
    <col min="2322" max="2322" width="6.140625" customWidth="1"/>
    <col min="2323" max="2323" width="8.28515625" customWidth="1"/>
    <col min="2324" max="2324" width="12.7109375" customWidth="1"/>
    <col min="2325" max="2325" width="12" customWidth="1"/>
    <col min="2326" max="2327" width="10.28515625" customWidth="1"/>
    <col min="2328" max="2328" width="11" customWidth="1"/>
    <col min="2329" max="2329" width="13" customWidth="1"/>
    <col min="2330" max="2330" width="12.85546875" customWidth="1"/>
    <col min="2331" max="2332" width="10.28515625" customWidth="1"/>
    <col min="2333" max="2333" width="11" customWidth="1"/>
    <col min="2334" max="2334" width="11.7109375" customWidth="1"/>
    <col min="2336" max="2336" width="8.28515625" customWidth="1"/>
    <col min="2337" max="2337" width="9.42578125" customWidth="1"/>
    <col min="2338" max="2339" width="11.85546875" customWidth="1"/>
    <col min="2340" max="2342" width="10" customWidth="1"/>
    <col min="2343" max="2343" width="12.140625" customWidth="1"/>
    <col min="2344" max="2344" width="12.7109375" customWidth="1"/>
    <col min="2345" max="2347" width="10.28515625" customWidth="1"/>
    <col min="2348" max="2348" width="15.28515625" customWidth="1"/>
    <col min="2349" max="2349" width="8.28515625" customWidth="1"/>
    <col min="2350" max="2350" width="8.42578125" customWidth="1"/>
    <col min="2351" max="2351" width="8" customWidth="1"/>
    <col min="2352" max="2352" width="12.5703125" customWidth="1"/>
    <col min="2353" max="2353" width="11.140625" customWidth="1"/>
    <col min="2354" max="2355" width="10" customWidth="1"/>
    <col min="2356" max="2356" width="11.5703125" customWidth="1"/>
    <col min="2357" max="2357" width="12" customWidth="1"/>
    <col min="2358" max="2358" width="10.85546875" customWidth="1"/>
    <col min="2359" max="2360" width="10.28515625" customWidth="1"/>
    <col min="2361" max="2361" width="11.7109375" customWidth="1"/>
    <col min="2362" max="2362" width="11.140625" customWidth="1"/>
    <col min="2561" max="2561" width="5.28515625" customWidth="1"/>
    <col min="2562" max="2562" width="11.28515625" customWidth="1"/>
    <col min="2563" max="2563" width="7.28515625" customWidth="1"/>
    <col min="2564" max="2564" width="8.28515625" customWidth="1"/>
    <col min="2565" max="2565" width="9.28515625" customWidth="1"/>
    <col min="2566" max="2566" width="13.42578125" customWidth="1"/>
    <col min="2567" max="2567" width="12.7109375" customWidth="1"/>
    <col min="2568" max="2569" width="10" customWidth="1"/>
    <col min="2570" max="2570" width="10.5703125" customWidth="1"/>
    <col min="2571" max="2571" width="12.140625" customWidth="1"/>
    <col min="2572" max="2572" width="11.85546875" customWidth="1"/>
    <col min="2573" max="2574" width="10.28515625" customWidth="1"/>
    <col min="2575" max="2576" width="10.7109375" customWidth="1"/>
    <col min="2577" max="2577" width="5.85546875" customWidth="1"/>
    <col min="2578" max="2578" width="6.140625" customWidth="1"/>
    <col min="2579" max="2579" width="8.28515625" customWidth="1"/>
    <col min="2580" max="2580" width="12.7109375" customWidth="1"/>
    <col min="2581" max="2581" width="12" customWidth="1"/>
    <col min="2582" max="2583" width="10.28515625" customWidth="1"/>
    <col min="2584" max="2584" width="11" customWidth="1"/>
    <col min="2585" max="2585" width="13" customWidth="1"/>
    <col min="2586" max="2586" width="12.85546875" customWidth="1"/>
    <col min="2587" max="2588" width="10.28515625" customWidth="1"/>
    <col min="2589" max="2589" width="11" customWidth="1"/>
    <col min="2590" max="2590" width="11.7109375" customWidth="1"/>
    <col min="2592" max="2592" width="8.28515625" customWidth="1"/>
    <col min="2593" max="2593" width="9.42578125" customWidth="1"/>
    <col min="2594" max="2595" width="11.85546875" customWidth="1"/>
    <col min="2596" max="2598" width="10" customWidth="1"/>
    <col min="2599" max="2599" width="12.140625" customWidth="1"/>
    <col min="2600" max="2600" width="12.7109375" customWidth="1"/>
    <col min="2601" max="2603" width="10.28515625" customWidth="1"/>
    <col min="2604" max="2604" width="15.28515625" customWidth="1"/>
    <col min="2605" max="2605" width="8.28515625" customWidth="1"/>
    <col min="2606" max="2606" width="8.42578125" customWidth="1"/>
    <col min="2607" max="2607" width="8" customWidth="1"/>
    <col min="2608" max="2608" width="12.5703125" customWidth="1"/>
    <col min="2609" max="2609" width="11.140625" customWidth="1"/>
    <col min="2610" max="2611" width="10" customWidth="1"/>
    <col min="2612" max="2612" width="11.5703125" customWidth="1"/>
    <col min="2613" max="2613" width="12" customWidth="1"/>
    <col min="2614" max="2614" width="10.85546875" customWidth="1"/>
    <col min="2615" max="2616" width="10.28515625" customWidth="1"/>
    <col min="2617" max="2617" width="11.7109375" customWidth="1"/>
    <col min="2618" max="2618" width="11.140625" customWidth="1"/>
    <col min="2817" max="2817" width="5.28515625" customWidth="1"/>
    <col min="2818" max="2818" width="11.28515625" customWidth="1"/>
    <col min="2819" max="2819" width="7.28515625" customWidth="1"/>
    <col min="2820" max="2820" width="8.28515625" customWidth="1"/>
    <col min="2821" max="2821" width="9.28515625" customWidth="1"/>
    <col min="2822" max="2822" width="13.42578125" customWidth="1"/>
    <col min="2823" max="2823" width="12.7109375" customWidth="1"/>
    <col min="2824" max="2825" width="10" customWidth="1"/>
    <col min="2826" max="2826" width="10.5703125" customWidth="1"/>
    <col min="2827" max="2827" width="12.140625" customWidth="1"/>
    <col min="2828" max="2828" width="11.85546875" customWidth="1"/>
    <col min="2829" max="2830" width="10.28515625" customWidth="1"/>
    <col min="2831" max="2832" width="10.7109375" customWidth="1"/>
    <col min="2833" max="2833" width="5.85546875" customWidth="1"/>
    <col min="2834" max="2834" width="6.140625" customWidth="1"/>
    <col min="2835" max="2835" width="8.28515625" customWidth="1"/>
    <col min="2836" max="2836" width="12.7109375" customWidth="1"/>
    <col min="2837" max="2837" width="12" customWidth="1"/>
    <col min="2838" max="2839" width="10.28515625" customWidth="1"/>
    <col min="2840" max="2840" width="11" customWidth="1"/>
    <col min="2841" max="2841" width="13" customWidth="1"/>
    <col min="2842" max="2842" width="12.85546875" customWidth="1"/>
    <col min="2843" max="2844" width="10.28515625" customWidth="1"/>
    <col min="2845" max="2845" width="11" customWidth="1"/>
    <col min="2846" max="2846" width="11.7109375" customWidth="1"/>
    <col min="2848" max="2848" width="8.28515625" customWidth="1"/>
    <col min="2849" max="2849" width="9.42578125" customWidth="1"/>
    <col min="2850" max="2851" width="11.85546875" customWidth="1"/>
    <col min="2852" max="2854" width="10" customWidth="1"/>
    <col min="2855" max="2855" width="12.140625" customWidth="1"/>
    <col min="2856" max="2856" width="12.7109375" customWidth="1"/>
    <col min="2857" max="2859" width="10.28515625" customWidth="1"/>
    <col min="2860" max="2860" width="15.28515625" customWidth="1"/>
    <col min="2861" max="2861" width="8.28515625" customWidth="1"/>
    <col min="2862" max="2862" width="8.42578125" customWidth="1"/>
    <col min="2863" max="2863" width="8" customWidth="1"/>
    <col min="2864" max="2864" width="12.5703125" customWidth="1"/>
    <col min="2865" max="2865" width="11.140625" customWidth="1"/>
    <col min="2866" max="2867" width="10" customWidth="1"/>
    <col min="2868" max="2868" width="11.5703125" customWidth="1"/>
    <col min="2869" max="2869" width="12" customWidth="1"/>
    <col min="2870" max="2870" width="10.85546875" customWidth="1"/>
    <col min="2871" max="2872" width="10.28515625" customWidth="1"/>
    <col min="2873" max="2873" width="11.7109375" customWidth="1"/>
    <col min="2874" max="2874" width="11.140625" customWidth="1"/>
    <col min="3073" max="3073" width="5.28515625" customWidth="1"/>
    <col min="3074" max="3074" width="11.28515625" customWidth="1"/>
    <col min="3075" max="3075" width="7.28515625" customWidth="1"/>
    <col min="3076" max="3076" width="8.28515625" customWidth="1"/>
    <col min="3077" max="3077" width="9.28515625" customWidth="1"/>
    <col min="3078" max="3078" width="13.42578125" customWidth="1"/>
    <col min="3079" max="3079" width="12.7109375" customWidth="1"/>
    <col min="3080" max="3081" width="10" customWidth="1"/>
    <col min="3082" max="3082" width="10.5703125" customWidth="1"/>
    <col min="3083" max="3083" width="12.140625" customWidth="1"/>
    <col min="3084" max="3084" width="11.85546875" customWidth="1"/>
    <col min="3085" max="3086" width="10.28515625" customWidth="1"/>
    <col min="3087" max="3088" width="10.7109375" customWidth="1"/>
    <col min="3089" max="3089" width="5.85546875" customWidth="1"/>
    <col min="3090" max="3090" width="6.140625" customWidth="1"/>
    <col min="3091" max="3091" width="8.28515625" customWidth="1"/>
    <col min="3092" max="3092" width="12.7109375" customWidth="1"/>
    <col min="3093" max="3093" width="12" customWidth="1"/>
    <col min="3094" max="3095" width="10.28515625" customWidth="1"/>
    <col min="3096" max="3096" width="11" customWidth="1"/>
    <col min="3097" max="3097" width="13" customWidth="1"/>
    <col min="3098" max="3098" width="12.85546875" customWidth="1"/>
    <col min="3099" max="3100" width="10.28515625" customWidth="1"/>
    <col min="3101" max="3101" width="11" customWidth="1"/>
    <col min="3102" max="3102" width="11.7109375" customWidth="1"/>
    <col min="3104" max="3104" width="8.28515625" customWidth="1"/>
    <col min="3105" max="3105" width="9.42578125" customWidth="1"/>
    <col min="3106" max="3107" width="11.85546875" customWidth="1"/>
    <col min="3108" max="3110" width="10" customWidth="1"/>
    <col min="3111" max="3111" width="12.140625" customWidth="1"/>
    <col min="3112" max="3112" width="12.7109375" customWidth="1"/>
    <col min="3113" max="3115" width="10.28515625" customWidth="1"/>
    <col min="3116" max="3116" width="15.28515625" customWidth="1"/>
    <col min="3117" max="3117" width="8.28515625" customWidth="1"/>
    <col min="3118" max="3118" width="8.42578125" customWidth="1"/>
    <col min="3119" max="3119" width="8" customWidth="1"/>
    <col min="3120" max="3120" width="12.5703125" customWidth="1"/>
    <col min="3121" max="3121" width="11.140625" customWidth="1"/>
    <col min="3122" max="3123" width="10" customWidth="1"/>
    <col min="3124" max="3124" width="11.5703125" customWidth="1"/>
    <col min="3125" max="3125" width="12" customWidth="1"/>
    <col min="3126" max="3126" width="10.85546875" customWidth="1"/>
    <col min="3127" max="3128" width="10.28515625" customWidth="1"/>
    <col min="3129" max="3129" width="11.7109375" customWidth="1"/>
    <col min="3130" max="3130" width="11.140625" customWidth="1"/>
    <col min="3329" max="3329" width="5.28515625" customWidth="1"/>
    <col min="3330" max="3330" width="11.28515625" customWidth="1"/>
    <col min="3331" max="3331" width="7.28515625" customWidth="1"/>
    <col min="3332" max="3332" width="8.28515625" customWidth="1"/>
    <col min="3333" max="3333" width="9.28515625" customWidth="1"/>
    <col min="3334" max="3334" width="13.42578125" customWidth="1"/>
    <col min="3335" max="3335" width="12.7109375" customWidth="1"/>
    <col min="3336" max="3337" width="10" customWidth="1"/>
    <col min="3338" max="3338" width="10.5703125" customWidth="1"/>
    <col min="3339" max="3339" width="12.140625" customWidth="1"/>
    <col min="3340" max="3340" width="11.85546875" customWidth="1"/>
    <col min="3341" max="3342" width="10.28515625" customWidth="1"/>
    <col min="3343" max="3344" width="10.7109375" customWidth="1"/>
    <col min="3345" max="3345" width="5.85546875" customWidth="1"/>
    <col min="3346" max="3346" width="6.140625" customWidth="1"/>
    <col min="3347" max="3347" width="8.28515625" customWidth="1"/>
    <col min="3348" max="3348" width="12.7109375" customWidth="1"/>
    <col min="3349" max="3349" width="12" customWidth="1"/>
    <col min="3350" max="3351" width="10.28515625" customWidth="1"/>
    <col min="3352" max="3352" width="11" customWidth="1"/>
    <col min="3353" max="3353" width="13" customWidth="1"/>
    <col min="3354" max="3354" width="12.85546875" customWidth="1"/>
    <col min="3355" max="3356" width="10.28515625" customWidth="1"/>
    <col min="3357" max="3357" width="11" customWidth="1"/>
    <col min="3358" max="3358" width="11.7109375" customWidth="1"/>
    <col min="3360" max="3360" width="8.28515625" customWidth="1"/>
    <col min="3361" max="3361" width="9.42578125" customWidth="1"/>
    <col min="3362" max="3363" width="11.85546875" customWidth="1"/>
    <col min="3364" max="3366" width="10" customWidth="1"/>
    <col min="3367" max="3367" width="12.140625" customWidth="1"/>
    <col min="3368" max="3368" width="12.7109375" customWidth="1"/>
    <col min="3369" max="3371" width="10.28515625" customWidth="1"/>
    <col min="3372" max="3372" width="15.28515625" customWidth="1"/>
    <col min="3373" max="3373" width="8.28515625" customWidth="1"/>
    <col min="3374" max="3374" width="8.42578125" customWidth="1"/>
    <col min="3375" max="3375" width="8" customWidth="1"/>
    <col min="3376" max="3376" width="12.5703125" customWidth="1"/>
    <col min="3377" max="3377" width="11.140625" customWidth="1"/>
    <col min="3378" max="3379" width="10" customWidth="1"/>
    <col min="3380" max="3380" width="11.5703125" customWidth="1"/>
    <col min="3381" max="3381" width="12" customWidth="1"/>
    <col min="3382" max="3382" width="10.85546875" customWidth="1"/>
    <col min="3383" max="3384" width="10.28515625" customWidth="1"/>
    <col min="3385" max="3385" width="11.7109375" customWidth="1"/>
    <col min="3386" max="3386" width="11.140625" customWidth="1"/>
    <col min="3585" max="3585" width="5.28515625" customWidth="1"/>
    <col min="3586" max="3586" width="11.28515625" customWidth="1"/>
    <col min="3587" max="3587" width="7.28515625" customWidth="1"/>
    <col min="3588" max="3588" width="8.28515625" customWidth="1"/>
    <col min="3589" max="3589" width="9.28515625" customWidth="1"/>
    <col min="3590" max="3590" width="13.42578125" customWidth="1"/>
    <col min="3591" max="3591" width="12.7109375" customWidth="1"/>
    <col min="3592" max="3593" width="10" customWidth="1"/>
    <col min="3594" max="3594" width="10.5703125" customWidth="1"/>
    <col min="3595" max="3595" width="12.140625" customWidth="1"/>
    <col min="3596" max="3596" width="11.85546875" customWidth="1"/>
    <col min="3597" max="3598" width="10.28515625" customWidth="1"/>
    <col min="3599" max="3600" width="10.7109375" customWidth="1"/>
    <col min="3601" max="3601" width="5.85546875" customWidth="1"/>
    <col min="3602" max="3602" width="6.140625" customWidth="1"/>
    <col min="3603" max="3603" width="8.28515625" customWidth="1"/>
    <col min="3604" max="3604" width="12.7109375" customWidth="1"/>
    <col min="3605" max="3605" width="12" customWidth="1"/>
    <col min="3606" max="3607" width="10.28515625" customWidth="1"/>
    <col min="3608" max="3608" width="11" customWidth="1"/>
    <col min="3609" max="3609" width="13" customWidth="1"/>
    <col min="3610" max="3610" width="12.85546875" customWidth="1"/>
    <col min="3611" max="3612" width="10.28515625" customWidth="1"/>
    <col min="3613" max="3613" width="11" customWidth="1"/>
    <col min="3614" max="3614" width="11.7109375" customWidth="1"/>
    <col min="3616" max="3616" width="8.28515625" customWidth="1"/>
    <col min="3617" max="3617" width="9.42578125" customWidth="1"/>
    <col min="3618" max="3619" width="11.85546875" customWidth="1"/>
    <col min="3620" max="3622" width="10" customWidth="1"/>
    <col min="3623" max="3623" width="12.140625" customWidth="1"/>
    <col min="3624" max="3624" width="12.7109375" customWidth="1"/>
    <col min="3625" max="3627" width="10.28515625" customWidth="1"/>
    <col min="3628" max="3628" width="15.28515625" customWidth="1"/>
    <col min="3629" max="3629" width="8.28515625" customWidth="1"/>
    <col min="3630" max="3630" width="8.42578125" customWidth="1"/>
    <col min="3631" max="3631" width="8" customWidth="1"/>
    <col min="3632" max="3632" width="12.5703125" customWidth="1"/>
    <col min="3633" max="3633" width="11.140625" customWidth="1"/>
    <col min="3634" max="3635" width="10" customWidth="1"/>
    <col min="3636" max="3636" width="11.5703125" customWidth="1"/>
    <col min="3637" max="3637" width="12" customWidth="1"/>
    <col min="3638" max="3638" width="10.85546875" customWidth="1"/>
    <col min="3639" max="3640" width="10.28515625" customWidth="1"/>
    <col min="3641" max="3641" width="11.7109375" customWidth="1"/>
    <col min="3642" max="3642" width="11.140625" customWidth="1"/>
    <col min="3841" max="3841" width="5.28515625" customWidth="1"/>
    <col min="3842" max="3842" width="11.28515625" customWidth="1"/>
    <col min="3843" max="3843" width="7.28515625" customWidth="1"/>
    <col min="3844" max="3844" width="8.28515625" customWidth="1"/>
    <col min="3845" max="3845" width="9.28515625" customWidth="1"/>
    <col min="3846" max="3846" width="13.42578125" customWidth="1"/>
    <col min="3847" max="3847" width="12.7109375" customWidth="1"/>
    <col min="3848" max="3849" width="10" customWidth="1"/>
    <col min="3850" max="3850" width="10.5703125" customWidth="1"/>
    <col min="3851" max="3851" width="12.140625" customWidth="1"/>
    <col min="3852" max="3852" width="11.85546875" customWidth="1"/>
    <col min="3853" max="3854" width="10.28515625" customWidth="1"/>
    <col min="3855" max="3856" width="10.7109375" customWidth="1"/>
    <col min="3857" max="3857" width="5.85546875" customWidth="1"/>
    <col min="3858" max="3858" width="6.140625" customWidth="1"/>
    <col min="3859" max="3859" width="8.28515625" customWidth="1"/>
    <col min="3860" max="3860" width="12.7109375" customWidth="1"/>
    <col min="3861" max="3861" width="12" customWidth="1"/>
    <col min="3862" max="3863" width="10.28515625" customWidth="1"/>
    <col min="3864" max="3864" width="11" customWidth="1"/>
    <col min="3865" max="3865" width="13" customWidth="1"/>
    <col min="3866" max="3866" width="12.85546875" customWidth="1"/>
    <col min="3867" max="3868" width="10.28515625" customWidth="1"/>
    <col min="3869" max="3869" width="11" customWidth="1"/>
    <col min="3870" max="3870" width="11.7109375" customWidth="1"/>
    <col min="3872" max="3872" width="8.28515625" customWidth="1"/>
    <col min="3873" max="3873" width="9.42578125" customWidth="1"/>
    <col min="3874" max="3875" width="11.85546875" customWidth="1"/>
    <col min="3876" max="3878" width="10" customWidth="1"/>
    <col min="3879" max="3879" width="12.140625" customWidth="1"/>
    <col min="3880" max="3880" width="12.7109375" customWidth="1"/>
    <col min="3881" max="3883" width="10.28515625" customWidth="1"/>
    <col min="3884" max="3884" width="15.28515625" customWidth="1"/>
    <col min="3885" max="3885" width="8.28515625" customWidth="1"/>
    <col min="3886" max="3886" width="8.42578125" customWidth="1"/>
    <col min="3887" max="3887" width="8" customWidth="1"/>
    <col min="3888" max="3888" width="12.5703125" customWidth="1"/>
    <col min="3889" max="3889" width="11.140625" customWidth="1"/>
    <col min="3890" max="3891" width="10" customWidth="1"/>
    <col min="3892" max="3892" width="11.5703125" customWidth="1"/>
    <col min="3893" max="3893" width="12" customWidth="1"/>
    <col min="3894" max="3894" width="10.85546875" customWidth="1"/>
    <col min="3895" max="3896" width="10.28515625" customWidth="1"/>
    <col min="3897" max="3897" width="11.7109375" customWidth="1"/>
    <col min="3898" max="3898" width="11.140625" customWidth="1"/>
    <col min="4097" max="4097" width="5.28515625" customWidth="1"/>
    <col min="4098" max="4098" width="11.28515625" customWidth="1"/>
    <col min="4099" max="4099" width="7.28515625" customWidth="1"/>
    <col min="4100" max="4100" width="8.28515625" customWidth="1"/>
    <col min="4101" max="4101" width="9.28515625" customWidth="1"/>
    <col min="4102" max="4102" width="13.42578125" customWidth="1"/>
    <col min="4103" max="4103" width="12.7109375" customWidth="1"/>
    <col min="4104" max="4105" width="10" customWidth="1"/>
    <col min="4106" max="4106" width="10.5703125" customWidth="1"/>
    <col min="4107" max="4107" width="12.140625" customWidth="1"/>
    <col min="4108" max="4108" width="11.85546875" customWidth="1"/>
    <col min="4109" max="4110" width="10.28515625" customWidth="1"/>
    <col min="4111" max="4112" width="10.7109375" customWidth="1"/>
    <col min="4113" max="4113" width="5.85546875" customWidth="1"/>
    <col min="4114" max="4114" width="6.140625" customWidth="1"/>
    <col min="4115" max="4115" width="8.28515625" customWidth="1"/>
    <col min="4116" max="4116" width="12.7109375" customWidth="1"/>
    <col min="4117" max="4117" width="12" customWidth="1"/>
    <col min="4118" max="4119" width="10.28515625" customWidth="1"/>
    <col min="4120" max="4120" width="11" customWidth="1"/>
    <col min="4121" max="4121" width="13" customWidth="1"/>
    <col min="4122" max="4122" width="12.85546875" customWidth="1"/>
    <col min="4123" max="4124" width="10.28515625" customWidth="1"/>
    <col min="4125" max="4125" width="11" customWidth="1"/>
    <col min="4126" max="4126" width="11.7109375" customWidth="1"/>
    <col min="4128" max="4128" width="8.28515625" customWidth="1"/>
    <col min="4129" max="4129" width="9.42578125" customWidth="1"/>
    <col min="4130" max="4131" width="11.85546875" customWidth="1"/>
    <col min="4132" max="4134" width="10" customWidth="1"/>
    <col min="4135" max="4135" width="12.140625" customWidth="1"/>
    <col min="4136" max="4136" width="12.7109375" customWidth="1"/>
    <col min="4137" max="4139" width="10.28515625" customWidth="1"/>
    <col min="4140" max="4140" width="15.28515625" customWidth="1"/>
    <col min="4141" max="4141" width="8.28515625" customWidth="1"/>
    <col min="4142" max="4142" width="8.42578125" customWidth="1"/>
    <col min="4143" max="4143" width="8" customWidth="1"/>
    <col min="4144" max="4144" width="12.5703125" customWidth="1"/>
    <col min="4145" max="4145" width="11.140625" customWidth="1"/>
    <col min="4146" max="4147" width="10" customWidth="1"/>
    <col min="4148" max="4148" width="11.5703125" customWidth="1"/>
    <col min="4149" max="4149" width="12" customWidth="1"/>
    <col min="4150" max="4150" width="10.85546875" customWidth="1"/>
    <col min="4151" max="4152" width="10.28515625" customWidth="1"/>
    <col min="4153" max="4153" width="11.7109375" customWidth="1"/>
    <col min="4154" max="4154" width="11.140625" customWidth="1"/>
    <col min="4353" max="4353" width="5.28515625" customWidth="1"/>
    <col min="4354" max="4354" width="11.28515625" customWidth="1"/>
    <col min="4355" max="4355" width="7.28515625" customWidth="1"/>
    <col min="4356" max="4356" width="8.28515625" customWidth="1"/>
    <col min="4357" max="4357" width="9.28515625" customWidth="1"/>
    <col min="4358" max="4358" width="13.42578125" customWidth="1"/>
    <col min="4359" max="4359" width="12.7109375" customWidth="1"/>
    <col min="4360" max="4361" width="10" customWidth="1"/>
    <col min="4362" max="4362" width="10.5703125" customWidth="1"/>
    <col min="4363" max="4363" width="12.140625" customWidth="1"/>
    <col min="4364" max="4364" width="11.85546875" customWidth="1"/>
    <col min="4365" max="4366" width="10.28515625" customWidth="1"/>
    <col min="4367" max="4368" width="10.7109375" customWidth="1"/>
    <col min="4369" max="4369" width="5.85546875" customWidth="1"/>
    <col min="4370" max="4370" width="6.140625" customWidth="1"/>
    <col min="4371" max="4371" width="8.28515625" customWidth="1"/>
    <col min="4372" max="4372" width="12.7109375" customWidth="1"/>
    <col min="4373" max="4373" width="12" customWidth="1"/>
    <col min="4374" max="4375" width="10.28515625" customWidth="1"/>
    <col min="4376" max="4376" width="11" customWidth="1"/>
    <col min="4377" max="4377" width="13" customWidth="1"/>
    <col min="4378" max="4378" width="12.85546875" customWidth="1"/>
    <col min="4379" max="4380" width="10.28515625" customWidth="1"/>
    <col min="4381" max="4381" width="11" customWidth="1"/>
    <col min="4382" max="4382" width="11.7109375" customWidth="1"/>
    <col min="4384" max="4384" width="8.28515625" customWidth="1"/>
    <col min="4385" max="4385" width="9.42578125" customWidth="1"/>
    <col min="4386" max="4387" width="11.85546875" customWidth="1"/>
    <col min="4388" max="4390" width="10" customWidth="1"/>
    <col min="4391" max="4391" width="12.140625" customWidth="1"/>
    <col min="4392" max="4392" width="12.7109375" customWidth="1"/>
    <col min="4393" max="4395" width="10.28515625" customWidth="1"/>
    <col min="4396" max="4396" width="15.28515625" customWidth="1"/>
    <col min="4397" max="4397" width="8.28515625" customWidth="1"/>
    <col min="4398" max="4398" width="8.42578125" customWidth="1"/>
    <col min="4399" max="4399" width="8" customWidth="1"/>
    <col min="4400" max="4400" width="12.5703125" customWidth="1"/>
    <col min="4401" max="4401" width="11.140625" customWidth="1"/>
    <col min="4402" max="4403" width="10" customWidth="1"/>
    <col min="4404" max="4404" width="11.5703125" customWidth="1"/>
    <col min="4405" max="4405" width="12" customWidth="1"/>
    <col min="4406" max="4406" width="10.85546875" customWidth="1"/>
    <col min="4407" max="4408" width="10.28515625" customWidth="1"/>
    <col min="4409" max="4409" width="11.7109375" customWidth="1"/>
    <col min="4410" max="4410" width="11.140625" customWidth="1"/>
    <col min="4609" max="4609" width="5.28515625" customWidth="1"/>
    <col min="4610" max="4610" width="11.28515625" customWidth="1"/>
    <col min="4611" max="4611" width="7.28515625" customWidth="1"/>
    <col min="4612" max="4612" width="8.28515625" customWidth="1"/>
    <col min="4613" max="4613" width="9.28515625" customWidth="1"/>
    <col min="4614" max="4614" width="13.42578125" customWidth="1"/>
    <col min="4615" max="4615" width="12.7109375" customWidth="1"/>
    <col min="4616" max="4617" width="10" customWidth="1"/>
    <col min="4618" max="4618" width="10.5703125" customWidth="1"/>
    <col min="4619" max="4619" width="12.140625" customWidth="1"/>
    <col min="4620" max="4620" width="11.85546875" customWidth="1"/>
    <col min="4621" max="4622" width="10.28515625" customWidth="1"/>
    <col min="4623" max="4624" width="10.7109375" customWidth="1"/>
    <col min="4625" max="4625" width="5.85546875" customWidth="1"/>
    <col min="4626" max="4626" width="6.140625" customWidth="1"/>
    <col min="4627" max="4627" width="8.28515625" customWidth="1"/>
    <col min="4628" max="4628" width="12.7109375" customWidth="1"/>
    <col min="4629" max="4629" width="12" customWidth="1"/>
    <col min="4630" max="4631" width="10.28515625" customWidth="1"/>
    <col min="4632" max="4632" width="11" customWidth="1"/>
    <col min="4633" max="4633" width="13" customWidth="1"/>
    <col min="4634" max="4634" width="12.85546875" customWidth="1"/>
    <col min="4635" max="4636" width="10.28515625" customWidth="1"/>
    <col min="4637" max="4637" width="11" customWidth="1"/>
    <col min="4638" max="4638" width="11.7109375" customWidth="1"/>
    <col min="4640" max="4640" width="8.28515625" customWidth="1"/>
    <col min="4641" max="4641" width="9.42578125" customWidth="1"/>
    <col min="4642" max="4643" width="11.85546875" customWidth="1"/>
    <col min="4644" max="4646" width="10" customWidth="1"/>
    <col min="4647" max="4647" width="12.140625" customWidth="1"/>
    <col min="4648" max="4648" width="12.7109375" customWidth="1"/>
    <col min="4649" max="4651" width="10.28515625" customWidth="1"/>
    <col min="4652" max="4652" width="15.28515625" customWidth="1"/>
    <col min="4653" max="4653" width="8.28515625" customWidth="1"/>
    <col min="4654" max="4654" width="8.42578125" customWidth="1"/>
    <col min="4655" max="4655" width="8" customWidth="1"/>
    <col min="4656" max="4656" width="12.5703125" customWidth="1"/>
    <col min="4657" max="4657" width="11.140625" customWidth="1"/>
    <col min="4658" max="4659" width="10" customWidth="1"/>
    <col min="4660" max="4660" width="11.5703125" customWidth="1"/>
    <col min="4661" max="4661" width="12" customWidth="1"/>
    <col min="4662" max="4662" width="10.85546875" customWidth="1"/>
    <col min="4663" max="4664" width="10.28515625" customWidth="1"/>
    <col min="4665" max="4665" width="11.7109375" customWidth="1"/>
    <col min="4666" max="4666" width="11.140625" customWidth="1"/>
    <col min="4865" max="4865" width="5.28515625" customWidth="1"/>
    <col min="4866" max="4866" width="11.28515625" customWidth="1"/>
    <col min="4867" max="4867" width="7.28515625" customWidth="1"/>
    <col min="4868" max="4868" width="8.28515625" customWidth="1"/>
    <col min="4869" max="4869" width="9.28515625" customWidth="1"/>
    <col min="4870" max="4870" width="13.42578125" customWidth="1"/>
    <col min="4871" max="4871" width="12.7109375" customWidth="1"/>
    <col min="4872" max="4873" width="10" customWidth="1"/>
    <col min="4874" max="4874" width="10.5703125" customWidth="1"/>
    <col min="4875" max="4875" width="12.140625" customWidth="1"/>
    <col min="4876" max="4876" width="11.85546875" customWidth="1"/>
    <col min="4877" max="4878" width="10.28515625" customWidth="1"/>
    <col min="4879" max="4880" width="10.7109375" customWidth="1"/>
    <col min="4881" max="4881" width="5.85546875" customWidth="1"/>
    <col min="4882" max="4882" width="6.140625" customWidth="1"/>
    <col min="4883" max="4883" width="8.28515625" customWidth="1"/>
    <col min="4884" max="4884" width="12.7109375" customWidth="1"/>
    <col min="4885" max="4885" width="12" customWidth="1"/>
    <col min="4886" max="4887" width="10.28515625" customWidth="1"/>
    <col min="4888" max="4888" width="11" customWidth="1"/>
    <col min="4889" max="4889" width="13" customWidth="1"/>
    <col min="4890" max="4890" width="12.85546875" customWidth="1"/>
    <col min="4891" max="4892" width="10.28515625" customWidth="1"/>
    <col min="4893" max="4893" width="11" customWidth="1"/>
    <col min="4894" max="4894" width="11.7109375" customWidth="1"/>
    <col min="4896" max="4896" width="8.28515625" customWidth="1"/>
    <col min="4897" max="4897" width="9.42578125" customWidth="1"/>
    <col min="4898" max="4899" width="11.85546875" customWidth="1"/>
    <col min="4900" max="4902" width="10" customWidth="1"/>
    <col min="4903" max="4903" width="12.140625" customWidth="1"/>
    <col min="4904" max="4904" width="12.7109375" customWidth="1"/>
    <col min="4905" max="4907" width="10.28515625" customWidth="1"/>
    <col min="4908" max="4908" width="15.28515625" customWidth="1"/>
    <col min="4909" max="4909" width="8.28515625" customWidth="1"/>
    <col min="4910" max="4910" width="8.42578125" customWidth="1"/>
    <col min="4911" max="4911" width="8" customWidth="1"/>
    <col min="4912" max="4912" width="12.5703125" customWidth="1"/>
    <col min="4913" max="4913" width="11.140625" customWidth="1"/>
    <col min="4914" max="4915" width="10" customWidth="1"/>
    <col min="4916" max="4916" width="11.5703125" customWidth="1"/>
    <col min="4917" max="4917" width="12" customWidth="1"/>
    <col min="4918" max="4918" width="10.85546875" customWidth="1"/>
    <col min="4919" max="4920" width="10.28515625" customWidth="1"/>
    <col min="4921" max="4921" width="11.7109375" customWidth="1"/>
    <col min="4922" max="4922" width="11.140625" customWidth="1"/>
    <col min="5121" max="5121" width="5.28515625" customWidth="1"/>
    <col min="5122" max="5122" width="11.28515625" customWidth="1"/>
    <col min="5123" max="5123" width="7.28515625" customWidth="1"/>
    <col min="5124" max="5124" width="8.28515625" customWidth="1"/>
    <col min="5125" max="5125" width="9.28515625" customWidth="1"/>
    <col min="5126" max="5126" width="13.42578125" customWidth="1"/>
    <col min="5127" max="5127" width="12.7109375" customWidth="1"/>
    <col min="5128" max="5129" width="10" customWidth="1"/>
    <col min="5130" max="5130" width="10.5703125" customWidth="1"/>
    <col min="5131" max="5131" width="12.140625" customWidth="1"/>
    <col min="5132" max="5132" width="11.85546875" customWidth="1"/>
    <col min="5133" max="5134" width="10.28515625" customWidth="1"/>
    <col min="5135" max="5136" width="10.7109375" customWidth="1"/>
    <col min="5137" max="5137" width="5.85546875" customWidth="1"/>
    <col min="5138" max="5138" width="6.140625" customWidth="1"/>
    <col min="5139" max="5139" width="8.28515625" customWidth="1"/>
    <col min="5140" max="5140" width="12.7109375" customWidth="1"/>
    <col min="5141" max="5141" width="12" customWidth="1"/>
    <col min="5142" max="5143" width="10.28515625" customWidth="1"/>
    <col min="5144" max="5144" width="11" customWidth="1"/>
    <col min="5145" max="5145" width="13" customWidth="1"/>
    <col min="5146" max="5146" width="12.85546875" customWidth="1"/>
    <col min="5147" max="5148" width="10.28515625" customWidth="1"/>
    <col min="5149" max="5149" width="11" customWidth="1"/>
    <col min="5150" max="5150" width="11.7109375" customWidth="1"/>
    <col min="5152" max="5152" width="8.28515625" customWidth="1"/>
    <col min="5153" max="5153" width="9.42578125" customWidth="1"/>
    <col min="5154" max="5155" width="11.85546875" customWidth="1"/>
    <col min="5156" max="5158" width="10" customWidth="1"/>
    <col min="5159" max="5159" width="12.140625" customWidth="1"/>
    <col min="5160" max="5160" width="12.7109375" customWidth="1"/>
    <col min="5161" max="5163" width="10.28515625" customWidth="1"/>
    <col min="5164" max="5164" width="15.28515625" customWidth="1"/>
    <col min="5165" max="5165" width="8.28515625" customWidth="1"/>
    <col min="5166" max="5166" width="8.42578125" customWidth="1"/>
    <col min="5167" max="5167" width="8" customWidth="1"/>
    <col min="5168" max="5168" width="12.5703125" customWidth="1"/>
    <col min="5169" max="5169" width="11.140625" customWidth="1"/>
    <col min="5170" max="5171" width="10" customWidth="1"/>
    <col min="5172" max="5172" width="11.5703125" customWidth="1"/>
    <col min="5173" max="5173" width="12" customWidth="1"/>
    <col min="5174" max="5174" width="10.85546875" customWidth="1"/>
    <col min="5175" max="5176" width="10.28515625" customWidth="1"/>
    <col min="5177" max="5177" width="11.7109375" customWidth="1"/>
    <col min="5178" max="5178" width="11.140625" customWidth="1"/>
    <col min="5377" max="5377" width="5.28515625" customWidth="1"/>
    <col min="5378" max="5378" width="11.28515625" customWidth="1"/>
    <col min="5379" max="5379" width="7.28515625" customWidth="1"/>
    <col min="5380" max="5380" width="8.28515625" customWidth="1"/>
    <col min="5381" max="5381" width="9.28515625" customWidth="1"/>
    <col min="5382" max="5382" width="13.42578125" customWidth="1"/>
    <col min="5383" max="5383" width="12.7109375" customWidth="1"/>
    <col min="5384" max="5385" width="10" customWidth="1"/>
    <col min="5386" max="5386" width="10.5703125" customWidth="1"/>
    <col min="5387" max="5387" width="12.140625" customWidth="1"/>
    <col min="5388" max="5388" width="11.85546875" customWidth="1"/>
    <col min="5389" max="5390" width="10.28515625" customWidth="1"/>
    <col min="5391" max="5392" width="10.7109375" customWidth="1"/>
    <col min="5393" max="5393" width="5.85546875" customWidth="1"/>
    <col min="5394" max="5394" width="6.140625" customWidth="1"/>
    <col min="5395" max="5395" width="8.28515625" customWidth="1"/>
    <col min="5396" max="5396" width="12.7109375" customWidth="1"/>
    <col min="5397" max="5397" width="12" customWidth="1"/>
    <col min="5398" max="5399" width="10.28515625" customWidth="1"/>
    <col min="5400" max="5400" width="11" customWidth="1"/>
    <col min="5401" max="5401" width="13" customWidth="1"/>
    <col min="5402" max="5402" width="12.85546875" customWidth="1"/>
    <col min="5403" max="5404" width="10.28515625" customWidth="1"/>
    <col min="5405" max="5405" width="11" customWidth="1"/>
    <col min="5406" max="5406" width="11.7109375" customWidth="1"/>
    <col min="5408" max="5408" width="8.28515625" customWidth="1"/>
    <col min="5409" max="5409" width="9.42578125" customWidth="1"/>
    <col min="5410" max="5411" width="11.85546875" customWidth="1"/>
    <col min="5412" max="5414" width="10" customWidth="1"/>
    <col min="5415" max="5415" width="12.140625" customWidth="1"/>
    <col min="5416" max="5416" width="12.7109375" customWidth="1"/>
    <col min="5417" max="5419" width="10.28515625" customWidth="1"/>
    <col min="5420" max="5420" width="15.28515625" customWidth="1"/>
    <col min="5421" max="5421" width="8.28515625" customWidth="1"/>
    <col min="5422" max="5422" width="8.42578125" customWidth="1"/>
    <col min="5423" max="5423" width="8" customWidth="1"/>
    <col min="5424" max="5424" width="12.5703125" customWidth="1"/>
    <col min="5425" max="5425" width="11.140625" customWidth="1"/>
    <col min="5426" max="5427" width="10" customWidth="1"/>
    <col min="5428" max="5428" width="11.5703125" customWidth="1"/>
    <col min="5429" max="5429" width="12" customWidth="1"/>
    <col min="5430" max="5430" width="10.85546875" customWidth="1"/>
    <col min="5431" max="5432" width="10.28515625" customWidth="1"/>
    <col min="5433" max="5433" width="11.7109375" customWidth="1"/>
    <col min="5434" max="5434" width="11.140625" customWidth="1"/>
    <col min="5633" max="5633" width="5.28515625" customWidth="1"/>
    <col min="5634" max="5634" width="11.28515625" customWidth="1"/>
    <col min="5635" max="5635" width="7.28515625" customWidth="1"/>
    <col min="5636" max="5636" width="8.28515625" customWidth="1"/>
    <col min="5637" max="5637" width="9.28515625" customWidth="1"/>
    <col min="5638" max="5638" width="13.42578125" customWidth="1"/>
    <col min="5639" max="5639" width="12.7109375" customWidth="1"/>
    <col min="5640" max="5641" width="10" customWidth="1"/>
    <col min="5642" max="5642" width="10.5703125" customWidth="1"/>
    <col min="5643" max="5643" width="12.140625" customWidth="1"/>
    <col min="5644" max="5644" width="11.85546875" customWidth="1"/>
    <col min="5645" max="5646" width="10.28515625" customWidth="1"/>
    <col min="5647" max="5648" width="10.7109375" customWidth="1"/>
    <col min="5649" max="5649" width="5.85546875" customWidth="1"/>
    <col min="5650" max="5650" width="6.140625" customWidth="1"/>
    <col min="5651" max="5651" width="8.28515625" customWidth="1"/>
    <col min="5652" max="5652" width="12.7109375" customWidth="1"/>
    <col min="5653" max="5653" width="12" customWidth="1"/>
    <col min="5654" max="5655" width="10.28515625" customWidth="1"/>
    <col min="5656" max="5656" width="11" customWidth="1"/>
    <col min="5657" max="5657" width="13" customWidth="1"/>
    <col min="5658" max="5658" width="12.85546875" customWidth="1"/>
    <col min="5659" max="5660" width="10.28515625" customWidth="1"/>
    <col min="5661" max="5661" width="11" customWidth="1"/>
    <col min="5662" max="5662" width="11.7109375" customWidth="1"/>
    <col min="5664" max="5664" width="8.28515625" customWidth="1"/>
    <col min="5665" max="5665" width="9.42578125" customWidth="1"/>
    <col min="5666" max="5667" width="11.85546875" customWidth="1"/>
    <col min="5668" max="5670" width="10" customWidth="1"/>
    <col min="5671" max="5671" width="12.140625" customWidth="1"/>
    <col min="5672" max="5672" width="12.7109375" customWidth="1"/>
    <col min="5673" max="5675" width="10.28515625" customWidth="1"/>
    <col min="5676" max="5676" width="15.28515625" customWidth="1"/>
    <col min="5677" max="5677" width="8.28515625" customWidth="1"/>
    <col min="5678" max="5678" width="8.42578125" customWidth="1"/>
    <col min="5679" max="5679" width="8" customWidth="1"/>
    <col min="5680" max="5680" width="12.5703125" customWidth="1"/>
    <col min="5681" max="5681" width="11.140625" customWidth="1"/>
    <col min="5682" max="5683" width="10" customWidth="1"/>
    <col min="5684" max="5684" width="11.5703125" customWidth="1"/>
    <col min="5685" max="5685" width="12" customWidth="1"/>
    <col min="5686" max="5686" width="10.85546875" customWidth="1"/>
    <col min="5687" max="5688" width="10.28515625" customWidth="1"/>
    <col min="5689" max="5689" width="11.7109375" customWidth="1"/>
    <col min="5690" max="5690" width="11.140625" customWidth="1"/>
    <col min="5889" max="5889" width="5.28515625" customWidth="1"/>
    <col min="5890" max="5890" width="11.28515625" customWidth="1"/>
    <col min="5891" max="5891" width="7.28515625" customWidth="1"/>
    <col min="5892" max="5892" width="8.28515625" customWidth="1"/>
    <col min="5893" max="5893" width="9.28515625" customWidth="1"/>
    <col min="5894" max="5894" width="13.42578125" customWidth="1"/>
    <col min="5895" max="5895" width="12.7109375" customWidth="1"/>
    <col min="5896" max="5897" width="10" customWidth="1"/>
    <col min="5898" max="5898" width="10.5703125" customWidth="1"/>
    <col min="5899" max="5899" width="12.140625" customWidth="1"/>
    <col min="5900" max="5900" width="11.85546875" customWidth="1"/>
    <col min="5901" max="5902" width="10.28515625" customWidth="1"/>
    <col min="5903" max="5904" width="10.7109375" customWidth="1"/>
    <col min="5905" max="5905" width="5.85546875" customWidth="1"/>
    <col min="5906" max="5906" width="6.140625" customWidth="1"/>
    <col min="5907" max="5907" width="8.28515625" customWidth="1"/>
    <col min="5908" max="5908" width="12.7109375" customWidth="1"/>
    <col min="5909" max="5909" width="12" customWidth="1"/>
    <col min="5910" max="5911" width="10.28515625" customWidth="1"/>
    <col min="5912" max="5912" width="11" customWidth="1"/>
    <col min="5913" max="5913" width="13" customWidth="1"/>
    <col min="5914" max="5914" width="12.85546875" customWidth="1"/>
    <col min="5915" max="5916" width="10.28515625" customWidth="1"/>
    <col min="5917" max="5917" width="11" customWidth="1"/>
    <col min="5918" max="5918" width="11.7109375" customWidth="1"/>
    <col min="5920" max="5920" width="8.28515625" customWidth="1"/>
    <col min="5921" max="5921" width="9.42578125" customWidth="1"/>
    <col min="5922" max="5923" width="11.85546875" customWidth="1"/>
    <col min="5924" max="5926" width="10" customWidth="1"/>
    <col min="5927" max="5927" width="12.140625" customWidth="1"/>
    <col min="5928" max="5928" width="12.7109375" customWidth="1"/>
    <col min="5929" max="5931" width="10.28515625" customWidth="1"/>
    <col min="5932" max="5932" width="15.28515625" customWidth="1"/>
    <col min="5933" max="5933" width="8.28515625" customWidth="1"/>
    <col min="5934" max="5934" width="8.42578125" customWidth="1"/>
    <col min="5935" max="5935" width="8" customWidth="1"/>
    <col min="5936" max="5936" width="12.5703125" customWidth="1"/>
    <col min="5937" max="5937" width="11.140625" customWidth="1"/>
    <col min="5938" max="5939" width="10" customWidth="1"/>
    <col min="5940" max="5940" width="11.5703125" customWidth="1"/>
    <col min="5941" max="5941" width="12" customWidth="1"/>
    <col min="5942" max="5942" width="10.85546875" customWidth="1"/>
    <col min="5943" max="5944" width="10.28515625" customWidth="1"/>
    <col min="5945" max="5945" width="11.7109375" customWidth="1"/>
    <col min="5946" max="5946" width="11.140625" customWidth="1"/>
    <col min="6145" max="6145" width="5.28515625" customWidth="1"/>
    <col min="6146" max="6146" width="11.28515625" customWidth="1"/>
    <col min="6147" max="6147" width="7.28515625" customWidth="1"/>
    <col min="6148" max="6148" width="8.28515625" customWidth="1"/>
    <col min="6149" max="6149" width="9.28515625" customWidth="1"/>
    <col min="6150" max="6150" width="13.42578125" customWidth="1"/>
    <col min="6151" max="6151" width="12.7109375" customWidth="1"/>
    <col min="6152" max="6153" width="10" customWidth="1"/>
    <col min="6154" max="6154" width="10.5703125" customWidth="1"/>
    <col min="6155" max="6155" width="12.140625" customWidth="1"/>
    <col min="6156" max="6156" width="11.85546875" customWidth="1"/>
    <col min="6157" max="6158" width="10.28515625" customWidth="1"/>
    <col min="6159" max="6160" width="10.7109375" customWidth="1"/>
    <col min="6161" max="6161" width="5.85546875" customWidth="1"/>
    <col min="6162" max="6162" width="6.140625" customWidth="1"/>
    <col min="6163" max="6163" width="8.28515625" customWidth="1"/>
    <col min="6164" max="6164" width="12.7109375" customWidth="1"/>
    <col min="6165" max="6165" width="12" customWidth="1"/>
    <col min="6166" max="6167" width="10.28515625" customWidth="1"/>
    <col min="6168" max="6168" width="11" customWidth="1"/>
    <col min="6169" max="6169" width="13" customWidth="1"/>
    <col min="6170" max="6170" width="12.85546875" customWidth="1"/>
    <col min="6171" max="6172" width="10.28515625" customWidth="1"/>
    <col min="6173" max="6173" width="11" customWidth="1"/>
    <col min="6174" max="6174" width="11.7109375" customWidth="1"/>
    <col min="6176" max="6176" width="8.28515625" customWidth="1"/>
    <col min="6177" max="6177" width="9.42578125" customWidth="1"/>
    <col min="6178" max="6179" width="11.85546875" customWidth="1"/>
    <col min="6180" max="6182" width="10" customWidth="1"/>
    <col min="6183" max="6183" width="12.140625" customWidth="1"/>
    <col min="6184" max="6184" width="12.7109375" customWidth="1"/>
    <col min="6185" max="6187" width="10.28515625" customWidth="1"/>
    <col min="6188" max="6188" width="15.28515625" customWidth="1"/>
    <col min="6189" max="6189" width="8.28515625" customWidth="1"/>
    <col min="6190" max="6190" width="8.42578125" customWidth="1"/>
    <col min="6191" max="6191" width="8" customWidth="1"/>
    <col min="6192" max="6192" width="12.5703125" customWidth="1"/>
    <col min="6193" max="6193" width="11.140625" customWidth="1"/>
    <col min="6194" max="6195" width="10" customWidth="1"/>
    <col min="6196" max="6196" width="11.5703125" customWidth="1"/>
    <col min="6197" max="6197" width="12" customWidth="1"/>
    <col min="6198" max="6198" width="10.85546875" customWidth="1"/>
    <col min="6199" max="6200" width="10.28515625" customWidth="1"/>
    <col min="6201" max="6201" width="11.7109375" customWidth="1"/>
    <col min="6202" max="6202" width="11.140625" customWidth="1"/>
    <col min="6401" max="6401" width="5.28515625" customWidth="1"/>
    <col min="6402" max="6402" width="11.28515625" customWidth="1"/>
    <col min="6403" max="6403" width="7.28515625" customWidth="1"/>
    <col min="6404" max="6404" width="8.28515625" customWidth="1"/>
    <col min="6405" max="6405" width="9.28515625" customWidth="1"/>
    <col min="6406" max="6406" width="13.42578125" customWidth="1"/>
    <col min="6407" max="6407" width="12.7109375" customWidth="1"/>
    <col min="6408" max="6409" width="10" customWidth="1"/>
    <col min="6410" max="6410" width="10.5703125" customWidth="1"/>
    <col min="6411" max="6411" width="12.140625" customWidth="1"/>
    <col min="6412" max="6412" width="11.85546875" customWidth="1"/>
    <col min="6413" max="6414" width="10.28515625" customWidth="1"/>
    <col min="6415" max="6416" width="10.7109375" customWidth="1"/>
    <col min="6417" max="6417" width="5.85546875" customWidth="1"/>
    <col min="6418" max="6418" width="6.140625" customWidth="1"/>
    <col min="6419" max="6419" width="8.28515625" customWidth="1"/>
    <col min="6420" max="6420" width="12.7109375" customWidth="1"/>
    <col min="6421" max="6421" width="12" customWidth="1"/>
    <col min="6422" max="6423" width="10.28515625" customWidth="1"/>
    <col min="6424" max="6424" width="11" customWidth="1"/>
    <col min="6425" max="6425" width="13" customWidth="1"/>
    <col min="6426" max="6426" width="12.85546875" customWidth="1"/>
    <col min="6427" max="6428" width="10.28515625" customWidth="1"/>
    <col min="6429" max="6429" width="11" customWidth="1"/>
    <col min="6430" max="6430" width="11.7109375" customWidth="1"/>
    <col min="6432" max="6432" width="8.28515625" customWidth="1"/>
    <col min="6433" max="6433" width="9.42578125" customWidth="1"/>
    <col min="6434" max="6435" width="11.85546875" customWidth="1"/>
    <col min="6436" max="6438" width="10" customWidth="1"/>
    <col min="6439" max="6439" width="12.140625" customWidth="1"/>
    <col min="6440" max="6440" width="12.7109375" customWidth="1"/>
    <col min="6441" max="6443" width="10.28515625" customWidth="1"/>
    <col min="6444" max="6444" width="15.28515625" customWidth="1"/>
    <col min="6445" max="6445" width="8.28515625" customWidth="1"/>
    <col min="6446" max="6446" width="8.42578125" customWidth="1"/>
    <col min="6447" max="6447" width="8" customWidth="1"/>
    <col min="6448" max="6448" width="12.5703125" customWidth="1"/>
    <col min="6449" max="6449" width="11.140625" customWidth="1"/>
    <col min="6450" max="6451" width="10" customWidth="1"/>
    <col min="6452" max="6452" width="11.5703125" customWidth="1"/>
    <col min="6453" max="6453" width="12" customWidth="1"/>
    <col min="6454" max="6454" width="10.85546875" customWidth="1"/>
    <col min="6455" max="6456" width="10.28515625" customWidth="1"/>
    <col min="6457" max="6457" width="11.7109375" customWidth="1"/>
    <col min="6458" max="6458" width="11.140625" customWidth="1"/>
    <col min="6657" max="6657" width="5.28515625" customWidth="1"/>
    <col min="6658" max="6658" width="11.28515625" customWidth="1"/>
    <col min="6659" max="6659" width="7.28515625" customWidth="1"/>
    <col min="6660" max="6660" width="8.28515625" customWidth="1"/>
    <col min="6661" max="6661" width="9.28515625" customWidth="1"/>
    <col min="6662" max="6662" width="13.42578125" customWidth="1"/>
    <col min="6663" max="6663" width="12.7109375" customWidth="1"/>
    <col min="6664" max="6665" width="10" customWidth="1"/>
    <col min="6666" max="6666" width="10.5703125" customWidth="1"/>
    <col min="6667" max="6667" width="12.140625" customWidth="1"/>
    <col min="6668" max="6668" width="11.85546875" customWidth="1"/>
    <col min="6669" max="6670" width="10.28515625" customWidth="1"/>
    <col min="6671" max="6672" width="10.7109375" customWidth="1"/>
    <col min="6673" max="6673" width="5.85546875" customWidth="1"/>
    <col min="6674" max="6674" width="6.140625" customWidth="1"/>
    <col min="6675" max="6675" width="8.28515625" customWidth="1"/>
    <col min="6676" max="6676" width="12.7109375" customWidth="1"/>
    <col min="6677" max="6677" width="12" customWidth="1"/>
    <col min="6678" max="6679" width="10.28515625" customWidth="1"/>
    <col min="6680" max="6680" width="11" customWidth="1"/>
    <col min="6681" max="6681" width="13" customWidth="1"/>
    <col min="6682" max="6682" width="12.85546875" customWidth="1"/>
    <col min="6683" max="6684" width="10.28515625" customWidth="1"/>
    <col min="6685" max="6685" width="11" customWidth="1"/>
    <col min="6686" max="6686" width="11.7109375" customWidth="1"/>
    <col min="6688" max="6688" width="8.28515625" customWidth="1"/>
    <col min="6689" max="6689" width="9.42578125" customWidth="1"/>
    <col min="6690" max="6691" width="11.85546875" customWidth="1"/>
    <col min="6692" max="6694" width="10" customWidth="1"/>
    <col min="6695" max="6695" width="12.140625" customWidth="1"/>
    <col min="6696" max="6696" width="12.7109375" customWidth="1"/>
    <col min="6697" max="6699" width="10.28515625" customWidth="1"/>
    <col min="6700" max="6700" width="15.28515625" customWidth="1"/>
    <col min="6701" max="6701" width="8.28515625" customWidth="1"/>
    <col min="6702" max="6702" width="8.42578125" customWidth="1"/>
    <col min="6703" max="6703" width="8" customWidth="1"/>
    <col min="6704" max="6704" width="12.5703125" customWidth="1"/>
    <col min="6705" max="6705" width="11.140625" customWidth="1"/>
    <col min="6706" max="6707" width="10" customWidth="1"/>
    <col min="6708" max="6708" width="11.5703125" customWidth="1"/>
    <col min="6709" max="6709" width="12" customWidth="1"/>
    <col min="6710" max="6710" width="10.85546875" customWidth="1"/>
    <col min="6711" max="6712" width="10.28515625" customWidth="1"/>
    <col min="6713" max="6713" width="11.7109375" customWidth="1"/>
    <col min="6714" max="6714" width="11.140625" customWidth="1"/>
    <col min="6913" max="6913" width="5.28515625" customWidth="1"/>
    <col min="6914" max="6914" width="11.28515625" customWidth="1"/>
    <col min="6915" max="6915" width="7.28515625" customWidth="1"/>
    <col min="6916" max="6916" width="8.28515625" customWidth="1"/>
    <col min="6917" max="6917" width="9.28515625" customWidth="1"/>
    <col min="6918" max="6918" width="13.42578125" customWidth="1"/>
    <col min="6919" max="6919" width="12.7109375" customWidth="1"/>
    <col min="6920" max="6921" width="10" customWidth="1"/>
    <col min="6922" max="6922" width="10.5703125" customWidth="1"/>
    <col min="6923" max="6923" width="12.140625" customWidth="1"/>
    <col min="6924" max="6924" width="11.85546875" customWidth="1"/>
    <col min="6925" max="6926" width="10.28515625" customWidth="1"/>
    <col min="6927" max="6928" width="10.7109375" customWidth="1"/>
    <col min="6929" max="6929" width="5.85546875" customWidth="1"/>
    <col min="6930" max="6930" width="6.140625" customWidth="1"/>
    <col min="6931" max="6931" width="8.28515625" customWidth="1"/>
    <col min="6932" max="6932" width="12.7109375" customWidth="1"/>
    <col min="6933" max="6933" width="12" customWidth="1"/>
    <col min="6934" max="6935" width="10.28515625" customWidth="1"/>
    <col min="6936" max="6936" width="11" customWidth="1"/>
    <col min="6937" max="6937" width="13" customWidth="1"/>
    <col min="6938" max="6938" width="12.85546875" customWidth="1"/>
    <col min="6939" max="6940" width="10.28515625" customWidth="1"/>
    <col min="6941" max="6941" width="11" customWidth="1"/>
    <col min="6942" max="6942" width="11.7109375" customWidth="1"/>
    <col min="6944" max="6944" width="8.28515625" customWidth="1"/>
    <col min="6945" max="6945" width="9.42578125" customWidth="1"/>
    <col min="6946" max="6947" width="11.85546875" customWidth="1"/>
    <col min="6948" max="6950" width="10" customWidth="1"/>
    <col min="6951" max="6951" width="12.140625" customWidth="1"/>
    <col min="6952" max="6952" width="12.7109375" customWidth="1"/>
    <col min="6953" max="6955" width="10.28515625" customWidth="1"/>
    <col min="6956" max="6956" width="15.28515625" customWidth="1"/>
    <col min="6957" max="6957" width="8.28515625" customWidth="1"/>
    <col min="6958" max="6958" width="8.42578125" customWidth="1"/>
    <col min="6959" max="6959" width="8" customWidth="1"/>
    <col min="6960" max="6960" width="12.5703125" customWidth="1"/>
    <col min="6961" max="6961" width="11.140625" customWidth="1"/>
    <col min="6962" max="6963" width="10" customWidth="1"/>
    <col min="6964" max="6964" width="11.5703125" customWidth="1"/>
    <col min="6965" max="6965" width="12" customWidth="1"/>
    <col min="6966" max="6966" width="10.85546875" customWidth="1"/>
    <col min="6967" max="6968" width="10.28515625" customWidth="1"/>
    <col min="6969" max="6969" width="11.7109375" customWidth="1"/>
    <col min="6970" max="6970" width="11.140625" customWidth="1"/>
    <col min="7169" max="7169" width="5.28515625" customWidth="1"/>
    <col min="7170" max="7170" width="11.28515625" customWidth="1"/>
    <col min="7171" max="7171" width="7.28515625" customWidth="1"/>
    <col min="7172" max="7172" width="8.28515625" customWidth="1"/>
    <col min="7173" max="7173" width="9.28515625" customWidth="1"/>
    <col min="7174" max="7174" width="13.42578125" customWidth="1"/>
    <col min="7175" max="7175" width="12.7109375" customWidth="1"/>
    <col min="7176" max="7177" width="10" customWidth="1"/>
    <col min="7178" max="7178" width="10.5703125" customWidth="1"/>
    <col min="7179" max="7179" width="12.140625" customWidth="1"/>
    <col min="7180" max="7180" width="11.85546875" customWidth="1"/>
    <col min="7181" max="7182" width="10.28515625" customWidth="1"/>
    <col min="7183" max="7184" width="10.7109375" customWidth="1"/>
    <col min="7185" max="7185" width="5.85546875" customWidth="1"/>
    <col min="7186" max="7186" width="6.140625" customWidth="1"/>
    <col min="7187" max="7187" width="8.28515625" customWidth="1"/>
    <col min="7188" max="7188" width="12.7109375" customWidth="1"/>
    <col min="7189" max="7189" width="12" customWidth="1"/>
    <col min="7190" max="7191" width="10.28515625" customWidth="1"/>
    <col min="7192" max="7192" width="11" customWidth="1"/>
    <col min="7193" max="7193" width="13" customWidth="1"/>
    <col min="7194" max="7194" width="12.85546875" customWidth="1"/>
    <col min="7195" max="7196" width="10.28515625" customWidth="1"/>
    <col min="7197" max="7197" width="11" customWidth="1"/>
    <col min="7198" max="7198" width="11.7109375" customWidth="1"/>
    <col min="7200" max="7200" width="8.28515625" customWidth="1"/>
    <col min="7201" max="7201" width="9.42578125" customWidth="1"/>
    <col min="7202" max="7203" width="11.85546875" customWidth="1"/>
    <col min="7204" max="7206" width="10" customWidth="1"/>
    <col min="7207" max="7207" width="12.140625" customWidth="1"/>
    <col min="7208" max="7208" width="12.7109375" customWidth="1"/>
    <col min="7209" max="7211" width="10.28515625" customWidth="1"/>
    <col min="7212" max="7212" width="15.28515625" customWidth="1"/>
    <col min="7213" max="7213" width="8.28515625" customWidth="1"/>
    <col min="7214" max="7214" width="8.42578125" customWidth="1"/>
    <col min="7215" max="7215" width="8" customWidth="1"/>
    <col min="7216" max="7216" width="12.5703125" customWidth="1"/>
    <col min="7217" max="7217" width="11.140625" customWidth="1"/>
    <col min="7218" max="7219" width="10" customWidth="1"/>
    <col min="7220" max="7220" width="11.5703125" customWidth="1"/>
    <col min="7221" max="7221" width="12" customWidth="1"/>
    <col min="7222" max="7222" width="10.85546875" customWidth="1"/>
    <col min="7223" max="7224" width="10.28515625" customWidth="1"/>
    <col min="7225" max="7225" width="11.7109375" customWidth="1"/>
    <col min="7226" max="7226" width="11.140625" customWidth="1"/>
    <col min="7425" max="7425" width="5.28515625" customWidth="1"/>
    <col min="7426" max="7426" width="11.28515625" customWidth="1"/>
    <col min="7427" max="7427" width="7.28515625" customWidth="1"/>
    <col min="7428" max="7428" width="8.28515625" customWidth="1"/>
    <col min="7429" max="7429" width="9.28515625" customWidth="1"/>
    <col min="7430" max="7430" width="13.42578125" customWidth="1"/>
    <col min="7431" max="7431" width="12.7109375" customWidth="1"/>
    <col min="7432" max="7433" width="10" customWidth="1"/>
    <col min="7434" max="7434" width="10.5703125" customWidth="1"/>
    <col min="7435" max="7435" width="12.140625" customWidth="1"/>
    <col min="7436" max="7436" width="11.85546875" customWidth="1"/>
    <col min="7437" max="7438" width="10.28515625" customWidth="1"/>
    <col min="7439" max="7440" width="10.7109375" customWidth="1"/>
    <col min="7441" max="7441" width="5.85546875" customWidth="1"/>
    <col min="7442" max="7442" width="6.140625" customWidth="1"/>
    <col min="7443" max="7443" width="8.28515625" customWidth="1"/>
    <col min="7444" max="7444" width="12.7109375" customWidth="1"/>
    <col min="7445" max="7445" width="12" customWidth="1"/>
    <col min="7446" max="7447" width="10.28515625" customWidth="1"/>
    <col min="7448" max="7448" width="11" customWidth="1"/>
    <col min="7449" max="7449" width="13" customWidth="1"/>
    <col min="7450" max="7450" width="12.85546875" customWidth="1"/>
    <col min="7451" max="7452" width="10.28515625" customWidth="1"/>
    <col min="7453" max="7453" width="11" customWidth="1"/>
    <col min="7454" max="7454" width="11.7109375" customWidth="1"/>
    <col min="7456" max="7456" width="8.28515625" customWidth="1"/>
    <col min="7457" max="7457" width="9.42578125" customWidth="1"/>
    <col min="7458" max="7459" width="11.85546875" customWidth="1"/>
    <col min="7460" max="7462" width="10" customWidth="1"/>
    <col min="7463" max="7463" width="12.140625" customWidth="1"/>
    <col min="7464" max="7464" width="12.7109375" customWidth="1"/>
    <col min="7465" max="7467" width="10.28515625" customWidth="1"/>
    <col min="7468" max="7468" width="15.28515625" customWidth="1"/>
    <col min="7469" max="7469" width="8.28515625" customWidth="1"/>
    <col min="7470" max="7470" width="8.42578125" customWidth="1"/>
    <col min="7471" max="7471" width="8" customWidth="1"/>
    <col min="7472" max="7472" width="12.5703125" customWidth="1"/>
    <col min="7473" max="7473" width="11.140625" customWidth="1"/>
    <col min="7474" max="7475" width="10" customWidth="1"/>
    <col min="7476" max="7476" width="11.5703125" customWidth="1"/>
    <col min="7477" max="7477" width="12" customWidth="1"/>
    <col min="7478" max="7478" width="10.85546875" customWidth="1"/>
    <col min="7479" max="7480" width="10.28515625" customWidth="1"/>
    <col min="7481" max="7481" width="11.7109375" customWidth="1"/>
    <col min="7482" max="7482" width="11.140625" customWidth="1"/>
    <col min="7681" max="7681" width="5.28515625" customWidth="1"/>
    <col min="7682" max="7682" width="11.28515625" customWidth="1"/>
    <col min="7683" max="7683" width="7.28515625" customWidth="1"/>
    <col min="7684" max="7684" width="8.28515625" customWidth="1"/>
    <col min="7685" max="7685" width="9.28515625" customWidth="1"/>
    <col min="7686" max="7686" width="13.42578125" customWidth="1"/>
    <col min="7687" max="7687" width="12.7109375" customWidth="1"/>
    <col min="7688" max="7689" width="10" customWidth="1"/>
    <col min="7690" max="7690" width="10.5703125" customWidth="1"/>
    <col min="7691" max="7691" width="12.140625" customWidth="1"/>
    <col min="7692" max="7692" width="11.85546875" customWidth="1"/>
    <col min="7693" max="7694" width="10.28515625" customWidth="1"/>
    <col min="7695" max="7696" width="10.7109375" customWidth="1"/>
    <col min="7697" max="7697" width="5.85546875" customWidth="1"/>
    <col min="7698" max="7698" width="6.140625" customWidth="1"/>
    <col min="7699" max="7699" width="8.28515625" customWidth="1"/>
    <col min="7700" max="7700" width="12.7109375" customWidth="1"/>
    <col min="7701" max="7701" width="12" customWidth="1"/>
    <col min="7702" max="7703" width="10.28515625" customWidth="1"/>
    <col min="7704" max="7704" width="11" customWidth="1"/>
    <col min="7705" max="7705" width="13" customWidth="1"/>
    <col min="7706" max="7706" width="12.85546875" customWidth="1"/>
    <col min="7707" max="7708" width="10.28515625" customWidth="1"/>
    <col min="7709" max="7709" width="11" customWidth="1"/>
    <col min="7710" max="7710" width="11.7109375" customWidth="1"/>
    <col min="7712" max="7712" width="8.28515625" customWidth="1"/>
    <col min="7713" max="7713" width="9.42578125" customWidth="1"/>
    <col min="7714" max="7715" width="11.85546875" customWidth="1"/>
    <col min="7716" max="7718" width="10" customWidth="1"/>
    <col min="7719" max="7719" width="12.140625" customWidth="1"/>
    <col min="7720" max="7720" width="12.7109375" customWidth="1"/>
    <col min="7721" max="7723" width="10.28515625" customWidth="1"/>
    <col min="7724" max="7724" width="15.28515625" customWidth="1"/>
    <col min="7725" max="7725" width="8.28515625" customWidth="1"/>
    <col min="7726" max="7726" width="8.42578125" customWidth="1"/>
    <col min="7727" max="7727" width="8" customWidth="1"/>
    <col min="7728" max="7728" width="12.5703125" customWidth="1"/>
    <col min="7729" max="7729" width="11.140625" customWidth="1"/>
    <col min="7730" max="7731" width="10" customWidth="1"/>
    <col min="7732" max="7732" width="11.5703125" customWidth="1"/>
    <col min="7733" max="7733" width="12" customWidth="1"/>
    <col min="7734" max="7734" width="10.85546875" customWidth="1"/>
    <col min="7735" max="7736" width="10.28515625" customWidth="1"/>
    <col min="7737" max="7737" width="11.7109375" customWidth="1"/>
    <col min="7738" max="7738" width="11.140625" customWidth="1"/>
    <col min="7937" max="7937" width="5.28515625" customWidth="1"/>
    <col min="7938" max="7938" width="11.28515625" customWidth="1"/>
    <col min="7939" max="7939" width="7.28515625" customWidth="1"/>
    <col min="7940" max="7940" width="8.28515625" customWidth="1"/>
    <col min="7941" max="7941" width="9.28515625" customWidth="1"/>
    <col min="7942" max="7942" width="13.42578125" customWidth="1"/>
    <col min="7943" max="7943" width="12.7109375" customWidth="1"/>
    <col min="7944" max="7945" width="10" customWidth="1"/>
    <col min="7946" max="7946" width="10.5703125" customWidth="1"/>
    <col min="7947" max="7947" width="12.140625" customWidth="1"/>
    <col min="7948" max="7948" width="11.85546875" customWidth="1"/>
    <col min="7949" max="7950" width="10.28515625" customWidth="1"/>
    <col min="7951" max="7952" width="10.7109375" customWidth="1"/>
    <col min="7953" max="7953" width="5.85546875" customWidth="1"/>
    <col min="7954" max="7954" width="6.140625" customWidth="1"/>
    <col min="7955" max="7955" width="8.28515625" customWidth="1"/>
    <col min="7956" max="7956" width="12.7109375" customWidth="1"/>
    <col min="7957" max="7957" width="12" customWidth="1"/>
    <col min="7958" max="7959" width="10.28515625" customWidth="1"/>
    <col min="7960" max="7960" width="11" customWidth="1"/>
    <col min="7961" max="7961" width="13" customWidth="1"/>
    <col min="7962" max="7962" width="12.85546875" customWidth="1"/>
    <col min="7963" max="7964" width="10.28515625" customWidth="1"/>
    <col min="7965" max="7965" width="11" customWidth="1"/>
    <col min="7966" max="7966" width="11.7109375" customWidth="1"/>
    <col min="7968" max="7968" width="8.28515625" customWidth="1"/>
    <col min="7969" max="7969" width="9.42578125" customWidth="1"/>
    <col min="7970" max="7971" width="11.85546875" customWidth="1"/>
    <col min="7972" max="7974" width="10" customWidth="1"/>
    <col min="7975" max="7975" width="12.140625" customWidth="1"/>
    <col min="7976" max="7976" width="12.7109375" customWidth="1"/>
    <col min="7977" max="7979" width="10.28515625" customWidth="1"/>
    <col min="7980" max="7980" width="15.28515625" customWidth="1"/>
    <col min="7981" max="7981" width="8.28515625" customWidth="1"/>
    <col min="7982" max="7982" width="8.42578125" customWidth="1"/>
    <col min="7983" max="7983" width="8" customWidth="1"/>
    <col min="7984" max="7984" width="12.5703125" customWidth="1"/>
    <col min="7985" max="7985" width="11.140625" customWidth="1"/>
    <col min="7986" max="7987" width="10" customWidth="1"/>
    <col min="7988" max="7988" width="11.5703125" customWidth="1"/>
    <col min="7989" max="7989" width="12" customWidth="1"/>
    <col min="7990" max="7990" width="10.85546875" customWidth="1"/>
    <col min="7991" max="7992" width="10.28515625" customWidth="1"/>
    <col min="7993" max="7993" width="11.7109375" customWidth="1"/>
    <col min="7994" max="7994" width="11.140625" customWidth="1"/>
    <col min="8193" max="8193" width="5.28515625" customWidth="1"/>
    <col min="8194" max="8194" width="11.28515625" customWidth="1"/>
    <col min="8195" max="8195" width="7.28515625" customWidth="1"/>
    <col min="8196" max="8196" width="8.28515625" customWidth="1"/>
    <col min="8197" max="8197" width="9.28515625" customWidth="1"/>
    <col min="8198" max="8198" width="13.42578125" customWidth="1"/>
    <col min="8199" max="8199" width="12.7109375" customWidth="1"/>
    <col min="8200" max="8201" width="10" customWidth="1"/>
    <col min="8202" max="8202" width="10.5703125" customWidth="1"/>
    <col min="8203" max="8203" width="12.140625" customWidth="1"/>
    <col min="8204" max="8204" width="11.85546875" customWidth="1"/>
    <col min="8205" max="8206" width="10.28515625" customWidth="1"/>
    <col min="8207" max="8208" width="10.7109375" customWidth="1"/>
    <col min="8209" max="8209" width="5.85546875" customWidth="1"/>
    <col min="8210" max="8210" width="6.140625" customWidth="1"/>
    <col min="8211" max="8211" width="8.28515625" customWidth="1"/>
    <col min="8212" max="8212" width="12.7109375" customWidth="1"/>
    <col min="8213" max="8213" width="12" customWidth="1"/>
    <col min="8214" max="8215" width="10.28515625" customWidth="1"/>
    <col min="8216" max="8216" width="11" customWidth="1"/>
    <col min="8217" max="8217" width="13" customWidth="1"/>
    <col min="8218" max="8218" width="12.85546875" customWidth="1"/>
    <col min="8219" max="8220" width="10.28515625" customWidth="1"/>
    <col min="8221" max="8221" width="11" customWidth="1"/>
    <col min="8222" max="8222" width="11.7109375" customWidth="1"/>
    <col min="8224" max="8224" width="8.28515625" customWidth="1"/>
    <col min="8225" max="8225" width="9.42578125" customWidth="1"/>
    <col min="8226" max="8227" width="11.85546875" customWidth="1"/>
    <col min="8228" max="8230" width="10" customWidth="1"/>
    <col min="8231" max="8231" width="12.140625" customWidth="1"/>
    <col min="8232" max="8232" width="12.7109375" customWidth="1"/>
    <col min="8233" max="8235" width="10.28515625" customWidth="1"/>
    <col min="8236" max="8236" width="15.28515625" customWidth="1"/>
    <col min="8237" max="8237" width="8.28515625" customWidth="1"/>
    <col min="8238" max="8238" width="8.42578125" customWidth="1"/>
    <col min="8239" max="8239" width="8" customWidth="1"/>
    <col min="8240" max="8240" width="12.5703125" customWidth="1"/>
    <col min="8241" max="8241" width="11.140625" customWidth="1"/>
    <col min="8242" max="8243" width="10" customWidth="1"/>
    <col min="8244" max="8244" width="11.5703125" customWidth="1"/>
    <col min="8245" max="8245" width="12" customWidth="1"/>
    <col min="8246" max="8246" width="10.85546875" customWidth="1"/>
    <col min="8247" max="8248" width="10.28515625" customWidth="1"/>
    <col min="8249" max="8249" width="11.7109375" customWidth="1"/>
    <col min="8250" max="8250" width="11.140625" customWidth="1"/>
    <col min="8449" max="8449" width="5.28515625" customWidth="1"/>
    <col min="8450" max="8450" width="11.28515625" customWidth="1"/>
    <col min="8451" max="8451" width="7.28515625" customWidth="1"/>
    <col min="8452" max="8452" width="8.28515625" customWidth="1"/>
    <col min="8453" max="8453" width="9.28515625" customWidth="1"/>
    <col min="8454" max="8454" width="13.42578125" customWidth="1"/>
    <col min="8455" max="8455" width="12.7109375" customWidth="1"/>
    <col min="8456" max="8457" width="10" customWidth="1"/>
    <col min="8458" max="8458" width="10.5703125" customWidth="1"/>
    <col min="8459" max="8459" width="12.140625" customWidth="1"/>
    <col min="8460" max="8460" width="11.85546875" customWidth="1"/>
    <col min="8461" max="8462" width="10.28515625" customWidth="1"/>
    <col min="8463" max="8464" width="10.7109375" customWidth="1"/>
    <col min="8465" max="8465" width="5.85546875" customWidth="1"/>
    <col min="8466" max="8466" width="6.140625" customWidth="1"/>
    <col min="8467" max="8467" width="8.28515625" customWidth="1"/>
    <col min="8468" max="8468" width="12.7109375" customWidth="1"/>
    <col min="8469" max="8469" width="12" customWidth="1"/>
    <col min="8470" max="8471" width="10.28515625" customWidth="1"/>
    <col min="8472" max="8472" width="11" customWidth="1"/>
    <col min="8473" max="8473" width="13" customWidth="1"/>
    <col min="8474" max="8474" width="12.85546875" customWidth="1"/>
    <col min="8475" max="8476" width="10.28515625" customWidth="1"/>
    <col min="8477" max="8477" width="11" customWidth="1"/>
    <col min="8478" max="8478" width="11.7109375" customWidth="1"/>
    <col min="8480" max="8480" width="8.28515625" customWidth="1"/>
    <col min="8481" max="8481" width="9.42578125" customWidth="1"/>
    <col min="8482" max="8483" width="11.85546875" customWidth="1"/>
    <col min="8484" max="8486" width="10" customWidth="1"/>
    <col min="8487" max="8487" width="12.140625" customWidth="1"/>
    <col min="8488" max="8488" width="12.7109375" customWidth="1"/>
    <col min="8489" max="8491" width="10.28515625" customWidth="1"/>
    <col min="8492" max="8492" width="15.28515625" customWidth="1"/>
    <col min="8493" max="8493" width="8.28515625" customWidth="1"/>
    <col min="8494" max="8494" width="8.42578125" customWidth="1"/>
    <col min="8495" max="8495" width="8" customWidth="1"/>
    <col min="8496" max="8496" width="12.5703125" customWidth="1"/>
    <col min="8497" max="8497" width="11.140625" customWidth="1"/>
    <col min="8498" max="8499" width="10" customWidth="1"/>
    <col min="8500" max="8500" width="11.5703125" customWidth="1"/>
    <col min="8501" max="8501" width="12" customWidth="1"/>
    <col min="8502" max="8502" width="10.85546875" customWidth="1"/>
    <col min="8503" max="8504" width="10.28515625" customWidth="1"/>
    <col min="8505" max="8505" width="11.7109375" customWidth="1"/>
    <col min="8506" max="8506" width="11.140625" customWidth="1"/>
    <col min="8705" max="8705" width="5.28515625" customWidth="1"/>
    <col min="8706" max="8706" width="11.28515625" customWidth="1"/>
    <col min="8707" max="8707" width="7.28515625" customWidth="1"/>
    <col min="8708" max="8708" width="8.28515625" customWidth="1"/>
    <col min="8709" max="8709" width="9.28515625" customWidth="1"/>
    <col min="8710" max="8710" width="13.42578125" customWidth="1"/>
    <col min="8711" max="8711" width="12.7109375" customWidth="1"/>
    <col min="8712" max="8713" width="10" customWidth="1"/>
    <col min="8714" max="8714" width="10.5703125" customWidth="1"/>
    <col min="8715" max="8715" width="12.140625" customWidth="1"/>
    <col min="8716" max="8716" width="11.85546875" customWidth="1"/>
    <col min="8717" max="8718" width="10.28515625" customWidth="1"/>
    <col min="8719" max="8720" width="10.7109375" customWidth="1"/>
    <col min="8721" max="8721" width="5.85546875" customWidth="1"/>
    <col min="8722" max="8722" width="6.140625" customWidth="1"/>
    <col min="8723" max="8723" width="8.28515625" customWidth="1"/>
    <col min="8724" max="8724" width="12.7109375" customWidth="1"/>
    <col min="8725" max="8725" width="12" customWidth="1"/>
    <col min="8726" max="8727" width="10.28515625" customWidth="1"/>
    <col min="8728" max="8728" width="11" customWidth="1"/>
    <col min="8729" max="8729" width="13" customWidth="1"/>
    <col min="8730" max="8730" width="12.85546875" customWidth="1"/>
    <col min="8731" max="8732" width="10.28515625" customWidth="1"/>
    <col min="8733" max="8733" width="11" customWidth="1"/>
    <col min="8734" max="8734" width="11.7109375" customWidth="1"/>
    <col min="8736" max="8736" width="8.28515625" customWidth="1"/>
    <col min="8737" max="8737" width="9.42578125" customWidth="1"/>
    <col min="8738" max="8739" width="11.85546875" customWidth="1"/>
    <col min="8740" max="8742" width="10" customWidth="1"/>
    <col min="8743" max="8743" width="12.140625" customWidth="1"/>
    <col min="8744" max="8744" width="12.7109375" customWidth="1"/>
    <col min="8745" max="8747" width="10.28515625" customWidth="1"/>
    <col min="8748" max="8748" width="15.28515625" customWidth="1"/>
    <col min="8749" max="8749" width="8.28515625" customWidth="1"/>
    <col min="8750" max="8750" width="8.42578125" customWidth="1"/>
    <col min="8751" max="8751" width="8" customWidth="1"/>
    <col min="8752" max="8752" width="12.5703125" customWidth="1"/>
    <col min="8753" max="8753" width="11.140625" customWidth="1"/>
    <col min="8754" max="8755" width="10" customWidth="1"/>
    <col min="8756" max="8756" width="11.5703125" customWidth="1"/>
    <col min="8757" max="8757" width="12" customWidth="1"/>
    <col min="8758" max="8758" width="10.85546875" customWidth="1"/>
    <col min="8759" max="8760" width="10.28515625" customWidth="1"/>
    <col min="8761" max="8761" width="11.7109375" customWidth="1"/>
    <col min="8762" max="8762" width="11.140625" customWidth="1"/>
    <col min="8961" max="8961" width="5.28515625" customWidth="1"/>
    <col min="8962" max="8962" width="11.28515625" customWidth="1"/>
    <col min="8963" max="8963" width="7.28515625" customWidth="1"/>
    <col min="8964" max="8964" width="8.28515625" customWidth="1"/>
    <col min="8965" max="8965" width="9.28515625" customWidth="1"/>
    <col min="8966" max="8966" width="13.42578125" customWidth="1"/>
    <col min="8967" max="8967" width="12.7109375" customWidth="1"/>
    <col min="8968" max="8969" width="10" customWidth="1"/>
    <col min="8970" max="8970" width="10.5703125" customWidth="1"/>
    <col min="8971" max="8971" width="12.140625" customWidth="1"/>
    <col min="8972" max="8972" width="11.85546875" customWidth="1"/>
    <col min="8973" max="8974" width="10.28515625" customWidth="1"/>
    <col min="8975" max="8976" width="10.7109375" customWidth="1"/>
    <col min="8977" max="8977" width="5.85546875" customWidth="1"/>
    <col min="8978" max="8978" width="6.140625" customWidth="1"/>
    <col min="8979" max="8979" width="8.28515625" customWidth="1"/>
    <col min="8980" max="8980" width="12.7109375" customWidth="1"/>
    <col min="8981" max="8981" width="12" customWidth="1"/>
    <col min="8982" max="8983" width="10.28515625" customWidth="1"/>
    <col min="8984" max="8984" width="11" customWidth="1"/>
    <col min="8985" max="8985" width="13" customWidth="1"/>
    <col min="8986" max="8986" width="12.85546875" customWidth="1"/>
    <col min="8987" max="8988" width="10.28515625" customWidth="1"/>
    <col min="8989" max="8989" width="11" customWidth="1"/>
    <col min="8990" max="8990" width="11.7109375" customWidth="1"/>
    <col min="8992" max="8992" width="8.28515625" customWidth="1"/>
    <col min="8993" max="8993" width="9.42578125" customWidth="1"/>
    <col min="8994" max="8995" width="11.85546875" customWidth="1"/>
    <col min="8996" max="8998" width="10" customWidth="1"/>
    <col min="8999" max="8999" width="12.140625" customWidth="1"/>
    <col min="9000" max="9000" width="12.7109375" customWidth="1"/>
    <col min="9001" max="9003" width="10.28515625" customWidth="1"/>
    <col min="9004" max="9004" width="15.28515625" customWidth="1"/>
    <col min="9005" max="9005" width="8.28515625" customWidth="1"/>
    <col min="9006" max="9006" width="8.42578125" customWidth="1"/>
    <col min="9007" max="9007" width="8" customWidth="1"/>
    <col min="9008" max="9008" width="12.5703125" customWidth="1"/>
    <col min="9009" max="9009" width="11.140625" customWidth="1"/>
    <col min="9010" max="9011" width="10" customWidth="1"/>
    <col min="9012" max="9012" width="11.5703125" customWidth="1"/>
    <col min="9013" max="9013" width="12" customWidth="1"/>
    <col min="9014" max="9014" width="10.85546875" customWidth="1"/>
    <col min="9015" max="9016" width="10.28515625" customWidth="1"/>
    <col min="9017" max="9017" width="11.7109375" customWidth="1"/>
    <col min="9018" max="9018" width="11.140625" customWidth="1"/>
    <col min="9217" max="9217" width="5.28515625" customWidth="1"/>
    <col min="9218" max="9218" width="11.28515625" customWidth="1"/>
    <col min="9219" max="9219" width="7.28515625" customWidth="1"/>
    <col min="9220" max="9220" width="8.28515625" customWidth="1"/>
    <col min="9221" max="9221" width="9.28515625" customWidth="1"/>
    <col min="9222" max="9222" width="13.42578125" customWidth="1"/>
    <col min="9223" max="9223" width="12.7109375" customWidth="1"/>
    <col min="9224" max="9225" width="10" customWidth="1"/>
    <col min="9226" max="9226" width="10.5703125" customWidth="1"/>
    <col min="9227" max="9227" width="12.140625" customWidth="1"/>
    <col min="9228" max="9228" width="11.85546875" customWidth="1"/>
    <col min="9229" max="9230" width="10.28515625" customWidth="1"/>
    <col min="9231" max="9232" width="10.7109375" customWidth="1"/>
    <col min="9233" max="9233" width="5.85546875" customWidth="1"/>
    <col min="9234" max="9234" width="6.140625" customWidth="1"/>
    <col min="9235" max="9235" width="8.28515625" customWidth="1"/>
    <col min="9236" max="9236" width="12.7109375" customWidth="1"/>
    <col min="9237" max="9237" width="12" customWidth="1"/>
    <col min="9238" max="9239" width="10.28515625" customWidth="1"/>
    <col min="9240" max="9240" width="11" customWidth="1"/>
    <col min="9241" max="9241" width="13" customWidth="1"/>
    <col min="9242" max="9242" width="12.85546875" customWidth="1"/>
    <col min="9243" max="9244" width="10.28515625" customWidth="1"/>
    <col min="9245" max="9245" width="11" customWidth="1"/>
    <col min="9246" max="9246" width="11.7109375" customWidth="1"/>
    <col min="9248" max="9248" width="8.28515625" customWidth="1"/>
    <col min="9249" max="9249" width="9.42578125" customWidth="1"/>
    <col min="9250" max="9251" width="11.85546875" customWidth="1"/>
    <col min="9252" max="9254" width="10" customWidth="1"/>
    <col min="9255" max="9255" width="12.140625" customWidth="1"/>
    <col min="9256" max="9256" width="12.7109375" customWidth="1"/>
    <col min="9257" max="9259" width="10.28515625" customWidth="1"/>
    <col min="9260" max="9260" width="15.28515625" customWidth="1"/>
    <col min="9261" max="9261" width="8.28515625" customWidth="1"/>
    <col min="9262" max="9262" width="8.42578125" customWidth="1"/>
    <col min="9263" max="9263" width="8" customWidth="1"/>
    <col min="9264" max="9264" width="12.5703125" customWidth="1"/>
    <col min="9265" max="9265" width="11.140625" customWidth="1"/>
    <col min="9266" max="9267" width="10" customWidth="1"/>
    <col min="9268" max="9268" width="11.5703125" customWidth="1"/>
    <col min="9269" max="9269" width="12" customWidth="1"/>
    <col min="9270" max="9270" width="10.85546875" customWidth="1"/>
    <col min="9271" max="9272" width="10.28515625" customWidth="1"/>
    <col min="9273" max="9273" width="11.7109375" customWidth="1"/>
    <col min="9274" max="9274" width="11.140625" customWidth="1"/>
    <col min="9473" max="9473" width="5.28515625" customWidth="1"/>
    <col min="9474" max="9474" width="11.28515625" customWidth="1"/>
    <col min="9475" max="9475" width="7.28515625" customWidth="1"/>
    <col min="9476" max="9476" width="8.28515625" customWidth="1"/>
    <col min="9477" max="9477" width="9.28515625" customWidth="1"/>
    <col min="9478" max="9478" width="13.42578125" customWidth="1"/>
    <col min="9479" max="9479" width="12.7109375" customWidth="1"/>
    <col min="9480" max="9481" width="10" customWidth="1"/>
    <col min="9482" max="9482" width="10.5703125" customWidth="1"/>
    <col min="9483" max="9483" width="12.140625" customWidth="1"/>
    <col min="9484" max="9484" width="11.85546875" customWidth="1"/>
    <col min="9485" max="9486" width="10.28515625" customWidth="1"/>
    <col min="9487" max="9488" width="10.7109375" customWidth="1"/>
    <col min="9489" max="9489" width="5.85546875" customWidth="1"/>
    <col min="9490" max="9490" width="6.140625" customWidth="1"/>
    <col min="9491" max="9491" width="8.28515625" customWidth="1"/>
    <col min="9492" max="9492" width="12.7109375" customWidth="1"/>
    <col min="9493" max="9493" width="12" customWidth="1"/>
    <col min="9494" max="9495" width="10.28515625" customWidth="1"/>
    <col min="9496" max="9496" width="11" customWidth="1"/>
    <col min="9497" max="9497" width="13" customWidth="1"/>
    <col min="9498" max="9498" width="12.85546875" customWidth="1"/>
    <col min="9499" max="9500" width="10.28515625" customWidth="1"/>
    <col min="9501" max="9501" width="11" customWidth="1"/>
    <col min="9502" max="9502" width="11.7109375" customWidth="1"/>
    <col min="9504" max="9504" width="8.28515625" customWidth="1"/>
    <col min="9505" max="9505" width="9.42578125" customWidth="1"/>
    <col min="9506" max="9507" width="11.85546875" customWidth="1"/>
    <col min="9508" max="9510" width="10" customWidth="1"/>
    <col min="9511" max="9511" width="12.140625" customWidth="1"/>
    <col min="9512" max="9512" width="12.7109375" customWidth="1"/>
    <col min="9513" max="9515" width="10.28515625" customWidth="1"/>
    <col min="9516" max="9516" width="15.28515625" customWidth="1"/>
    <col min="9517" max="9517" width="8.28515625" customWidth="1"/>
    <col min="9518" max="9518" width="8.42578125" customWidth="1"/>
    <col min="9519" max="9519" width="8" customWidth="1"/>
    <col min="9520" max="9520" width="12.5703125" customWidth="1"/>
    <col min="9521" max="9521" width="11.140625" customWidth="1"/>
    <col min="9522" max="9523" width="10" customWidth="1"/>
    <col min="9524" max="9524" width="11.5703125" customWidth="1"/>
    <col min="9525" max="9525" width="12" customWidth="1"/>
    <col min="9526" max="9526" width="10.85546875" customWidth="1"/>
    <col min="9527" max="9528" width="10.28515625" customWidth="1"/>
    <col min="9529" max="9529" width="11.7109375" customWidth="1"/>
    <col min="9530" max="9530" width="11.140625" customWidth="1"/>
    <col min="9729" max="9729" width="5.28515625" customWidth="1"/>
    <col min="9730" max="9730" width="11.28515625" customWidth="1"/>
    <col min="9731" max="9731" width="7.28515625" customWidth="1"/>
    <col min="9732" max="9732" width="8.28515625" customWidth="1"/>
    <col min="9733" max="9733" width="9.28515625" customWidth="1"/>
    <col min="9734" max="9734" width="13.42578125" customWidth="1"/>
    <col min="9735" max="9735" width="12.7109375" customWidth="1"/>
    <col min="9736" max="9737" width="10" customWidth="1"/>
    <col min="9738" max="9738" width="10.5703125" customWidth="1"/>
    <col min="9739" max="9739" width="12.140625" customWidth="1"/>
    <col min="9740" max="9740" width="11.85546875" customWidth="1"/>
    <col min="9741" max="9742" width="10.28515625" customWidth="1"/>
    <col min="9743" max="9744" width="10.7109375" customWidth="1"/>
    <col min="9745" max="9745" width="5.85546875" customWidth="1"/>
    <col min="9746" max="9746" width="6.140625" customWidth="1"/>
    <col min="9747" max="9747" width="8.28515625" customWidth="1"/>
    <col min="9748" max="9748" width="12.7109375" customWidth="1"/>
    <col min="9749" max="9749" width="12" customWidth="1"/>
    <col min="9750" max="9751" width="10.28515625" customWidth="1"/>
    <col min="9752" max="9752" width="11" customWidth="1"/>
    <col min="9753" max="9753" width="13" customWidth="1"/>
    <col min="9754" max="9754" width="12.85546875" customWidth="1"/>
    <col min="9755" max="9756" width="10.28515625" customWidth="1"/>
    <col min="9757" max="9757" width="11" customWidth="1"/>
    <col min="9758" max="9758" width="11.7109375" customWidth="1"/>
    <col min="9760" max="9760" width="8.28515625" customWidth="1"/>
    <col min="9761" max="9761" width="9.42578125" customWidth="1"/>
    <col min="9762" max="9763" width="11.85546875" customWidth="1"/>
    <col min="9764" max="9766" width="10" customWidth="1"/>
    <col min="9767" max="9767" width="12.140625" customWidth="1"/>
    <col min="9768" max="9768" width="12.7109375" customWidth="1"/>
    <col min="9769" max="9771" width="10.28515625" customWidth="1"/>
    <col min="9772" max="9772" width="15.28515625" customWidth="1"/>
    <col min="9773" max="9773" width="8.28515625" customWidth="1"/>
    <col min="9774" max="9774" width="8.42578125" customWidth="1"/>
    <col min="9775" max="9775" width="8" customWidth="1"/>
    <col min="9776" max="9776" width="12.5703125" customWidth="1"/>
    <col min="9777" max="9777" width="11.140625" customWidth="1"/>
    <col min="9778" max="9779" width="10" customWidth="1"/>
    <col min="9780" max="9780" width="11.5703125" customWidth="1"/>
    <col min="9781" max="9781" width="12" customWidth="1"/>
    <col min="9782" max="9782" width="10.85546875" customWidth="1"/>
    <col min="9783" max="9784" width="10.28515625" customWidth="1"/>
    <col min="9785" max="9785" width="11.7109375" customWidth="1"/>
    <col min="9786" max="9786" width="11.140625" customWidth="1"/>
    <col min="9985" max="9985" width="5.28515625" customWidth="1"/>
    <col min="9986" max="9986" width="11.28515625" customWidth="1"/>
    <col min="9987" max="9987" width="7.28515625" customWidth="1"/>
    <col min="9988" max="9988" width="8.28515625" customWidth="1"/>
    <col min="9989" max="9989" width="9.28515625" customWidth="1"/>
    <col min="9990" max="9990" width="13.42578125" customWidth="1"/>
    <col min="9991" max="9991" width="12.7109375" customWidth="1"/>
    <col min="9992" max="9993" width="10" customWidth="1"/>
    <col min="9994" max="9994" width="10.5703125" customWidth="1"/>
    <col min="9995" max="9995" width="12.140625" customWidth="1"/>
    <col min="9996" max="9996" width="11.85546875" customWidth="1"/>
    <col min="9997" max="9998" width="10.28515625" customWidth="1"/>
    <col min="9999" max="10000" width="10.7109375" customWidth="1"/>
    <col min="10001" max="10001" width="5.85546875" customWidth="1"/>
    <col min="10002" max="10002" width="6.140625" customWidth="1"/>
    <col min="10003" max="10003" width="8.28515625" customWidth="1"/>
    <col min="10004" max="10004" width="12.7109375" customWidth="1"/>
    <col min="10005" max="10005" width="12" customWidth="1"/>
    <col min="10006" max="10007" width="10.28515625" customWidth="1"/>
    <col min="10008" max="10008" width="11" customWidth="1"/>
    <col min="10009" max="10009" width="13" customWidth="1"/>
    <col min="10010" max="10010" width="12.85546875" customWidth="1"/>
    <col min="10011" max="10012" width="10.28515625" customWidth="1"/>
    <col min="10013" max="10013" width="11" customWidth="1"/>
    <col min="10014" max="10014" width="11.7109375" customWidth="1"/>
    <col min="10016" max="10016" width="8.28515625" customWidth="1"/>
    <col min="10017" max="10017" width="9.42578125" customWidth="1"/>
    <col min="10018" max="10019" width="11.85546875" customWidth="1"/>
    <col min="10020" max="10022" width="10" customWidth="1"/>
    <col min="10023" max="10023" width="12.140625" customWidth="1"/>
    <col min="10024" max="10024" width="12.7109375" customWidth="1"/>
    <col min="10025" max="10027" width="10.28515625" customWidth="1"/>
    <col min="10028" max="10028" width="15.28515625" customWidth="1"/>
    <col min="10029" max="10029" width="8.28515625" customWidth="1"/>
    <col min="10030" max="10030" width="8.42578125" customWidth="1"/>
    <col min="10031" max="10031" width="8" customWidth="1"/>
    <col min="10032" max="10032" width="12.5703125" customWidth="1"/>
    <col min="10033" max="10033" width="11.140625" customWidth="1"/>
    <col min="10034" max="10035" width="10" customWidth="1"/>
    <col min="10036" max="10036" width="11.5703125" customWidth="1"/>
    <col min="10037" max="10037" width="12" customWidth="1"/>
    <col min="10038" max="10038" width="10.85546875" customWidth="1"/>
    <col min="10039" max="10040" width="10.28515625" customWidth="1"/>
    <col min="10041" max="10041" width="11.7109375" customWidth="1"/>
    <col min="10042" max="10042" width="11.140625" customWidth="1"/>
    <col min="10241" max="10241" width="5.28515625" customWidth="1"/>
    <col min="10242" max="10242" width="11.28515625" customWidth="1"/>
    <col min="10243" max="10243" width="7.28515625" customWidth="1"/>
    <col min="10244" max="10244" width="8.28515625" customWidth="1"/>
    <col min="10245" max="10245" width="9.28515625" customWidth="1"/>
    <col min="10246" max="10246" width="13.42578125" customWidth="1"/>
    <col min="10247" max="10247" width="12.7109375" customWidth="1"/>
    <col min="10248" max="10249" width="10" customWidth="1"/>
    <col min="10250" max="10250" width="10.5703125" customWidth="1"/>
    <col min="10251" max="10251" width="12.140625" customWidth="1"/>
    <col min="10252" max="10252" width="11.85546875" customWidth="1"/>
    <col min="10253" max="10254" width="10.28515625" customWidth="1"/>
    <col min="10255" max="10256" width="10.7109375" customWidth="1"/>
    <col min="10257" max="10257" width="5.85546875" customWidth="1"/>
    <col min="10258" max="10258" width="6.140625" customWidth="1"/>
    <col min="10259" max="10259" width="8.28515625" customWidth="1"/>
    <col min="10260" max="10260" width="12.7109375" customWidth="1"/>
    <col min="10261" max="10261" width="12" customWidth="1"/>
    <col min="10262" max="10263" width="10.28515625" customWidth="1"/>
    <col min="10264" max="10264" width="11" customWidth="1"/>
    <col min="10265" max="10265" width="13" customWidth="1"/>
    <col min="10266" max="10266" width="12.85546875" customWidth="1"/>
    <col min="10267" max="10268" width="10.28515625" customWidth="1"/>
    <col min="10269" max="10269" width="11" customWidth="1"/>
    <col min="10270" max="10270" width="11.7109375" customWidth="1"/>
    <col min="10272" max="10272" width="8.28515625" customWidth="1"/>
    <col min="10273" max="10273" width="9.42578125" customWidth="1"/>
    <col min="10274" max="10275" width="11.85546875" customWidth="1"/>
    <col min="10276" max="10278" width="10" customWidth="1"/>
    <col min="10279" max="10279" width="12.140625" customWidth="1"/>
    <col min="10280" max="10280" width="12.7109375" customWidth="1"/>
    <col min="10281" max="10283" width="10.28515625" customWidth="1"/>
    <col min="10284" max="10284" width="15.28515625" customWidth="1"/>
    <col min="10285" max="10285" width="8.28515625" customWidth="1"/>
    <col min="10286" max="10286" width="8.42578125" customWidth="1"/>
    <col min="10287" max="10287" width="8" customWidth="1"/>
    <col min="10288" max="10288" width="12.5703125" customWidth="1"/>
    <col min="10289" max="10289" width="11.140625" customWidth="1"/>
    <col min="10290" max="10291" width="10" customWidth="1"/>
    <col min="10292" max="10292" width="11.5703125" customWidth="1"/>
    <col min="10293" max="10293" width="12" customWidth="1"/>
    <col min="10294" max="10294" width="10.85546875" customWidth="1"/>
    <col min="10295" max="10296" width="10.28515625" customWidth="1"/>
    <col min="10297" max="10297" width="11.7109375" customWidth="1"/>
    <col min="10298" max="10298" width="11.140625" customWidth="1"/>
    <col min="10497" max="10497" width="5.28515625" customWidth="1"/>
    <col min="10498" max="10498" width="11.28515625" customWidth="1"/>
    <col min="10499" max="10499" width="7.28515625" customWidth="1"/>
    <col min="10500" max="10500" width="8.28515625" customWidth="1"/>
    <col min="10501" max="10501" width="9.28515625" customWidth="1"/>
    <col min="10502" max="10502" width="13.42578125" customWidth="1"/>
    <col min="10503" max="10503" width="12.7109375" customWidth="1"/>
    <col min="10504" max="10505" width="10" customWidth="1"/>
    <col min="10506" max="10506" width="10.5703125" customWidth="1"/>
    <col min="10507" max="10507" width="12.140625" customWidth="1"/>
    <col min="10508" max="10508" width="11.85546875" customWidth="1"/>
    <col min="10509" max="10510" width="10.28515625" customWidth="1"/>
    <col min="10511" max="10512" width="10.7109375" customWidth="1"/>
    <col min="10513" max="10513" width="5.85546875" customWidth="1"/>
    <col min="10514" max="10514" width="6.140625" customWidth="1"/>
    <col min="10515" max="10515" width="8.28515625" customWidth="1"/>
    <col min="10516" max="10516" width="12.7109375" customWidth="1"/>
    <col min="10517" max="10517" width="12" customWidth="1"/>
    <col min="10518" max="10519" width="10.28515625" customWidth="1"/>
    <col min="10520" max="10520" width="11" customWidth="1"/>
    <col min="10521" max="10521" width="13" customWidth="1"/>
    <col min="10522" max="10522" width="12.85546875" customWidth="1"/>
    <col min="10523" max="10524" width="10.28515625" customWidth="1"/>
    <col min="10525" max="10525" width="11" customWidth="1"/>
    <col min="10526" max="10526" width="11.7109375" customWidth="1"/>
    <col min="10528" max="10528" width="8.28515625" customWidth="1"/>
    <col min="10529" max="10529" width="9.42578125" customWidth="1"/>
    <col min="10530" max="10531" width="11.85546875" customWidth="1"/>
    <col min="10532" max="10534" width="10" customWidth="1"/>
    <col min="10535" max="10535" width="12.140625" customWidth="1"/>
    <col min="10536" max="10536" width="12.7109375" customWidth="1"/>
    <col min="10537" max="10539" width="10.28515625" customWidth="1"/>
    <col min="10540" max="10540" width="15.28515625" customWidth="1"/>
    <col min="10541" max="10541" width="8.28515625" customWidth="1"/>
    <col min="10542" max="10542" width="8.42578125" customWidth="1"/>
    <col min="10543" max="10543" width="8" customWidth="1"/>
    <col min="10544" max="10544" width="12.5703125" customWidth="1"/>
    <col min="10545" max="10545" width="11.140625" customWidth="1"/>
    <col min="10546" max="10547" width="10" customWidth="1"/>
    <col min="10548" max="10548" width="11.5703125" customWidth="1"/>
    <col min="10549" max="10549" width="12" customWidth="1"/>
    <col min="10550" max="10550" width="10.85546875" customWidth="1"/>
    <col min="10551" max="10552" width="10.28515625" customWidth="1"/>
    <col min="10553" max="10553" width="11.7109375" customWidth="1"/>
    <col min="10554" max="10554" width="11.140625" customWidth="1"/>
    <col min="10753" max="10753" width="5.28515625" customWidth="1"/>
    <col min="10754" max="10754" width="11.28515625" customWidth="1"/>
    <col min="10755" max="10755" width="7.28515625" customWidth="1"/>
    <col min="10756" max="10756" width="8.28515625" customWidth="1"/>
    <col min="10757" max="10757" width="9.28515625" customWidth="1"/>
    <col min="10758" max="10758" width="13.42578125" customWidth="1"/>
    <col min="10759" max="10759" width="12.7109375" customWidth="1"/>
    <col min="10760" max="10761" width="10" customWidth="1"/>
    <col min="10762" max="10762" width="10.5703125" customWidth="1"/>
    <col min="10763" max="10763" width="12.140625" customWidth="1"/>
    <col min="10764" max="10764" width="11.85546875" customWidth="1"/>
    <col min="10765" max="10766" width="10.28515625" customWidth="1"/>
    <col min="10767" max="10768" width="10.7109375" customWidth="1"/>
    <col min="10769" max="10769" width="5.85546875" customWidth="1"/>
    <col min="10770" max="10770" width="6.140625" customWidth="1"/>
    <col min="10771" max="10771" width="8.28515625" customWidth="1"/>
    <col min="10772" max="10772" width="12.7109375" customWidth="1"/>
    <col min="10773" max="10773" width="12" customWidth="1"/>
    <col min="10774" max="10775" width="10.28515625" customWidth="1"/>
    <col min="10776" max="10776" width="11" customWidth="1"/>
    <col min="10777" max="10777" width="13" customWidth="1"/>
    <col min="10778" max="10778" width="12.85546875" customWidth="1"/>
    <col min="10779" max="10780" width="10.28515625" customWidth="1"/>
    <col min="10781" max="10781" width="11" customWidth="1"/>
    <col min="10782" max="10782" width="11.7109375" customWidth="1"/>
    <col min="10784" max="10784" width="8.28515625" customWidth="1"/>
    <col min="10785" max="10785" width="9.42578125" customWidth="1"/>
    <col min="10786" max="10787" width="11.85546875" customWidth="1"/>
    <col min="10788" max="10790" width="10" customWidth="1"/>
    <col min="10791" max="10791" width="12.140625" customWidth="1"/>
    <col min="10792" max="10792" width="12.7109375" customWidth="1"/>
    <col min="10793" max="10795" width="10.28515625" customWidth="1"/>
    <col min="10796" max="10796" width="15.28515625" customWidth="1"/>
    <col min="10797" max="10797" width="8.28515625" customWidth="1"/>
    <col min="10798" max="10798" width="8.42578125" customWidth="1"/>
    <col min="10799" max="10799" width="8" customWidth="1"/>
    <col min="10800" max="10800" width="12.5703125" customWidth="1"/>
    <col min="10801" max="10801" width="11.140625" customWidth="1"/>
    <col min="10802" max="10803" width="10" customWidth="1"/>
    <col min="10804" max="10804" width="11.5703125" customWidth="1"/>
    <col min="10805" max="10805" width="12" customWidth="1"/>
    <col min="10806" max="10806" width="10.85546875" customWidth="1"/>
    <col min="10807" max="10808" width="10.28515625" customWidth="1"/>
    <col min="10809" max="10809" width="11.7109375" customWidth="1"/>
    <col min="10810" max="10810" width="11.140625" customWidth="1"/>
    <col min="11009" max="11009" width="5.28515625" customWidth="1"/>
    <col min="11010" max="11010" width="11.28515625" customWidth="1"/>
    <col min="11011" max="11011" width="7.28515625" customWidth="1"/>
    <col min="11012" max="11012" width="8.28515625" customWidth="1"/>
    <col min="11013" max="11013" width="9.28515625" customWidth="1"/>
    <col min="11014" max="11014" width="13.42578125" customWidth="1"/>
    <col min="11015" max="11015" width="12.7109375" customWidth="1"/>
    <col min="11016" max="11017" width="10" customWidth="1"/>
    <col min="11018" max="11018" width="10.5703125" customWidth="1"/>
    <col min="11019" max="11019" width="12.140625" customWidth="1"/>
    <col min="11020" max="11020" width="11.85546875" customWidth="1"/>
    <col min="11021" max="11022" width="10.28515625" customWidth="1"/>
    <col min="11023" max="11024" width="10.7109375" customWidth="1"/>
    <col min="11025" max="11025" width="5.85546875" customWidth="1"/>
    <col min="11026" max="11026" width="6.140625" customWidth="1"/>
    <col min="11027" max="11027" width="8.28515625" customWidth="1"/>
    <col min="11028" max="11028" width="12.7109375" customWidth="1"/>
    <col min="11029" max="11029" width="12" customWidth="1"/>
    <col min="11030" max="11031" width="10.28515625" customWidth="1"/>
    <col min="11032" max="11032" width="11" customWidth="1"/>
    <col min="11033" max="11033" width="13" customWidth="1"/>
    <col min="11034" max="11034" width="12.85546875" customWidth="1"/>
    <col min="11035" max="11036" width="10.28515625" customWidth="1"/>
    <col min="11037" max="11037" width="11" customWidth="1"/>
    <col min="11038" max="11038" width="11.7109375" customWidth="1"/>
    <col min="11040" max="11040" width="8.28515625" customWidth="1"/>
    <col min="11041" max="11041" width="9.42578125" customWidth="1"/>
    <col min="11042" max="11043" width="11.85546875" customWidth="1"/>
    <col min="11044" max="11046" width="10" customWidth="1"/>
    <col min="11047" max="11047" width="12.140625" customWidth="1"/>
    <col min="11048" max="11048" width="12.7109375" customWidth="1"/>
    <col min="11049" max="11051" width="10.28515625" customWidth="1"/>
    <col min="11052" max="11052" width="15.28515625" customWidth="1"/>
    <col min="11053" max="11053" width="8.28515625" customWidth="1"/>
    <col min="11054" max="11054" width="8.42578125" customWidth="1"/>
    <col min="11055" max="11055" width="8" customWidth="1"/>
    <col min="11056" max="11056" width="12.5703125" customWidth="1"/>
    <col min="11057" max="11057" width="11.140625" customWidth="1"/>
    <col min="11058" max="11059" width="10" customWidth="1"/>
    <col min="11060" max="11060" width="11.5703125" customWidth="1"/>
    <col min="11061" max="11061" width="12" customWidth="1"/>
    <col min="11062" max="11062" width="10.85546875" customWidth="1"/>
    <col min="11063" max="11064" width="10.28515625" customWidth="1"/>
    <col min="11065" max="11065" width="11.7109375" customWidth="1"/>
    <col min="11066" max="11066" width="11.140625" customWidth="1"/>
    <col min="11265" max="11265" width="5.28515625" customWidth="1"/>
    <col min="11266" max="11266" width="11.28515625" customWidth="1"/>
    <col min="11267" max="11267" width="7.28515625" customWidth="1"/>
    <col min="11268" max="11268" width="8.28515625" customWidth="1"/>
    <col min="11269" max="11269" width="9.28515625" customWidth="1"/>
    <col min="11270" max="11270" width="13.42578125" customWidth="1"/>
    <col min="11271" max="11271" width="12.7109375" customWidth="1"/>
    <col min="11272" max="11273" width="10" customWidth="1"/>
    <col min="11274" max="11274" width="10.5703125" customWidth="1"/>
    <col min="11275" max="11275" width="12.140625" customWidth="1"/>
    <col min="11276" max="11276" width="11.85546875" customWidth="1"/>
    <col min="11277" max="11278" width="10.28515625" customWidth="1"/>
    <col min="11279" max="11280" width="10.7109375" customWidth="1"/>
    <col min="11281" max="11281" width="5.85546875" customWidth="1"/>
    <col min="11282" max="11282" width="6.140625" customWidth="1"/>
    <col min="11283" max="11283" width="8.28515625" customWidth="1"/>
    <col min="11284" max="11284" width="12.7109375" customWidth="1"/>
    <col min="11285" max="11285" width="12" customWidth="1"/>
    <col min="11286" max="11287" width="10.28515625" customWidth="1"/>
    <col min="11288" max="11288" width="11" customWidth="1"/>
    <col min="11289" max="11289" width="13" customWidth="1"/>
    <col min="11290" max="11290" width="12.85546875" customWidth="1"/>
    <col min="11291" max="11292" width="10.28515625" customWidth="1"/>
    <col min="11293" max="11293" width="11" customWidth="1"/>
    <col min="11294" max="11294" width="11.7109375" customWidth="1"/>
    <col min="11296" max="11296" width="8.28515625" customWidth="1"/>
    <col min="11297" max="11297" width="9.42578125" customWidth="1"/>
    <col min="11298" max="11299" width="11.85546875" customWidth="1"/>
    <col min="11300" max="11302" width="10" customWidth="1"/>
    <col min="11303" max="11303" width="12.140625" customWidth="1"/>
    <col min="11304" max="11304" width="12.7109375" customWidth="1"/>
    <col min="11305" max="11307" width="10.28515625" customWidth="1"/>
    <col min="11308" max="11308" width="15.28515625" customWidth="1"/>
    <col min="11309" max="11309" width="8.28515625" customWidth="1"/>
    <col min="11310" max="11310" width="8.42578125" customWidth="1"/>
    <col min="11311" max="11311" width="8" customWidth="1"/>
    <col min="11312" max="11312" width="12.5703125" customWidth="1"/>
    <col min="11313" max="11313" width="11.140625" customWidth="1"/>
    <col min="11314" max="11315" width="10" customWidth="1"/>
    <col min="11316" max="11316" width="11.5703125" customWidth="1"/>
    <col min="11317" max="11317" width="12" customWidth="1"/>
    <col min="11318" max="11318" width="10.85546875" customWidth="1"/>
    <col min="11319" max="11320" width="10.28515625" customWidth="1"/>
    <col min="11321" max="11321" width="11.7109375" customWidth="1"/>
    <col min="11322" max="11322" width="11.140625" customWidth="1"/>
    <col min="11521" max="11521" width="5.28515625" customWidth="1"/>
    <col min="11522" max="11522" width="11.28515625" customWidth="1"/>
    <col min="11523" max="11523" width="7.28515625" customWidth="1"/>
    <col min="11524" max="11524" width="8.28515625" customWidth="1"/>
    <col min="11525" max="11525" width="9.28515625" customWidth="1"/>
    <col min="11526" max="11526" width="13.42578125" customWidth="1"/>
    <col min="11527" max="11527" width="12.7109375" customWidth="1"/>
    <col min="11528" max="11529" width="10" customWidth="1"/>
    <col min="11530" max="11530" width="10.5703125" customWidth="1"/>
    <col min="11531" max="11531" width="12.140625" customWidth="1"/>
    <col min="11532" max="11532" width="11.85546875" customWidth="1"/>
    <col min="11533" max="11534" width="10.28515625" customWidth="1"/>
    <col min="11535" max="11536" width="10.7109375" customWidth="1"/>
    <col min="11537" max="11537" width="5.85546875" customWidth="1"/>
    <col min="11538" max="11538" width="6.140625" customWidth="1"/>
    <col min="11539" max="11539" width="8.28515625" customWidth="1"/>
    <col min="11540" max="11540" width="12.7109375" customWidth="1"/>
    <col min="11541" max="11541" width="12" customWidth="1"/>
    <col min="11542" max="11543" width="10.28515625" customWidth="1"/>
    <col min="11544" max="11544" width="11" customWidth="1"/>
    <col min="11545" max="11545" width="13" customWidth="1"/>
    <col min="11546" max="11546" width="12.85546875" customWidth="1"/>
    <col min="11547" max="11548" width="10.28515625" customWidth="1"/>
    <col min="11549" max="11549" width="11" customWidth="1"/>
    <col min="11550" max="11550" width="11.7109375" customWidth="1"/>
    <col min="11552" max="11552" width="8.28515625" customWidth="1"/>
    <col min="11553" max="11553" width="9.42578125" customWidth="1"/>
    <col min="11554" max="11555" width="11.85546875" customWidth="1"/>
    <col min="11556" max="11558" width="10" customWidth="1"/>
    <col min="11559" max="11559" width="12.140625" customWidth="1"/>
    <col min="11560" max="11560" width="12.7109375" customWidth="1"/>
    <col min="11561" max="11563" width="10.28515625" customWidth="1"/>
    <col min="11564" max="11564" width="15.28515625" customWidth="1"/>
    <col min="11565" max="11565" width="8.28515625" customWidth="1"/>
    <col min="11566" max="11566" width="8.42578125" customWidth="1"/>
    <col min="11567" max="11567" width="8" customWidth="1"/>
    <col min="11568" max="11568" width="12.5703125" customWidth="1"/>
    <col min="11569" max="11569" width="11.140625" customWidth="1"/>
    <col min="11570" max="11571" width="10" customWidth="1"/>
    <col min="11572" max="11572" width="11.5703125" customWidth="1"/>
    <col min="11573" max="11573" width="12" customWidth="1"/>
    <col min="11574" max="11574" width="10.85546875" customWidth="1"/>
    <col min="11575" max="11576" width="10.28515625" customWidth="1"/>
    <col min="11577" max="11577" width="11.7109375" customWidth="1"/>
    <col min="11578" max="11578" width="11.140625" customWidth="1"/>
    <col min="11777" max="11777" width="5.28515625" customWidth="1"/>
    <col min="11778" max="11778" width="11.28515625" customWidth="1"/>
    <col min="11779" max="11779" width="7.28515625" customWidth="1"/>
    <col min="11780" max="11780" width="8.28515625" customWidth="1"/>
    <col min="11781" max="11781" width="9.28515625" customWidth="1"/>
    <col min="11782" max="11782" width="13.42578125" customWidth="1"/>
    <col min="11783" max="11783" width="12.7109375" customWidth="1"/>
    <col min="11784" max="11785" width="10" customWidth="1"/>
    <col min="11786" max="11786" width="10.5703125" customWidth="1"/>
    <col min="11787" max="11787" width="12.140625" customWidth="1"/>
    <col min="11788" max="11788" width="11.85546875" customWidth="1"/>
    <col min="11789" max="11790" width="10.28515625" customWidth="1"/>
    <col min="11791" max="11792" width="10.7109375" customWidth="1"/>
    <col min="11793" max="11793" width="5.85546875" customWidth="1"/>
    <col min="11794" max="11794" width="6.140625" customWidth="1"/>
    <col min="11795" max="11795" width="8.28515625" customWidth="1"/>
    <col min="11796" max="11796" width="12.7109375" customWidth="1"/>
    <col min="11797" max="11797" width="12" customWidth="1"/>
    <col min="11798" max="11799" width="10.28515625" customWidth="1"/>
    <col min="11800" max="11800" width="11" customWidth="1"/>
    <col min="11801" max="11801" width="13" customWidth="1"/>
    <col min="11802" max="11802" width="12.85546875" customWidth="1"/>
    <col min="11803" max="11804" width="10.28515625" customWidth="1"/>
    <col min="11805" max="11805" width="11" customWidth="1"/>
    <col min="11806" max="11806" width="11.7109375" customWidth="1"/>
    <col min="11808" max="11808" width="8.28515625" customWidth="1"/>
    <col min="11809" max="11809" width="9.42578125" customWidth="1"/>
    <col min="11810" max="11811" width="11.85546875" customWidth="1"/>
    <col min="11812" max="11814" width="10" customWidth="1"/>
    <col min="11815" max="11815" width="12.140625" customWidth="1"/>
    <col min="11816" max="11816" width="12.7109375" customWidth="1"/>
    <col min="11817" max="11819" width="10.28515625" customWidth="1"/>
    <col min="11820" max="11820" width="15.28515625" customWidth="1"/>
    <col min="11821" max="11821" width="8.28515625" customWidth="1"/>
    <col min="11822" max="11822" width="8.42578125" customWidth="1"/>
    <col min="11823" max="11823" width="8" customWidth="1"/>
    <col min="11824" max="11824" width="12.5703125" customWidth="1"/>
    <col min="11825" max="11825" width="11.140625" customWidth="1"/>
    <col min="11826" max="11827" width="10" customWidth="1"/>
    <col min="11828" max="11828" width="11.5703125" customWidth="1"/>
    <col min="11829" max="11829" width="12" customWidth="1"/>
    <col min="11830" max="11830" width="10.85546875" customWidth="1"/>
    <col min="11831" max="11832" width="10.28515625" customWidth="1"/>
    <col min="11833" max="11833" width="11.7109375" customWidth="1"/>
    <col min="11834" max="11834" width="11.140625" customWidth="1"/>
    <col min="12033" max="12033" width="5.28515625" customWidth="1"/>
    <col min="12034" max="12034" width="11.28515625" customWidth="1"/>
    <col min="12035" max="12035" width="7.28515625" customWidth="1"/>
    <col min="12036" max="12036" width="8.28515625" customWidth="1"/>
    <col min="12037" max="12037" width="9.28515625" customWidth="1"/>
    <col min="12038" max="12038" width="13.42578125" customWidth="1"/>
    <col min="12039" max="12039" width="12.7109375" customWidth="1"/>
    <col min="12040" max="12041" width="10" customWidth="1"/>
    <col min="12042" max="12042" width="10.5703125" customWidth="1"/>
    <col min="12043" max="12043" width="12.140625" customWidth="1"/>
    <col min="12044" max="12044" width="11.85546875" customWidth="1"/>
    <col min="12045" max="12046" width="10.28515625" customWidth="1"/>
    <col min="12047" max="12048" width="10.7109375" customWidth="1"/>
    <col min="12049" max="12049" width="5.85546875" customWidth="1"/>
    <col min="12050" max="12050" width="6.140625" customWidth="1"/>
    <col min="12051" max="12051" width="8.28515625" customWidth="1"/>
    <col min="12052" max="12052" width="12.7109375" customWidth="1"/>
    <col min="12053" max="12053" width="12" customWidth="1"/>
    <col min="12054" max="12055" width="10.28515625" customWidth="1"/>
    <col min="12056" max="12056" width="11" customWidth="1"/>
    <col min="12057" max="12057" width="13" customWidth="1"/>
    <col min="12058" max="12058" width="12.85546875" customWidth="1"/>
    <col min="12059" max="12060" width="10.28515625" customWidth="1"/>
    <col min="12061" max="12061" width="11" customWidth="1"/>
    <col min="12062" max="12062" width="11.7109375" customWidth="1"/>
    <col min="12064" max="12064" width="8.28515625" customWidth="1"/>
    <col min="12065" max="12065" width="9.42578125" customWidth="1"/>
    <col min="12066" max="12067" width="11.85546875" customWidth="1"/>
    <col min="12068" max="12070" width="10" customWidth="1"/>
    <col min="12071" max="12071" width="12.140625" customWidth="1"/>
    <col min="12072" max="12072" width="12.7109375" customWidth="1"/>
    <col min="12073" max="12075" width="10.28515625" customWidth="1"/>
    <col min="12076" max="12076" width="15.28515625" customWidth="1"/>
    <col min="12077" max="12077" width="8.28515625" customWidth="1"/>
    <col min="12078" max="12078" width="8.42578125" customWidth="1"/>
    <col min="12079" max="12079" width="8" customWidth="1"/>
    <col min="12080" max="12080" width="12.5703125" customWidth="1"/>
    <col min="12081" max="12081" width="11.140625" customWidth="1"/>
    <col min="12082" max="12083" width="10" customWidth="1"/>
    <col min="12084" max="12084" width="11.5703125" customWidth="1"/>
    <col min="12085" max="12085" width="12" customWidth="1"/>
    <col min="12086" max="12086" width="10.85546875" customWidth="1"/>
    <col min="12087" max="12088" width="10.28515625" customWidth="1"/>
    <col min="12089" max="12089" width="11.7109375" customWidth="1"/>
    <col min="12090" max="12090" width="11.140625" customWidth="1"/>
    <col min="12289" max="12289" width="5.28515625" customWidth="1"/>
    <col min="12290" max="12290" width="11.28515625" customWidth="1"/>
    <col min="12291" max="12291" width="7.28515625" customWidth="1"/>
    <col min="12292" max="12292" width="8.28515625" customWidth="1"/>
    <col min="12293" max="12293" width="9.28515625" customWidth="1"/>
    <col min="12294" max="12294" width="13.42578125" customWidth="1"/>
    <col min="12295" max="12295" width="12.7109375" customWidth="1"/>
    <col min="12296" max="12297" width="10" customWidth="1"/>
    <col min="12298" max="12298" width="10.5703125" customWidth="1"/>
    <col min="12299" max="12299" width="12.140625" customWidth="1"/>
    <col min="12300" max="12300" width="11.85546875" customWidth="1"/>
    <col min="12301" max="12302" width="10.28515625" customWidth="1"/>
    <col min="12303" max="12304" width="10.7109375" customWidth="1"/>
    <col min="12305" max="12305" width="5.85546875" customWidth="1"/>
    <col min="12306" max="12306" width="6.140625" customWidth="1"/>
    <col min="12307" max="12307" width="8.28515625" customWidth="1"/>
    <col min="12308" max="12308" width="12.7109375" customWidth="1"/>
    <col min="12309" max="12309" width="12" customWidth="1"/>
    <col min="12310" max="12311" width="10.28515625" customWidth="1"/>
    <col min="12312" max="12312" width="11" customWidth="1"/>
    <col min="12313" max="12313" width="13" customWidth="1"/>
    <col min="12314" max="12314" width="12.85546875" customWidth="1"/>
    <col min="12315" max="12316" width="10.28515625" customWidth="1"/>
    <col min="12317" max="12317" width="11" customWidth="1"/>
    <col min="12318" max="12318" width="11.7109375" customWidth="1"/>
    <col min="12320" max="12320" width="8.28515625" customWidth="1"/>
    <col min="12321" max="12321" width="9.42578125" customWidth="1"/>
    <col min="12322" max="12323" width="11.85546875" customWidth="1"/>
    <col min="12324" max="12326" width="10" customWidth="1"/>
    <col min="12327" max="12327" width="12.140625" customWidth="1"/>
    <col min="12328" max="12328" width="12.7109375" customWidth="1"/>
    <col min="12329" max="12331" width="10.28515625" customWidth="1"/>
    <col min="12332" max="12332" width="15.28515625" customWidth="1"/>
    <col min="12333" max="12333" width="8.28515625" customWidth="1"/>
    <col min="12334" max="12334" width="8.42578125" customWidth="1"/>
    <col min="12335" max="12335" width="8" customWidth="1"/>
    <col min="12336" max="12336" width="12.5703125" customWidth="1"/>
    <col min="12337" max="12337" width="11.140625" customWidth="1"/>
    <col min="12338" max="12339" width="10" customWidth="1"/>
    <col min="12340" max="12340" width="11.5703125" customWidth="1"/>
    <col min="12341" max="12341" width="12" customWidth="1"/>
    <col min="12342" max="12342" width="10.85546875" customWidth="1"/>
    <col min="12343" max="12344" width="10.28515625" customWidth="1"/>
    <col min="12345" max="12345" width="11.7109375" customWidth="1"/>
    <col min="12346" max="12346" width="11.140625" customWidth="1"/>
    <col min="12545" max="12545" width="5.28515625" customWidth="1"/>
    <col min="12546" max="12546" width="11.28515625" customWidth="1"/>
    <col min="12547" max="12547" width="7.28515625" customWidth="1"/>
    <col min="12548" max="12548" width="8.28515625" customWidth="1"/>
    <col min="12549" max="12549" width="9.28515625" customWidth="1"/>
    <col min="12550" max="12550" width="13.42578125" customWidth="1"/>
    <col min="12551" max="12551" width="12.7109375" customWidth="1"/>
    <col min="12552" max="12553" width="10" customWidth="1"/>
    <col min="12554" max="12554" width="10.5703125" customWidth="1"/>
    <col min="12555" max="12555" width="12.140625" customWidth="1"/>
    <col min="12556" max="12556" width="11.85546875" customWidth="1"/>
    <col min="12557" max="12558" width="10.28515625" customWidth="1"/>
    <col min="12559" max="12560" width="10.7109375" customWidth="1"/>
    <col min="12561" max="12561" width="5.85546875" customWidth="1"/>
    <col min="12562" max="12562" width="6.140625" customWidth="1"/>
    <col min="12563" max="12563" width="8.28515625" customWidth="1"/>
    <col min="12564" max="12564" width="12.7109375" customWidth="1"/>
    <col min="12565" max="12565" width="12" customWidth="1"/>
    <col min="12566" max="12567" width="10.28515625" customWidth="1"/>
    <col min="12568" max="12568" width="11" customWidth="1"/>
    <col min="12569" max="12569" width="13" customWidth="1"/>
    <col min="12570" max="12570" width="12.85546875" customWidth="1"/>
    <col min="12571" max="12572" width="10.28515625" customWidth="1"/>
    <col min="12573" max="12573" width="11" customWidth="1"/>
    <col min="12574" max="12574" width="11.7109375" customWidth="1"/>
    <col min="12576" max="12576" width="8.28515625" customWidth="1"/>
    <col min="12577" max="12577" width="9.42578125" customWidth="1"/>
    <col min="12578" max="12579" width="11.85546875" customWidth="1"/>
    <col min="12580" max="12582" width="10" customWidth="1"/>
    <col min="12583" max="12583" width="12.140625" customWidth="1"/>
    <col min="12584" max="12584" width="12.7109375" customWidth="1"/>
    <col min="12585" max="12587" width="10.28515625" customWidth="1"/>
    <col min="12588" max="12588" width="15.28515625" customWidth="1"/>
    <col min="12589" max="12589" width="8.28515625" customWidth="1"/>
    <col min="12590" max="12590" width="8.42578125" customWidth="1"/>
    <col min="12591" max="12591" width="8" customWidth="1"/>
    <col min="12592" max="12592" width="12.5703125" customWidth="1"/>
    <col min="12593" max="12593" width="11.140625" customWidth="1"/>
    <col min="12594" max="12595" width="10" customWidth="1"/>
    <col min="12596" max="12596" width="11.5703125" customWidth="1"/>
    <col min="12597" max="12597" width="12" customWidth="1"/>
    <col min="12598" max="12598" width="10.85546875" customWidth="1"/>
    <col min="12599" max="12600" width="10.28515625" customWidth="1"/>
    <col min="12601" max="12601" width="11.7109375" customWidth="1"/>
    <col min="12602" max="12602" width="11.140625" customWidth="1"/>
    <col min="12801" max="12801" width="5.28515625" customWidth="1"/>
    <col min="12802" max="12802" width="11.28515625" customWidth="1"/>
    <col min="12803" max="12803" width="7.28515625" customWidth="1"/>
    <col min="12804" max="12804" width="8.28515625" customWidth="1"/>
    <col min="12805" max="12805" width="9.28515625" customWidth="1"/>
    <col min="12806" max="12806" width="13.42578125" customWidth="1"/>
    <col min="12807" max="12807" width="12.7109375" customWidth="1"/>
    <col min="12808" max="12809" width="10" customWidth="1"/>
    <col min="12810" max="12810" width="10.5703125" customWidth="1"/>
    <col min="12811" max="12811" width="12.140625" customWidth="1"/>
    <col min="12812" max="12812" width="11.85546875" customWidth="1"/>
    <col min="12813" max="12814" width="10.28515625" customWidth="1"/>
    <col min="12815" max="12816" width="10.7109375" customWidth="1"/>
    <col min="12817" max="12817" width="5.85546875" customWidth="1"/>
    <col min="12818" max="12818" width="6.140625" customWidth="1"/>
    <col min="12819" max="12819" width="8.28515625" customWidth="1"/>
    <col min="12820" max="12820" width="12.7109375" customWidth="1"/>
    <col min="12821" max="12821" width="12" customWidth="1"/>
    <col min="12822" max="12823" width="10.28515625" customWidth="1"/>
    <col min="12824" max="12824" width="11" customWidth="1"/>
    <col min="12825" max="12825" width="13" customWidth="1"/>
    <col min="12826" max="12826" width="12.85546875" customWidth="1"/>
    <col min="12827" max="12828" width="10.28515625" customWidth="1"/>
    <col min="12829" max="12829" width="11" customWidth="1"/>
    <col min="12830" max="12830" width="11.7109375" customWidth="1"/>
    <col min="12832" max="12832" width="8.28515625" customWidth="1"/>
    <col min="12833" max="12833" width="9.42578125" customWidth="1"/>
    <col min="12834" max="12835" width="11.85546875" customWidth="1"/>
    <col min="12836" max="12838" width="10" customWidth="1"/>
    <col min="12839" max="12839" width="12.140625" customWidth="1"/>
    <col min="12840" max="12840" width="12.7109375" customWidth="1"/>
    <col min="12841" max="12843" width="10.28515625" customWidth="1"/>
    <col min="12844" max="12844" width="15.28515625" customWidth="1"/>
    <col min="12845" max="12845" width="8.28515625" customWidth="1"/>
    <col min="12846" max="12846" width="8.42578125" customWidth="1"/>
    <col min="12847" max="12847" width="8" customWidth="1"/>
    <col min="12848" max="12848" width="12.5703125" customWidth="1"/>
    <col min="12849" max="12849" width="11.140625" customWidth="1"/>
    <col min="12850" max="12851" width="10" customWidth="1"/>
    <col min="12852" max="12852" width="11.5703125" customWidth="1"/>
    <col min="12853" max="12853" width="12" customWidth="1"/>
    <col min="12854" max="12854" width="10.85546875" customWidth="1"/>
    <col min="12855" max="12856" width="10.28515625" customWidth="1"/>
    <col min="12857" max="12857" width="11.7109375" customWidth="1"/>
    <col min="12858" max="12858" width="11.140625" customWidth="1"/>
    <col min="13057" max="13057" width="5.28515625" customWidth="1"/>
    <col min="13058" max="13058" width="11.28515625" customWidth="1"/>
    <col min="13059" max="13059" width="7.28515625" customWidth="1"/>
    <col min="13060" max="13060" width="8.28515625" customWidth="1"/>
    <col min="13061" max="13061" width="9.28515625" customWidth="1"/>
    <col min="13062" max="13062" width="13.42578125" customWidth="1"/>
    <col min="13063" max="13063" width="12.7109375" customWidth="1"/>
    <col min="13064" max="13065" width="10" customWidth="1"/>
    <col min="13066" max="13066" width="10.5703125" customWidth="1"/>
    <col min="13067" max="13067" width="12.140625" customWidth="1"/>
    <col min="13068" max="13068" width="11.85546875" customWidth="1"/>
    <col min="13069" max="13070" width="10.28515625" customWidth="1"/>
    <col min="13071" max="13072" width="10.7109375" customWidth="1"/>
    <col min="13073" max="13073" width="5.85546875" customWidth="1"/>
    <col min="13074" max="13074" width="6.140625" customWidth="1"/>
    <col min="13075" max="13075" width="8.28515625" customWidth="1"/>
    <col min="13076" max="13076" width="12.7109375" customWidth="1"/>
    <col min="13077" max="13077" width="12" customWidth="1"/>
    <col min="13078" max="13079" width="10.28515625" customWidth="1"/>
    <col min="13080" max="13080" width="11" customWidth="1"/>
    <col min="13081" max="13081" width="13" customWidth="1"/>
    <col min="13082" max="13082" width="12.85546875" customWidth="1"/>
    <col min="13083" max="13084" width="10.28515625" customWidth="1"/>
    <col min="13085" max="13085" width="11" customWidth="1"/>
    <col min="13086" max="13086" width="11.7109375" customWidth="1"/>
    <col min="13088" max="13088" width="8.28515625" customWidth="1"/>
    <col min="13089" max="13089" width="9.42578125" customWidth="1"/>
    <col min="13090" max="13091" width="11.85546875" customWidth="1"/>
    <col min="13092" max="13094" width="10" customWidth="1"/>
    <col min="13095" max="13095" width="12.140625" customWidth="1"/>
    <col min="13096" max="13096" width="12.7109375" customWidth="1"/>
    <col min="13097" max="13099" width="10.28515625" customWidth="1"/>
    <col min="13100" max="13100" width="15.28515625" customWidth="1"/>
    <col min="13101" max="13101" width="8.28515625" customWidth="1"/>
    <col min="13102" max="13102" width="8.42578125" customWidth="1"/>
    <col min="13103" max="13103" width="8" customWidth="1"/>
    <col min="13104" max="13104" width="12.5703125" customWidth="1"/>
    <col min="13105" max="13105" width="11.140625" customWidth="1"/>
    <col min="13106" max="13107" width="10" customWidth="1"/>
    <col min="13108" max="13108" width="11.5703125" customWidth="1"/>
    <col min="13109" max="13109" width="12" customWidth="1"/>
    <col min="13110" max="13110" width="10.85546875" customWidth="1"/>
    <col min="13111" max="13112" width="10.28515625" customWidth="1"/>
    <col min="13113" max="13113" width="11.7109375" customWidth="1"/>
    <col min="13114" max="13114" width="11.140625" customWidth="1"/>
    <col min="13313" max="13313" width="5.28515625" customWidth="1"/>
    <col min="13314" max="13314" width="11.28515625" customWidth="1"/>
    <col min="13315" max="13315" width="7.28515625" customWidth="1"/>
    <col min="13316" max="13316" width="8.28515625" customWidth="1"/>
    <col min="13317" max="13317" width="9.28515625" customWidth="1"/>
    <col min="13318" max="13318" width="13.42578125" customWidth="1"/>
    <col min="13319" max="13319" width="12.7109375" customWidth="1"/>
    <col min="13320" max="13321" width="10" customWidth="1"/>
    <col min="13322" max="13322" width="10.5703125" customWidth="1"/>
    <col min="13323" max="13323" width="12.140625" customWidth="1"/>
    <col min="13324" max="13324" width="11.85546875" customWidth="1"/>
    <col min="13325" max="13326" width="10.28515625" customWidth="1"/>
    <col min="13327" max="13328" width="10.7109375" customWidth="1"/>
    <col min="13329" max="13329" width="5.85546875" customWidth="1"/>
    <col min="13330" max="13330" width="6.140625" customWidth="1"/>
    <col min="13331" max="13331" width="8.28515625" customWidth="1"/>
    <col min="13332" max="13332" width="12.7109375" customWidth="1"/>
    <col min="13333" max="13333" width="12" customWidth="1"/>
    <col min="13334" max="13335" width="10.28515625" customWidth="1"/>
    <col min="13336" max="13336" width="11" customWidth="1"/>
    <col min="13337" max="13337" width="13" customWidth="1"/>
    <col min="13338" max="13338" width="12.85546875" customWidth="1"/>
    <col min="13339" max="13340" width="10.28515625" customWidth="1"/>
    <col min="13341" max="13341" width="11" customWidth="1"/>
    <col min="13342" max="13342" width="11.7109375" customWidth="1"/>
    <col min="13344" max="13344" width="8.28515625" customWidth="1"/>
    <col min="13345" max="13345" width="9.42578125" customWidth="1"/>
    <col min="13346" max="13347" width="11.85546875" customWidth="1"/>
    <col min="13348" max="13350" width="10" customWidth="1"/>
    <col min="13351" max="13351" width="12.140625" customWidth="1"/>
    <col min="13352" max="13352" width="12.7109375" customWidth="1"/>
    <col min="13353" max="13355" width="10.28515625" customWidth="1"/>
    <col min="13356" max="13356" width="15.28515625" customWidth="1"/>
    <col min="13357" max="13357" width="8.28515625" customWidth="1"/>
    <col min="13358" max="13358" width="8.42578125" customWidth="1"/>
    <col min="13359" max="13359" width="8" customWidth="1"/>
    <col min="13360" max="13360" width="12.5703125" customWidth="1"/>
    <col min="13361" max="13361" width="11.140625" customWidth="1"/>
    <col min="13362" max="13363" width="10" customWidth="1"/>
    <col min="13364" max="13364" width="11.5703125" customWidth="1"/>
    <col min="13365" max="13365" width="12" customWidth="1"/>
    <col min="13366" max="13366" width="10.85546875" customWidth="1"/>
    <col min="13367" max="13368" width="10.28515625" customWidth="1"/>
    <col min="13369" max="13369" width="11.7109375" customWidth="1"/>
    <col min="13370" max="13370" width="11.140625" customWidth="1"/>
    <col min="13569" max="13569" width="5.28515625" customWidth="1"/>
    <col min="13570" max="13570" width="11.28515625" customWidth="1"/>
    <col min="13571" max="13571" width="7.28515625" customWidth="1"/>
    <col min="13572" max="13572" width="8.28515625" customWidth="1"/>
    <col min="13573" max="13573" width="9.28515625" customWidth="1"/>
    <col min="13574" max="13574" width="13.42578125" customWidth="1"/>
    <col min="13575" max="13575" width="12.7109375" customWidth="1"/>
    <col min="13576" max="13577" width="10" customWidth="1"/>
    <col min="13578" max="13578" width="10.5703125" customWidth="1"/>
    <col min="13579" max="13579" width="12.140625" customWidth="1"/>
    <col min="13580" max="13580" width="11.85546875" customWidth="1"/>
    <col min="13581" max="13582" width="10.28515625" customWidth="1"/>
    <col min="13583" max="13584" width="10.7109375" customWidth="1"/>
    <col min="13585" max="13585" width="5.85546875" customWidth="1"/>
    <col min="13586" max="13586" width="6.140625" customWidth="1"/>
    <col min="13587" max="13587" width="8.28515625" customWidth="1"/>
    <col min="13588" max="13588" width="12.7109375" customWidth="1"/>
    <col min="13589" max="13589" width="12" customWidth="1"/>
    <col min="13590" max="13591" width="10.28515625" customWidth="1"/>
    <col min="13592" max="13592" width="11" customWidth="1"/>
    <col min="13593" max="13593" width="13" customWidth="1"/>
    <col min="13594" max="13594" width="12.85546875" customWidth="1"/>
    <col min="13595" max="13596" width="10.28515625" customWidth="1"/>
    <col min="13597" max="13597" width="11" customWidth="1"/>
    <col min="13598" max="13598" width="11.7109375" customWidth="1"/>
    <col min="13600" max="13600" width="8.28515625" customWidth="1"/>
    <col min="13601" max="13601" width="9.42578125" customWidth="1"/>
    <col min="13602" max="13603" width="11.85546875" customWidth="1"/>
    <col min="13604" max="13606" width="10" customWidth="1"/>
    <col min="13607" max="13607" width="12.140625" customWidth="1"/>
    <col min="13608" max="13608" width="12.7109375" customWidth="1"/>
    <col min="13609" max="13611" width="10.28515625" customWidth="1"/>
    <col min="13612" max="13612" width="15.28515625" customWidth="1"/>
    <col min="13613" max="13613" width="8.28515625" customWidth="1"/>
    <col min="13614" max="13614" width="8.42578125" customWidth="1"/>
    <col min="13615" max="13615" width="8" customWidth="1"/>
    <col min="13616" max="13616" width="12.5703125" customWidth="1"/>
    <col min="13617" max="13617" width="11.140625" customWidth="1"/>
    <col min="13618" max="13619" width="10" customWidth="1"/>
    <col min="13620" max="13620" width="11.5703125" customWidth="1"/>
    <col min="13621" max="13621" width="12" customWidth="1"/>
    <col min="13622" max="13622" width="10.85546875" customWidth="1"/>
    <col min="13623" max="13624" width="10.28515625" customWidth="1"/>
    <col min="13625" max="13625" width="11.7109375" customWidth="1"/>
    <col min="13626" max="13626" width="11.140625" customWidth="1"/>
    <col min="13825" max="13825" width="5.28515625" customWidth="1"/>
    <col min="13826" max="13826" width="11.28515625" customWidth="1"/>
    <col min="13827" max="13827" width="7.28515625" customWidth="1"/>
    <col min="13828" max="13828" width="8.28515625" customWidth="1"/>
    <col min="13829" max="13829" width="9.28515625" customWidth="1"/>
    <col min="13830" max="13830" width="13.42578125" customWidth="1"/>
    <col min="13831" max="13831" width="12.7109375" customWidth="1"/>
    <col min="13832" max="13833" width="10" customWidth="1"/>
    <col min="13834" max="13834" width="10.5703125" customWidth="1"/>
    <col min="13835" max="13835" width="12.140625" customWidth="1"/>
    <col min="13836" max="13836" width="11.85546875" customWidth="1"/>
    <col min="13837" max="13838" width="10.28515625" customWidth="1"/>
    <col min="13839" max="13840" width="10.7109375" customWidth="1"/>
    <col min="13841" max="13841" width="5.85546875" customWidth="1"/>
    <col min="13842" max="13842" width="6.140625" customWidth="1"/>
    <col min="13843" max="13843" width="8.28515625" customWidth="1"/>
    <col min="13844" max="13844" width="12.7109375" customWidth="1"/>
    <col min="13845" max="13845" width="12" customWidth="1"/>
    <col min="13846" max="13847" width="10.28515625" customWidth="1"/>
    <col min="13848" max="13848" width="11" customWidth="1"/>
    <col min="13849" max="13849" width="13" customWidth="1"/>
    <col min="13850" max="13850" width="12.85546875" customWidth="1"/>
    <col min="13851" max="13852" width="10.28515625" customWidth="1"/>
    <col min="13853" max="13853" width="11" customWidth="1"/>
    <col min="13854" max="13854" width="11.7109375" customWidth="1"/>
    <col min="13856" max="13856" width="8.28515625" customWidth="1"/>
    <col min="13857" max="13857" width="9.42578125" customWidth="1"/>
    <col min="13858" max="13859" width="11.85546875" customWidth="1"/>
    <col min="13860" max="13862" width="10" customWidth="1"/>
    <col min="13863" max="13863" width="12.140625" customWidth="1"/>
    <col min="13864" max="13864" width="12.7109375" customWidth="1"/>
    <col min="13865" max="13867" width="10.28515625" customWidth="1"/>
    <col min="13868" max="13868" width="15.28515625" customWidth="1"/>
    <col min="13869" max="13869" width="8.28515625" customWidth="1"/>
    <col min="13870" max="13870" width="8.42578125" customWidth="1"/>
    <col min="13871" max="13871" width="8" customWidth="1"/>
    <col min="13872" max="13872" width="12.5703125" customWidth="1"/>
    <col min="13873" max="13873" width="11.140625" customWidth="1"/>
    <col min="13874" max="13875" width="10" customWidth="1"/>
    <col min="13876" max="13876" width="11.5703125" customWidth="1"/>
    <col min="13877" max="13877" width="12" customWidth="1"/>
    <col min="13878" max="13878" width="10.85546875" customWidth="1"/>
    <col min="13879" max="13880" width="10.28515625" customWidth="1"/>
    <col min="13881" max="13881" width="11.7109375" customWidth="1"/>
    <col min="13882" max="13882" width="11.140625" customWidth="1"/>
    <col min="14081" max="14081" width="5.28515625" customWidth="1"/>
    <col min="14082" max="14082" width="11.28515625" customWidth="1"/>
    <col min="14083" max="14083" width="7.28515625" customWidth="1"/>
    <col min="14084" max="14084" width="8.28515625" customWidth="1"/>
    <col min="14085" max="14085" width="9.28515625" customWidth="1"/>
    <col min="14086" max="14086" width="13.42578125" customWidth="1"/>
    <col min="14087" max="14087" width="12.7109375" customWidth="1"/>
    <col min="14088" max="14089" width="10" customWidth="1"/>
    <col min="14090" max="14090" width="10.5703125" customWidth="1"/>
    <col min="14091" max="14091" width="12.140625" customWidth="1"/>
    <col min="14092" max="14092" width="11.85546875" customWidth="1"/>
    <col min="14093" max="14094" width="10.28515625" customWidth="1"/>
    <col min="14095" max="14096" width="10.7109375" customWidth="1"/>
    <col min="14097" max="14097" width="5.85546875" customWidth="1"/>
    <col min="14098" max="14098" width="6.140625" customWidth="1"/>
    <col min="14099" max="14099" width="8.28515625" customWidth="1"/>
    <col min="14100" max="14100" width="12.7109375" customWidth="1"/>
    <col min="14101" max="14101" width="12" customWidth="1"/>
    <col min="14102" max="14103" width="10.28515625" customWidth="1"/>
    <col min="14104" max="14104" width="11" customWidth="1"/>
    <col min="14105" max="14105" width="13" customWidth="1"/>
    <col min="14106" max="14106" width="12.85546875" customWidth="1"/>
    <col min="14107" max="14108" width="10.28515625" customWidth="1"/>
    <col min="14109" max="14109" width="11" customWidth="1"/>
    <col min="14110" max="14110" width="11.7109375" customWidth="1"/>
    <col min="14112" max="14112" width="8.28515625" customWidth="1"/>
    <col min="14113" max="14113" width="9.42578125" customWidth="1"/>
    <col min="14114" max="14115" width="11.85546875" customWidth="1"/>
    <col min="14116" max="14118" width="10" customWidth="1"/>
    <col min="14119" max="14119" width="12.140625" customWidth="1"/>
    <col min="14120" max="14120" width="12.7109375" customWidth="1"/>
    <col min="14121" max="14123" width="10.28515625" customWidth="1"/>
    <col min="14124" max="14124" width="15.28515625" customWidth="1"/>
    <col min="14125" max="14125" width="8.28515625" customWidth="1"/>
    <col min="14126" max="14126" width="8.42578125" customWidth="1"/>
    <col min="14127" max="14127" width="8" customWidth="1"/>
    <col min="14128" max="14128" width="12.5703125" customWidth="1"/>
    <col min="14129" max="14129" width="11.140625" customWidth="1"/>
    <col min="14130" max="14131" width="10" customWidth="1"/>
    <col min="14132" max="14132" width="11.5703125" customWidth="1"/>
    <col min="14133" max="14133" width="12" customWidth="1"/>
    <col min="14134" max="14134" width="10.85546875" customWidth="1"/>
    <col min="14135" max="14136" width="10.28515625" customWidth="1"/>
    <col min="14137" max="14137" width="11.7109375" customWidth="1"/>
    <col min="14138" max="14138" width="11.140625" customWidth="1"/>
    <col min="14337" max="14337" width="5.28515625" customWidth="1"/>
    <col min="14338" max="14338" width="11.28515625" customWidth="1"/>
    <col min="14339" max="14339" width="7.28515625" customWidth="1"/>
    <col min="14340" max="14340" width="8.28515625" customWidth="1"/>
    <col min="14341" max="14341" width="9.28515625" customWidth="1"/>
    <col min="14342" max="14342" width="13.42578125" customWidth="1"/>
    <col min="14343" max="14343" width="12.7109375" customWidth="1"/>
    <col min="14344" max="14345" width="10" customWidth="1"/>
    <col min="14346" max="14346" width="10.5703125" customWidth="1"/>
    <col min="14347" max="14347" width="12.140625" customWidth="1"/>
    <col min="14348" max="14348" width="11.85546875" customWidth="1"/>
    <col min="14349" max="14350" width="10.28515625" customWidth="1"/>
    <col min="14351" max="14352" width="10.7109375" customWidth="1"/>
    <col min="14353" max="14353" width="5.85546875" customWidth="1"/>
    <col min="14354" max="14354" width="6.140625" customWidth="1"/>
    <col min="14355" max="14355" width="8.28515625" customWidth="1"/>
    <col min="14356" max="14356" width="12.7109375" customWidth="1"/>
    <col min="14357" max="14357" width="12" customWidth="1"/>
    <col min="14358" max="14359" width="10.28515625" customWidth="1"/>
    <col min="14360" max="14360" width="11" customWidth="1"/>
    <col min="14361" max="14361" width="13" customWidth="1"/>
    <col min="14362" max="14362" width="12.85546875" customWidth="1"/>
    <col min="14363" max="14364" width="10.28515625" customWidth="1"/>
    <col min="14365" max="14365" width="11" customWidth="1"/>
    <col min="14366" max="14366" width="11.7109375" customWidth="1"/>
    <col min="14368" max="14368" width="8.28515625" customWidth="1"/>
    <col min="14369" max="14369" width="9.42578125" customWidth="1"/>
    <col min="14370" max="14371" width="11.85546875" customWidth="1"/>
    <col min="14372" max="14374" width="10" customWidth="1"/>
    <col min="14375" max="14375" width="12.140625" customWidth="1"/>
    <col min="14376" max="14376" width="12.7109375" customWidth="1"/>
    <col min="14377" max="14379" width="10.28515625" customWidth="1"/>
    <col min="14380" max="14380" width="15.28515625" customWidth="1"/>
    <col min="14381" max="14381" width="8.28515625" customWidth="1"/>
    <col min="14382" max="14382" width="8.42578125" customWidth="1"/>
    <col min="14383" max="14383" width="8" customWidth="1"/>
    <col min="14384" max="14384" width="12.5703125" customWidth="1"/>
    <col min="14385" max="14385" width="11.140625" customWidth="1"/>
    <col min="14386" max="14387" width="10" customWidth="1"/>
    <col min="14388" max="14388" width="11.5703125" customWidth="1"/>
    <col min="14389" max="14389" width="12" customWidth="1"/>
    <col min="14390" max="14390" width="10.85546875" customWidth="1"/>
    <col min="14391" max="14392" width="10.28515625" customWidth="1"/>
    <col min="14393" max="14393" width="11.7109375" customWidth="1"/>
    <col min="14394" max="14394" width="11.140625" customWidth="1"/>
    <col min="14593" max="14593" width="5.28515625" customWidth="1"/>
    <col min="14594" max="14594" width="11.28515625" customWidth="1"/>
    <col min="14595" max="14595" width="7.28515625" customWidth="1"/>
    <col min="14596" max="14596" width="8.28515625" customWidth="1"/>
    <col min="14597" max="14597" width="9.28515625" customWidth="1"/>
    <col min="14598" max="14598" width="13.42578125" customWidth="1"/>
    <col min="14599" max="14599" width="12.7109375" customWidth="1"/>
    <col min="14600" max="14601" width="10" customWidth="1"/>
    <col min="14602" max="14602" width="10.5703125" customWidth="1"/>
    <col min="14603" max="14603" width="12.140625" customWidth="1"/>
    <col min="14604" max="14604" width="11.85546875" customWidth="1"/>
    <col min="14605" max="14606" width="10.28515625" customWidth="1"/>
    <col min="14607" max="14608" width="10.7109375" customWidth="1"/>
    <col min="14609" max="14609" width="5.85546875" customWidth="1"/>
    <col min="14610" max="14610" width="6.140625" customWidth="1"/>
    <col min="14611" max="14611" width="8.28515625" customWidth="1"/>
    <col min="14612" max="14612" width="12.7109375" customWidth="1"/>
    <col min="14613" max="14613" width="12" customWidth="1"/>
    <col min="14614" max="14615" width="10.28515625" customWidth="1"/>
    <col min="14616" max="14616" width="11" customWidth="1"/>
    <col min="14617" max="14617" width="13" customWidth="1"/>
    <col min="14618" max="14618" width="12.85546875" customWidth="1"/>
    <col min="14619" max="14620" width="10.28515625" customWidth="1"/>
    <col min="14621" max="14621" width="11" customWidth="1"/>
    <col min="14622" max="14622" width="11.7109375" customWidth="1"/>
    <col min="14624" max="14624" width="8.28515625" customWidth="1"/>
    <col min="14625" max="14625" width="9.42578125" customWidth="1"/>
    <col min="14626" max="14627" width="11.85546875" customWidth="1"/>
    <col min="14628" max="14630" width="10" customWidth="1"/>
    <col min="14631" max="14631" width="12.140625" customWidth="1"/>
    <col min="14632" max="14632" width="12.7109375" customWidth="1"/>
    <col min="14633" max="14635" width="10.28515625" customWidth="1"/>
    <col min="14636" max="14636" width="15.28515625" customWidth="1"/>
    <col min="14637" max="14637" width="8.28515625" customWidth="1"/>
    <col min="14638" max="14638" width="8.42578125" customWidth="1"/>
    <col min="14639" max="14639" width="8" customWidth="1"/>
    <col min="14640" max="14640" width="12.5703125" customWidth="1"/>
    <col min="14641" max="14641" width="11.140625" customWidth="1"/>
    <col min="14642" max="14643" width="10" customWidth="1"/>
    <col min="14644" max="14644" width="11.5703125" customWidth="1"/>
    <col min="14645" max="14645" width="12" customWidth="1"/>
    <col min="14646" max="14646" width="10.85546875" customWidth="1"/>
    <col min="14647" max="14648" width="10.28515625" customWidth="1"/>
    <col min="14649" max="14649" width="11.7109375" customWidth="1"/>
    <col min="14650" max="14650" width="11.140625" customWidth="1"/>
    <col min="14849" max="14849" width="5.28515625" customWidth="1"/>
    <col min="14850" max="14850" width="11.28515625" customWidth="1"/>
    <col min="14851" max="14851" width="7.28515625" customWidth="1"/>
    <col min="14852" max="14852" width="8.28515625" customWidth="1"/>
    <col min="14853" max="14853" width="9.28515625" customWidth="1"/>
    <col min="14854" max="14854" width="13.42578125" customWidth="1"/>
    <col min="14855" max="14855" width="12.7109375" customWidth="1"/>
    <col min="14856" max="14857" width="10" customWidth="1"/>
    <col min="14858" max="14858" width="10.5703125" customWidth="1"/>
    <col min="14859" max="14859" width="12.140625" customWidth="1"/>
    <col min="14860" max="14860" width="11.85546875" customWidth="1"/>
    <col min="14861" max="14862" width="10.28515625" customWidth="1"/>
    <col min="14863" max="14864" width="10.7109375" customWidth="1"/>
    <col min="14865" max="14865" width="5.85546875" customWidth="1"/>
    <col min="14866" max="14866" width="6.140625" customWidth="1"/>
    <col min="14867" max="14867" width="8.28515625" customWidth="1"/>
    <col min="14868" max="14868" width="12.7109375" customWidth="1"/>
    <col min="14869" max="14869" width="12" customWidth="1"/>
    <col min="14870" max="14871" width="10.28515625" customWidth="1"/>
    <col min="14872" max="14872" width="11" customWidth="1"/>
    <col min="14873" max="14873" width="13" customWidth="1"/>
    <col min="14874" max="14874" width="12.85546875" customWidth="1"/>
    <col min="14875" max="14876" width="10.28515625" customWidth="1"/>
    <col min="14877" max="14877" width="11" customWidth="1"/>
    <col min="14878" max="14878" width="11.7109375" customWidth="1"/>
    <col min="14880" max="14880" width="8.28515625" customWidth="1"/>
    <col min="14881" max="14881" width="9.42578125" customWidth="1"/>
    <col min="14882" max="14883" width="11.85546875" customWidth="1"/>
    <col min="14884" max="14886" width="10" customWidth="1"/>
    <col min="14887" max="14887" width="12.140625" customWidth="1"/>
    <col min="14888" max="14888" width="12.7109375" customWidth="1"/>
    <col min="14889" max="14891" width="10.28515625" customWidth="1"/>
    <col min="14892" max="14892" width="15.28515625" customWidth="1"/>
    <col min="14893" max="14893" width="8.28515625" customWidth="1"/>
    <col min="14894" max="14894" width="8.42578125" customWidth="1"/>
    <col min="14895" max="14895" width="8" customWidth="1"/>
    <col min="14896" max="14896" width="12.5703125" customWidth="1"/>
    <col min="14897" max="14897" width="11.140625" customWidth="1"/>
    <col min="14898" max="14899" width="10" customWidth="1"/>
    <col min="14900" max="14900" width="11.5703125" customWidth="1"/>
    <col min="14901" max="14901" width="12" customWidth="1"/>
    <col min="14902" max="14902" width="10.85546875" customWidth="1"/>
    <col min="14903" max="14904" width="10.28515625" customWidth="1"/>
    <col min="14905" max="14905" width="11.7109375" customWidth="1"/>
    <col min="14906" max="14906" width="11.140625" customWidth="1"/>
    <col min="15105" max="15105" width="5.28515625" customWidth="1"/>
    <col min="15106" max="15106" width="11.28515625" customWidth="1"/>
    <col min="15107" max="15107" width="7.28515625" customWidth="1"/>
    <col min="15108" max="15108" width="8.28515625" customWidth="1"/>
    <col min="15109" max="15109" width="9.28515625" customWidth="1"/>
    <col min="15110" max="15110" width="13.42578125" customWidth="1"/>
    <col min="15111" max="15111" width="12.7109375" customWidth="1"/>
    <col min="15112" max="15113" width="10" customWidth="1"/>
    <col min="15114" max="15114" width="10.5703125" customWidth="1"/>
    <col min="15115" max="15115" width="12.140625" customWidth="1"/>
    <col min="15116" max="15116" width="11.85546875" customWidth="1"/>
    <col min="15117" max="15118" width="10.28515625" customWidth="1"/>
    <col min="15119" max="15120" width="10.7109375" customWidth="1"/>
    <col min="15121" max="15121" width="5.85546875" customWidth="1"/>
    <col min="15122" max="15122" width="6.140625" customWidth="1"/>
    <col min="15123" max="15123" width="8.28515625" customWidth="1"/>
    <col min="15124" max="15124" width="12.7109375" customWidth="1"/>
    <col min="15125" max="15125" width="12" customWidth="1"/>
    <col min="15126" max="15127" width="10.28515625" customWidth="1"/>
    <col min="15128" max="15128" width="11" customWidth="1"/>
    <col min="15129" max="15129" width="13" customWidth="1"/>
    <col min="15130" max="15130" width="12.85546875" customWidth="1"/>
    <col min="15131" max="15132" width="10.28515625" customWidth="1"/>
    <col min="15133" max="15133" width="11" customWidth="1"/>
    <col min="15134" max="15134" width="11.7109375" customWidth="1"/>
    <col min="15136" max="15136" width="8.28515625" customWidth="1"/>
    <col min="15137" max="15137" width="9.42578125" customWidth="1"/>
    <col min="15138" max="15139" width="11.85546875" customWidth="1"/>
    <col min="15140" max="15142" width="10" customWidth="1"/>
    <col min="15143" max="15143" width="12.140625" customWidth="1"/>
    <col min="15144" max="15144" width="12.7109375" customWidth="1"/>
    <col min="15145" max="15147" width="10.28515625" customWidth="1"/>
    <col min="15148" max="15148" width="15.28515625" customWidth="1"/>
    <col min="15149" max="15149" width="8.28515625" customWidth="1"/>
    <col min="15150" max="15150" width="8.42578125" customWidth="1"/>
    <col min="15151" max="15151" width="8" customWidth="1"/>
    <col min="15152" max="15152" width="12.5703125" customWidth="1"/>
    <col min="15153" max="15153" width="11.140625" customWidth="1"/>
    <col min="15154" max="15155" width="10" customWidth="1"/>
    <col min="15156" max="15156" width="11.5703125" customWidth="1"/>
    <col min="15157" max="15157" width="12" customWidth="1"/>
    <col min="15158" max="15158" width="10.85546875" customWidth="1"/>
    <col min="15159" max="15160" width="10.28515625" customWidth="1"/>
    <col min="15161" max="15161" width="11.7109375" customWidth="1"/>
    <col min="15162" max="15162" width="11.140625" customWidth="1"/>
    <col min="15361" max="15361" width="5.28515625" customWidth="1"/>
    <col min="15362" max="15362" width="11.28515625" customWidth="1"/>
    <col min="15363" max="15363" width="7.28515625" customWidth="1"/>
    <col min="15364" max="15364" width="8.28515625" customWidth="1"/>
    <col min="15365" max="15365" width="9.28515625" customWidth="1"/>
    <col min="15366" max="15366" width="13.42578125" customWidth="1"/>
    <col min="15367" max="15367" width="12.7109375" customWidth="1"/>
    <col min="15368" max="15369" width="10" customWidth="1"/>
    <col min="15370" max="15370" width="10.5703125" customWidth="1"/>
    <col min="15371" max="15371" width="12.140625" customWidth="1"/>
    <col min="15372" max="15372" width="11.85546875" customWidth="1"/>
    <col min="15373" max="15374" width="10.28515625" customWidth="1"/>
    <col min="15375" max="15376" width="10.7109375" customWidth="1"/>
    <col min="15377" max="15377" width="5.85546875" customWidth="1"/>
    <col min="15378" max="15378" width="6.140625" customWidth="1"/>
    <col min="15379" max="15379" width="8.28515625" customWidth="1"/>
    <col min="15380" max="15380" width="12.7109375" customWidth="1"/>
    <col min="15381" max="15381" width="12" customWidth="1"/>
    <col min="15382" max="15383" width="10.28515625" customWidth="1"/>
    <col min="15384" max="15384" width="11" customWidth="1"/>
    <col min="15385" max="15385" width="13" customWidth="1"/>
    <col min="15386" max="15386" width="12.85546875" customWidth="1"/>
    <col min="15387" max="15388" width="10.28515625" customWidth="1"/>
    <col min="15389" max="15389" width="11" customWidth="1"/>
    <col min="15390" max="15390" width="11.7109375" customWidth="1"/>
    <col min="15392" max="15392" width="8.28515625" customWidth="1"/>
    <col min="15393" max="15393" width="9.42578125" customWidth="1"/>
    <col min="15394" max="15395" width="11.85546875" customWidth="1"/>
    <col min="15396" max="15398" width="10" customWidth="1"/>
    <col min="15399" max="15399" width="12.140625" customWidth="1"/>
    <col min="15400" max="15400" width="12.7109375" customWidth="1"/>
    <col min="15401" max="15403" width="10.28515625" customWidth="1"/>
    <col min="15404" max="15404" width="15.28515625" customWidth="1"/>
    <col min="15405" max="15405" width="8.28515625" customWidth="1"/>
    <col min="15406" max="15406" width="8.42578125" customWidth="1"/>
    <col min="15407" max="15407" width="8" customWidth="1"/>
    <col min="15408" max="15408" width="12.5703125" customWidth="1"/>
    <col min="15409" max="15409" width="11.140625" customWidth="1"/>
    <col min="15410" max="15411" width="10" customWidth="1"/>
    <col min="15412" max="15412" width="11.5703125" customWidth="1"/>
    <col min="15413" max="15413" width="12" customWidth="1"/>
    <col min="15414" max="15414" width="10.85546875" customWidth="1"/>
    <col min="15415" max="15416" width="10.28515625" customWidth="1"/>
    <col min="15417" max="15417" width="11.7109375" customWidth="1"/>
    <col min="15418" max="15418" width="11.140625" customWidth="1"/>
    <col min="15617" max="15617" width="5.28515625" customWidth="1"/>
    <col min="15618" max="15618" width="11.28515625" customWidth="1"/>
    <col min="15619" max="15619" width="7.28515625" customWidth="1"/>
    <col min="15620" max="15620" width="8.28515625" customWidth="1"/>
    <col min="15621" max="15621" width="9.28515625" customWidth="1"/>
    <col min="15622" max="15622" width="13.42578125" customWidth="1"/>
    <col min="15623" max="15623" width="12.7109375" customWidth="1"/>
    <col min="15624" max="15625" width="10" customWidth="1"/>
    <col min="15626" max="15626" width="10.5703125" customWidth="1"/>
    <col min="15627" max="15627" width="12.140625" customWidth="1"/>
    <col min="15628" max="15628" width="11.85546875" customWidth="1"/>
    <col min="15629" max="15630" width="10.28515625" customWidth="1"/>
    <col min="15631" max="15632" width="10.7109375" customWidth="1"/>
    <col min="15633" max="15633" width="5.85546875" customWidth="1"/>
    <col min="15634" max="15634" width="6.140625" customWidth="1"/>
    <col min="15635" max="15635" width="8.28515625" customWidth="1"/>
    <col min="15636" max="15636" width="12.7109375" customWidth="1"/>
    <col min="15637" max="15637" width="12" customWidth="1"/>
    <col min="15638" max="15639" width="10.28515625" customWidth="1"/>
    <col min="15640" max="15640" width="11" customWidth="1"/>
    <col min="15641" max="15641" width="13" customWidth="1"/>
    <col min="15642" max="15642" width="12.85546875" customWidth="1"/>
    <col min="15643" max="15644" width="10.28515625" customWidth="1"/>
    <col min="15645" max="15645" width="11" customWidth="1"/>
    <col min="15646" max="15646" width="11.7109375" customWidth="1"/>
    <col min="15648" max="15648" width="8.28515625" customWidth="1"/>
    <col min="15649" max="15649" width="9.42578125" customWidth="1"/>
    <col min="15650" max="15651" width="11.85546875" customWidth="1"/>
    <col min="15652" max="15654" width="10" customWidth="1"/>
    <col min="15655" max="15655" width="12.140625" customWidth="1"/>
    <col min="15656" max="15656" width="12.7109375" customWidth="1"/>
    <col min="15657" max="15659" width="10.28515625" customWidth="1"/>
    <col min="15660" max="15660" width="15.28515625" customWidth="1"/>
    <col min="15661" max="15661" width="8.28515625" customWidth="1"/>
    <col min="15662" max="15662" width="8.42578125" customWidth="1"/>
    <col min="15663" max="15663" width="8" customWidth="1"/>
    <col min="15664" max="15664" width="12.5703125" customWidth="1"/>
    <col min="15665" max="15665" width="11.140625" customWidth="1"/>
    <col min="15666" max="15667" width="10" customWidth="1"/>
    <col min="15668" max="15668" width="11.5703125" customWidth="1"/>
    <col min="15669" max="15669" width="12" customWidth="1"/>
    <col min="15670" max="15670" width="10.85546875" customWidth="1"/>
    <col min="15671" max="15672" width="10.28515625" customWidth="1"/>
    <col min="15673" max="15673" width="11.7109375" customWidth="1"/>
    <col min="15674" max="15674" width="11.140625" customWidth="1"/>
    <col min="15873" max="15873" width="5.28515625" customWidth="1"/>
    <col min="15874" max="15874" width="11.28515625" customWidth="1"/>
    <col min="15875" max="15875" width="7.28515625" customWidth="1"/>
    <col min="15876" max="15876" width="8.28515625" customWidth="1"/>
    <col min="15877" max="15877" width="9.28515625" customWidth="1"/>
    <col min="15878" max="15878" width="13.42578125" customWidth="1"/>
    <col min="15879" max="15879" width="12.7109375" customWidth="1"/>
    <col min="15880" max="15881" width="10" customWidth="1"/>
    <col min="15882" max="15882" width="10.5703125" customWidth="1"/>
    <col min="15883" max="15883" width="12.140625" customWidth="1"/>
    <col min="15884" max="15884" width="11.85546875" customWidth="1"/>
    <col min="15885" max="15886" width="10.28515625" customWidth="1"/>
    <col min="15887" max="15888" width="10.7109375" customWidth="1"/>
    <col min="15889" max="15889" width="5.85546875" customWidth="1"/>
    <col min="15890" max="15890" width="6.140625" customWidth="1"/>
    <col min="15891" max="15891" width="8.28515625" customWidth="1"/>
    <col min="15892" max="15892" width="12.7109375" customWidth="1"/>
    <col min="15893" max="15893" width="12" customWidth="1"/>
    <col min="15894" max="15895" width="10.28515625" customWidth="1"/>
    <col min="15896" max="15896" width="11" customWidth="1"/>
    <col min="15897" max="15897" width="13" customWidth="1"/>
    <col min="15898" max="15898" width="12.85546875" customWidth="1"/>
    <col min="15899" max="15900" width="10.28515625" customWidth="1"/>
    <col min="15901" max="15901" width="11" customWidth="1"/>
    <col min="15902" max="15902" width="11.7109375" customWidth="1"/>
    <col min="15904" max="15904" width="8.28515625" customWidth="1"/>
    <col min="15905" max="15905" width="9.42578125" customWidth="1"/>
    <col min="15906" max="15907" width="11.85546875" customWidth="1"/>
    <col min="15908" max="15910" width="10" customWidth="1"/>
    <col min="15911" max="15911" width="12.140625" customWidth="1"/>
    <col min="15912" max="15912" width="12.7109375" customWidth="1"/>
    <col min="15913" max="15915" width="10.28515625" customWidth="1"/>
    <col min="15916" max="15916" width="15.28515625" customWidth="1"/>
    <col min="15917" max="15917" width="8.28515625" customWidth="1"/>
    <col min="15918" max="15918" width="8.42578125" customWidth="1"/>
    <col min="15919" max="15919" width="8" customWidth="1"/>
    <col min="15920" max="15920" width="12.5703125" customWidth="1"/>
    <col min="15921" max="15921" width="11.140625" customWidth="1"/>
    <col min="15922" max="15923" width="10" customWidth="1"/>
    <col min="15924" max="15924" width="11.5703125" customWidth="1"/>
    <col min="15925" max="15925" width="12" customWidth="1"/>
    <col min="15926" max="15926" width="10.85546875" customWidth="1"/>
    <col min="15927" max="15928" width="10.28515625" customWidth="1"/>
    <col min="15929" max="15929" width="11.7109375" customWidth="1"/>
    <col min="15930" max="15930" width="11.140625" customWidth="1"/>
    <col min="16129" max="16129" width="5.28515625" customWidth="1"/>
    <col min="16130" max="16130" width="11.28515625" customWidth="1"/>
    <col min="16131" max="16131" width="7.28515625" customWidth="1"/>
    <col min="16132" max="16132" width="8.28515625" customWidth="1"/>
    <col min="16133" max="16133" width="9.28515625" customWidth="1"/>
    <col min="16134" max="16134" width="13.42578125" customWidth="1"/>
    <col min="16135" max="16135" width="12.7109375" customWidth="1"/>
    <col min="16136" max="16137" width="10" customWidth="1"/>
    <col min="16138" max="16138" width="10.5703125" customWidth="1"/>
    <col min="16139" max="16139" width="12.140625" customWidth="1"/>
    <col min="16140" max="16140" width="11.85546875" customWidth="1"/>
    <col min="16141" max="16142" width="10.28515625" customWidth="1"/>
    <col min="16143" max="16144" width="10.7109375" customWidth="1"/>
    <col min="16145" max="16145" width="5.85546875" customWidth="1"/>
    <col min="16146" max="16146" width="6.140625" customWidth="1"/>
    <col min="16147" max="16147" width="8.28515625" customWidth="1"/>
    <col min="16148" max="16148" width="12.7109375" customWidth="1"/>
    <col min="16149" max="16149" width="12" customWidth="1"/>
    <col min="16150" max="16151" width="10.28515625" customWidth="1"/>
    <col min="16152" max="16152" width="11" customWidth="1"/>
    <col min="16153" max="16153" width="13" customWidth="1"/>
    <col min="16154" max="16154" width="12.85546875" customWidth="1"/>
    <col min="16155" max="16156" width="10.28515625" customWidth="1"/>
    <col min="16157" max="16157" width="11" customWidth="1"/>
    <col min="16158" max="16158" width="11.7109375" customWidth="1"/>
    <col min="16160" max="16160" width="8.28515625" customWidth="1"/>
    <col min="16161" max="16161" width="9.42578125" customWidth="1"/>
    <col min="16162" max="16163" width="11.85546875" customWidth="1"/>
    <col min="16164" max="16166" width="10" customWidth="1"/>
    <col min="16167" max="16167" width="12.140625" customWidth="1"/>
    <col min="16168" max="16168" width="12.7109375" customWidth="1"/>
    <col min="16169" max="16171" width="10.28515625" customWidth="1"/>
    <col min="16172" max="16172" width="15.28515625" customWidth="1"/>
    <col min="16173" max="16173" width="8.28515625" customWidth="1"/>
    <col min="16174" max="16174" width="8.42578125" customWidth="1"/>
    <col min="16175" max="16175" width="8" customWidth="1"/>
    <col min="16176" max="16176" width="12.5703125" customWidth="1"/>
    <col min="16177" max="16177" width="11.140625" customWidth="1"/>
    <col min="16178" max="16179" width="10" customWidth="1"/>
    <col min="16180" max="16180" width="11.5703125" customWidth="1"/>
    <col min="16181" max="16181" width="12" customWidth="1"/>
    <col min="16182" max="16182" width="10.85546875" customWidth="1"/>
    <col min="16183" max="16184" width="10.28515625" customWidth="1"/>
    <col min="16185" max="16185" width="11.7109375" customWidth="1"/>
    <col min="16186" max="16186" width="11.140625" customWidth="1"/>
  </cols>
  <sheetData>
    <row r="1" spans="1:75" ht="11.25" customHeight="1">
      <c r="B1" s="2379"/>
      <c r="C1" s="3058" t="s">
        <v>1266</v>
      </c>
      <c r="D1" s="3058"/>
      <c r="E1" s="3058"/>
      <c r="F1" s="3058"/>
      <c r="G1" s="3058"/>
      <c r="H1" s="3058"/>
      <c r="I1" s="3058"/>
      <c r="J1" s="3058"/>
      <c r="K1" s="3058"/>
      <c r="L1" s="3058"/>
      <c r="M1" s="3058"/>
      <c r="N1" s="3058"/>
      <c r="O1" s="3058"/>
      <c r="P1" s="3058"/>
      <c r="Q1" s="3058"/>
      <c r="R1" s="3058"/>
      <c r="S1" s="3058"/>
      <c r="T1" s="3058"/>
      <c r="U1" s="3058"/>
      <c r="V1" s="3058"/>
      <c r="W1" s="3058"/>
      <c r="X1" s="3058"/>
      <c r="AA1"/>
      <c r="AB1"/>
      <c r="AJ1"/>
      <c r="AK1"/>
      <c r="AL1"/>
      <c r="AO1"/>
      <c r="AP1"/>
      <c r="AX1"/>
      <c r="AY1"/>
      <c r="BC1"/>
      <c r="BD1"/>
    </row>
    <row r="2" spans="1:75" ht="36.75" customHeight="1">
      <c r="B2" s="2379"/>
      <c r="C2" s="2881" t="s">
        <v>1267</v>
      </c>
      <c r="D2" s="3059"/>
      <c r="E2" s="3059"/>
      <c r="F2" s="3059"/>
      <c r="G2" s="3059"/>
      <c r="H2" s="3059"/>
      <c r="I2" s="3059"/>
      <c r="J2" s="3059"/>
      <c r="K2" s="3059"/>
      <c r="L2" s="3059"/>
      <c r="M2" s="3059"/>
      <c r="N2" s="3059"/>
      <c r="O2" s="3059"/>
      <c r="P2" s="3059"/>
      <c r="Q2" s="3059"/>
      <c r="R2" s="3059"/>
      <c r="S2" s="3059"/>
      <c r="T2" s="3059"/>
      <c r="U2" s="3059"/>
      <c r="V2" s="2379"/>
      <c r="W2" s="2379"/>
      <c r="X2" s="2379"/>
      <c r="AA2"/>
      <c r="AB2"/>
      <c r="AE2" s="2382"/>
      <c r="AF2" s="2382"/>
      <c r="AG2" s="2382"/>
      <c r="AH2" s="2382"/>
      <c r="AI2" s="2382"/>
      <c r="AJ2" s="2382"/>
      <c r="AK2" s="2382"/>
      <c r="AL2" s="2382"/>
      <c r="AM2" s="2383"/>
      <c r="AN2" s="2382"/>
      <c r="AO2"/>
      <c r="AP2"/>
      <c r="AQ2" s="2382"/>
      <c r="AR2" s="2382"/>
      <c r="AX2" s="2382"/>
      <c r="AY2" s="2382"/>
      <c r="BC2"/>
      <c r="BD2"/>
    </row>
    <row r="3" spans="1:75" ht="27" customHeight="1" thickBot="1">
      <c r="C3" s="2384"/>
      <c r="D3" s="2385"/>
      <c r="E3" s="2385"/>
      <c r="F3" s="2384"/>
      <c r="G3" s="2384"/>
      <c r="H3" s="2384"/>
      <c r="I3" s="2384"/>
      <c r="J3" s="2385"/>
      <c r="K3" s="2385"/>
      <c r="L3" s="2386"/>
      <c r="M3" s="2386"/>
      <c r="N3" s="2386"/>
      <c r="O3" s="2387"/>
      <c r="P3" s="1"/>
      <c r="Q3" s="1"/>
      <c r="V3" s="2384"/>
      <c r="W3" s="2384"/>
      <c r="AA3" s="2386"/>
      <c r="AB3" s="2386"/>
      <c r="AJ3" s="2384"/>
      <c r="AK3" s="2384"/>
      <c r="AL3" s="2384"/>
      <c r="AO3" s="2386"/>
      <c r="AP3" s="2386"/>
      <c r="AX3" s="2384"/>
      <c r="AY3" s="2384"/>
      <c r="BC3" s="2386"/>
      <c r="BD3" s="2386"/>
    </row>
    <row r="4" spans="1:75" ht="27.75" customHeight="1" thickBot="1">
      <c r="A4" s="3096" t="s">
        <v>1268</v>
      </c>
      <c r="B4" s="3096" t="s">
        <v>1269</v>
      </c>
      <c r="C4" s="3060" t="s">
        <v>1270</v>
      </c>
      <c r="D4" s="3061"/>
      <c r="E4" s="3061"/>
      <c r="F4" s="3061"/>
      <c r="G4" s="3061"/>
      <c r="H4" s="3061"/>
      <c r="I4" s="3061"/>
      <c r="J4" s="3061"/>
      <c r="K4" s="3061"/>
      <c r="L4" s="3061"/>
      <c r="M4" s="3061"/>
      <c r="N4" s="3062"/>
      <c r="O4" s="3061"/>
      <c r="P4" s="3063"/>
      <c r="Q4" s="3064" t="s">
        <v>1271</v>
      </c>
      <c r="R4" s="3065"/>
      <c r="S4" s="3065"/>
      <c r="T4" s="3065"/>
      <c r="U4" s="3065"/>
      <c r="V4" s="3065"/>
      <c r="W4" s="3066"/>
      <c r="X4" s="3065"/>
      <c r="Y4" s="3065"/>
      <c r="Z4" s="3065"/>
      <c r="AA4" s="3065"/>
      <c r="AB4" s="3065"/>
      <c r="AC4" s="3065"/>
      <c r="AD4" s="3067"/>
      <c r="AE4" s="3064" t="s">
        <v>1272</v>
      </c>
      <c r="AF4" s="3065"/>
      <c r="AG4" s="3065"/>
      <c r="AH4" s="3065"/>
      <c r="AI4" s="3065"/>
      <c r="AJ4" s="3065"/>
      <c r="AK4" s="3065"/>
      <c r="AL4" s="3065"/>
      <c r="AM4" s="3065"/>
      <c r="AN4" s="3065"/>
      <c r="AO4" s="3065"/>
      <c r="AP4" s="3065"/>
      <c r="AQ4" s="3065"/>
      <c r="AR4" s="3067"/>
      <c r="AS4" s="3085" t="s">
        <v>1273</v>
      </c>
      <c r="AT4" s="3062"/>
      <c r="AU4" s="3086"/>
      <c r="AV4" s="3090" t="s">
        <v>1274</v>
      </c>
      <c r="AW4" s="3091"/>
      <c r="AX4" s="3052" t="s">
        <v>1275</v>
      </c>
      <c r="AY4" s="2388"/>
      <c r="AZ4" s="3072" t="s">
        <v>1276</v>
      </c>
      <c r="BA4" s="3090" t="s">
        <v>1277</v>
      </c>
      <c r="BB4" s="3091"/>
      <c r="BC4" s="3056" t="s">
        <v>1278</v>
      </c>
      <c r="BD4" s="2389"/>
      <c r="BE4" s="3080" t="s">
        <v>1279</v>
      </c>
      <c r="BF4" s="3080" t="s">
        <v>1280</v>
      </c>
    </row>
    <row r="5" spans="1:75" s="2391" customFormat="1" ht="45" customHeight="1" thickBot="1">
      <c r="A5" s="3097"/>
      <c r="B5" s="3097"/>
      <c r="C5" s="3060" t="s">
        <v>1281</v>
      </c>
      <c r="D5" s="3061"/>
      <c r="E5" s="3063"/>
      <c r="F5" s="3074" t="s">
        <v>1282</v>
      </c>
      <c r="G5" s="3075"/>
      <c r="H5" s="3052" t="s">
        <v>1283</v>
      </c>
      <c r="I5" s="2885" t="s">
        <v>1284</v>
      </c>
      <c r="J5" s="3072" t="s">
        <v>1285</v>
      </c>
      <c r="K5" s="3054" t="s">
        <v>1286</v>
      </c>
      <c r="L5" s="3055"/>
      <c r="M5" s="3083" t="s">
        <v>1287</v>
      </c>
      <c r="N5" s="3068" t="s">
        <v>1288</v>
      </c>
      <c r="O5" s="3070" t="s">
        <v>1289</v>
      </c>
      <c r="P5" s="3072" t="s">
        <v>1290</v>
      </c>
      <c r="Q5" s="3060" t="s">
        <v>1291</v>
      </c>
      <c r="R5" s="3061"/>
      <c r="S5" s="3063"/>
      <c r="T5" s="3074" t="s">
        <v>1282</v>
      </c>
      <c r="U5" s="3075"/>
      <c r="V5" s="3076" t="s">
        <v>1283</v>
      </c>
      <c r="W5" s="3050" t="s">
        <v>1292</v>
      </c>
      <c r="X5" s="3070" t="s">
        <v>1285</v>
      </c>
      <c r="Y5" s="3054" t="s">
        <v>1286</v>
      </c>
      <c r="Z5" s="3055"/>
      <c r="AA5" s="3056" t="s">
        <v>1287</v>
      </c>
      <c r="AB5" s="2885" t="s">
        <v>1288</v>
      </c>
      <c r="AC5" s="3072" t="s">
        <v>1289</v>
      </c>
      <c r="AD5" s="3072" t="s">
        <v>1290</v>
      </c>
      <c r="AE5" s="3060" t="s">
        <v>1293</v>
      </c>
      <c r="AF5" s="3061"/>
      <c r="AG5" s="3063"/>
      <c r="AH5" s="3074" t="s">
        <v>1282</v>
      </c>
      <c r="AI5" s="3075"/>
      <c r="AJ5" s="3052" t="s">
        <v>1283</v>
      </c>
      <c r="AK5" s="3050" t="s">
        <v>1292</v>
      </c>
      <c r="AL5" s="3052" t="s">
        <v>1285</v>
      </c>
      <c r="AM5" s="3054" t="s">
        <v>1286</v>
      </c>
      <c r="AN5" s="3055"/>
      <c r="AO5" s="3056" t="s">
        <v>1287</v>
      </c>
      <c r="AP5" s="3056" t="s">
        <v>1288</v>
      </c>
      <c r="AQ5" s="3072" t="s">
        <v>1289</v>
      </c>
      <c r="AR5" s="3072" t="s">
        <v>1290</v>
      </c>
      <c r="AS5" s="3087"/>
      <c r="AT5" s="3088"/>
      <c r="AU5" s="3089"/>
      <c r="AV5" s="3092"/>
      <c r="AW5" s="3093"/>
      <c r="AX5" s="3094"/>
      <c r="AY5" s="3050" t="s">
        <v>1292</v>
      </c>
      <c r="AZ5" s="3095"/>
      <c r="BA5" s="3092"/>
      <c r="BB5" s="3093"/>
      <c r="BC5" s="3099"/>
      <c r="BD5" s="3056" t="s">
        <v>1288</v>
      </c>
      <c r="BE5" s="3081"/>
      <c r="BF5" s="3081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  <c r="BT5" s="2390"/>
      <c r="BU5" s="2390"/>
      <c r="BV5" s="2390"/>
      <c r="BW5" s="2390"/>
    </row>
    <row r="6" spans="1:75" ht="68.25" customHeight="1" thickBot="1">
      <c r="A6" s="3098"/>
      <c r="B6" s="3098"/>
      <c r="C6" s="2392" t="s">
        <v>1294</v>
      </c>
      <c r="D6" s="2393" t="s">
        <v>1295</v>
      </c>
      <c r="E6" s="2394" t="s">
        <v>1296</v>
      </c>
      <c r="F6" s="2395" t="s">
        <v>1297</v>
      </c>
      <c r="G6" s="2395" t="s">
        <v>1298</v>
      </c>
      <c r="H6" s="3053"/>
      <c r="I6" s="2886"/>
      <c r="J6" s="3071"/>
      <c r="K6" s="2396" t="s">
        <v>1297</v>
      </c>
      <c r="L6" s="2396" t="s">
        <v>1298</v>
      </c>
      <c r="M6" s="3084"/>
      <c r="N6" s="3069"/>
      <c r="O6" s="3071"/>
      <c r="P6" s="3073"/>
      <c r="Q6" s="2392" t="s">
        <v>1294</v>
      </c>
      <c r="R6" s="2393" t="s">
        <v>1295</v>
      </c>
      <c r="S6" s="2392" t="s">
        <v>1296</v>
      </c>
      <c r="T6" s="2395" t="s">
        <v>1297</v>
      </c>
      <c r="U6" s="2395" t="s">
        <v>1298</v>
      </c>
      <c r="V6" s="3077"/>
      <c r="W6" s="3051"/>
      <c r="X6" s="3071"/>
      <c r="Y6" s="2396" t="s">
        <v>1297</v>
      </c>
      <c r="Z6" s="2396" t="s">
        <v>1298</v>
      </c>
      <c r="AA6" s="3057"/>
      <c r="AB6" s="2886"/>
      <c r="AC6" s="3073"/>
      <c r="AD6" s="3073"/>
      <c r="AE6" s="2392" t="s">
        <v>1294</v>
      </c>
      <c r="AF6" s="2393" t="s">
        <v>1295</v>
      </c>
      <c r="AG6" s="2392" t="s">
        <v>1296</v>
      </c>
      <c r="AH6" s="2395" t="s">
        <v>1297</v>
      </c>
      <c r="AI6" s="2395" t="s">
        <v>1298</v>
      </c>
      <c r="AJ6" s="3053"/>
      <c r="AK6" s="3051"/>
      <c r="AL6" s="3053"/>
      <c r="AM6" s="2396" t="s">
        <v>1297</v>
      </c>
      <c r="AN6" s="2396" t="s">
        <v>1298</v>
      </c>
      <c r="AO6" s="3057"/>
      <c r="AP6" s="3057"/>
      <c r="AQ6" s="3073"/>
      <c r="AR6" s="3073"/>
      <c r="AS6" s="2392" t="s">
        <v>1294</v>
      </c>
      <c r="AT6" s="2393" t="s">
        <v>1295</v>
      </c>
      <c r="AU6" s="2394" t="s">
        <v>1296</v>
      </c>
      <c r="AV6" s="2395" t="s">
        <v>1297</v>
      </c>
      <c r="AW6" s="2395" t="s">
        <v>1298</v>
      </c>
      <c r="AX6" s="3053"/>
      <c r="AY6" s="3051"/>
      <c r="AZ6" s="3073"/>
      <c r="BA6" s="2396" t="s">
        <v>1297</v>
      </c>
      <c r="BB6" s="2396" t="s">
        <v>1298</v>
      </c>
      <c r="BC6" s="3057"/>
      <c r="BD6" s="3057"/>
      <c r="BE6" s="3082"/>
      <c r="BF6" s="3082"/>
    </row>
    <row r="7" spans="1:75" s="2406" customFormat="1" ht="15.75" customHeight="1" thickBot="1">
      <c r="A7" s="2397" t="s">
        <v>1217</v>
      </c>
      <c r="B7" s="2398" t="s">
        <v>139</v>
      </c>
      <c r="C7" s="2399" t="s">
        <v>140</v>
      </c>
      <c r="D7" s="2400" t="s">
        <v>141</v>
      </c>
      <c r="E7" s="2399" t="s">
        <v>1218</v>
      </c>
      <c r="F7" s="2401" t="s">
        <v>143</v>
      </c>
      <c r="G7" s="2402" t="s">
        <v>144</v>
      </c>
      <c r="H7" s="2402" t="s">
        <v>145</v>
      </c>
      <c r="I7" s="2402"/>
      <c r="J7" s="2402" t="s">
        <v>146</v>
      </c>
      <c r="K7" s="2402" t="s">
        <v>147</v>
      </c>
      <c r="L7" s="2402" t="s">
        <v>148</v>
      </c>
      <c r="M7" s="2402" t="s">
        <v>149</v>
      </c>
      <c r="N7" s="2402"/>
      <c r="O7" s="2402" t="s">
        <v>150</v>
      </c>
      <c r="P7" s="2402" t="s">
        <v>151</v>
      </c>
      <c r="Q7" s="2402" t="s">
        <v>152</v>
      </c>
      <c r="R7" s="2402" t="s">
        <v>153</v>
      </c>
      <c r="S7" s="2402" t="s">
        <v>1299</v>
      </c>
      <c r="T7" s="2403" t="s">
        <v>155</v>
      </c>
      <c r="U7" s="2403" t="s">
        <v>156</v>
      </c>
      <c r="V7" s="2403" t="s">
        <v>157</v>
      </c>
      <c r="W7" s="2404"/>
      <c r="X7" s="2403" t="s">
        <v>158</v>
      </c>
      <c r="Y7" s="2403" t="s">
        <v>159</v>
      </c>
      <c r="Z7" s="2403" t="s">
        <v>160</v>
      </c>
      <c r="AA7" s="2403" t="s">
        <v>161</v>
      </c>
      <c r="AB7" s="2403"/>
      <c r="AC7" s="2403" t="s">
        <v>162</v>
      </c>
      <c r="AD7" s="2403" t="s">
        <v>1300</v>
      </c>
      <c r="AE7" s="2403" t="s">
        <v>1301</v>
      </c>
      <c r="AF7" s="2403" t="s">
        <v>1302</v>
      </c>
      <c r="AG7" s="2399" t="s">
        <v>1303</v>
      </c>
      <c r="AH7" s="2403" t="s">
        <v>1304</v>
      </c>
      <c r="AI7" s="2403" t="s">
        <v>1305</v>
      </c>
      <c r="AJ7" s="2403" t="s">
        <v>1306</v>
      </c>
      <c r="AK7" s="2403"/>
      <c r="AL7" s="2403" t="s">
        <v>1307</v>
      </c>
      <c r="AM7" s="2403" t="s">
        <v>1308</v>
      </c>
      <c r="AN7" s="2403" t="s">
        <v>1309</v>
      </c>
      <c r="AO7" s="2403" t="s">
        <v>1310</v>
      </c>
      <c r="AP7" s="2403"/>
      <c r="AQ7" s="2403" t="s">
        <v>1311</v>
      </c>
      <c r="AR7" s="2403" t="s">
        <v>1312</v>
      </c>
      <c r="AS7" s="2403" t="s">
        <v>1313</v>
      </c>
      <c r="AT7" s="2403" t="s">
        <v>1314</v>
      </c>
      <c r="AU7" s="2403" t="s">
        <v>1315</v>
      </c>
      <c r="AV7" s="2403" t="s">
        <v>1316</v>
      </c>
      <c r="AW7" s="2403" t="s">
        <v>1317</v>
      </c>
      <c r="AX7" s="2403" t="s">
        <v>1318</v>
      </c>
      <c r="AY7" s="2403"/>
      <c r="AZ7" s="2403" t="s">
        <v>1319</v>
      </c>
      <c r="BA7" s="2403" t="s">
        <v>1320</v>
      </c>
      <c r="BB7" s="2403" t="s">
        <v>1321</v>
      </c>
      <c r="BC7" s="2403" t="s">
        <v>1322</v>
      </c>
      <c r="BD7" s="2403"/>
      <c r="BE7" s="2403" t="s">
        <v>1323</v>
      </c>
      <c r="BF7" s="2403" t="s">
        <v>1324</v>
      </c>
      <c r="BG7" s="2405"/>
      <c r="BH7" s="2405"/>
      <c r="BI7" s="2405"/>
      <c r="BJ7" s="2405"/>
      <c r="BK7" s="2405"/>
      <c r="BL7" s="2405"/>
      <c r="BM7" s="2405"/>
      <c r="BN7" s="2405"/>
      <c r="BO7" s="2405"/>
      <c r="BP7" s="2405"/>
      <c r="BQ7" s="2405"/>
      <c r="BR7" s="2405"/>
      <c r="BS7" s="2405"/>
      <c r="BT7" s="2405"/>
      <c r="BU7" s="2405"/>
      <c r="BV7" s="2405"/>
      <c r="BW7" s="2405"/>
    </row>
    <row r="8" spans="1:75" ht="14.25" customHeight="1" thickBot="1">
      <c r="A8" s="2407">
        <v>1</v>
      </c>
      <c r="B8" s="2408" t="s">
        <v>1325</v>
      </c>
      <c r="C8" s="2409">
        <v>0</v>
      </c>
      <c r="D8" s="2410">
        <v>1</v>
      </c>
      <c r="E8" s="2411">
        <f>C8+D8</f>
        <v>1</v>
      </c>
      <c r="F8" s="2412">
        <f>'[10]9.2'!F8+'[10]9.2 (2)'!F8+'[10]9.2 (3)'!F8+'[10]9.2 (4)'!F8</f>
        <v>462.15</v>
      </c>
      <c r="G8" s="2412">
        <f>'[10]9.2'!G8+'[10]9.2 (2)'!G8+'[10]9.2 (3)'!G8+'[10]9.2 (4)'!G8</f>
        <v>18</v>
      </c>
      <c r="H8" s="2412">
        <f>'[10]9.2'!H8+'[10]9.2 (2)'!H8+'[10]9.2 (3)'!H8+'[10]9.2 (4)'!H8</f>
        <v>2712.2</v>
      </c>
      <c r="I8" s="2412">
        <f>'[10]9.2 (2)'!I8+'[10]9.2 (3)'!I8+'[10]9.2 (4)'!I8</f>
        <v>539.26</v>
      </c>
      <c r="J8" s="2412">
        <f>'[10]9.2'!I8+'[10]9.2 (2)'!J8+'[10]9.2 (3)'!J8+'[10]9.2 (4)'!J8</f>
        <v>113.53</v>
      </c>
      <c r="K8" s="2412">
        <f>'[10]9.2'!J8+'[10]9.2 (2)'!K8+'[10]9.2 (3)'!K8+'[10]9.2 (4)'!K8</f>
        <v>462.15</v>
      </c>
      <c r="L8" s="2412">
        <f>'[10]9.2'!K8+'[10]9.2 (2)'!L8+'[10]9.2 (3)'!L8+'[10]9.2 (4)'!L8</f>
        <v>18</v>
      </c>
      <c r="M8" s="2412">
        <f>'[10]9.2'!L8+'[10]9.2 (2)'!M8+'[10]9.2 (3)'!M8+'[10]9.2 (4)'!M8</f>
        <v>2710.58</v>
      </c>
      <c r="N8" s="2412">
        <f>'[10]9.2 (2)'!N8+'[10]9.2 (3)'!N8+'[10]9.2 (4)'!N8</f>
        <v>539.26</v>
      </c>
      <c r="O8" s="2412">
        <f>'[10]9.2'!M8+'[10]9.2 (2)'!O8+'[10]9.2 (3)'!O8+'[10]9.2 (4)'!O8</f>
        <v>113.48</v>
      </c>
      <c r="P8" s="2412">
        <f>'[10]9.2'!N8+'[10]9.2 (2)'!P8+'[10]9.2 (3)'!P8+'[10]9.2 (4)'!P8</f>
        <v>481</v>
      </c>
      <c r="Q8" s="2413">
        <v>5</v>
      </c>
      <c r="R8" s="2413">
        <v>11</v>
      </c>
      <c r="S8" s="2413">
        <f>Q8+R8</f>
        <v>16</v>
      </c>
      <c r="T8" s="2414">
        <f>'[10]9.2'!R8+'[10]9.2 (2)'!T8+'[10]9.2 (3)'!T8+'[10]9.2 (4)'!T8</f>
        <v>10623.35</v>
      </c>
      <c r="U8" s="2414">
        <f>'[10]9.2'!S8+'[10]9.2 (2)'!U8+'[10]9.2 (3)'!U8+'[10]9.2 (4)'!U8</f>
        <v>180</v>
      </c>
      <c r="V8" s="2414">
        <f>'[10]9.2'!T8+'[10]9.2 (2)'!V8+'[10]9.2 (3)'!V8+'[10]9.2 (4)'!V8</f>
        <v>39838.980000000003</v>
      </c>
      <c r="W8" s="2414">
        <f>'[10]9.2 (2)'!W8+'[10]9.2 (3)'!W8+'[10]9.2 (4)'!W8</f>
        <v>21171.9</v>
      </c>
      <c r="X8" s="2414">
        <f>'[10]9.2'!U8+'[10]9.2 (2)'!X8+'[10]9.2 (3)'!X8+'[10]9.2 (4)'!X8</f>
        <v>2320.7000000000003</v>
      </c>
      <c r="Y8" s="2414">
        <f>'[10]9.2'!V8+'[10]9.2 (2)'!Y8+'[10]9.2 (3)'!Y8+'[10]9.2 (4)'!Y8</f>
        <v>10616.35</v>
      </c>
      <c r="Z8" s="2414">
        <f>'[10]9.2'!W8+'[10]9.2 (2)'!Z8+'[10]9.2 (3)'!Z8+'[10]9.2 (4)'!Z8</f>
        <v>180</v>
      </c>
      <c r="AA8" s="2414">
        <f>'[10]9.2'!X8+'[10]9.2 (2)'!AA8+'[10]9.2 (3)'!AA8+'[10]9.2 (4)'!AA8</f>
        <v>39753.120000000003</v>
      </c>
      <c r="AB8" s="2414">
        <f>'[10]9.2 (2)'!AB8+'[10]9.2 (3)'!AB8+'[10]9.2 (4)'!AB8</f>
        <v>21119.040000000001</v>
      </c>
      <c r="AC8" s="2414">
        <f>'[10]9.2'!Y8+'[10]9.2 (2)'!AC8+'[10]9.2 (3)'!AC8+'[10]9.2 (4)'!AC8</f>
        <v>2315.81</v>
      </c>
      <c r="AD8" s="2414">
        <f>'[10]9.2'!Z8+'[10]9.2 (2)'!AD8+'[10]9.2 (3)'!AD8+'[10]9.2 (4)'!AD8</f>
        <v>10804</v>
      </c>
      <c r="AE8" s="2415">
        <v>0</v>
      </c>
      <c r="AF8" s="2416">
        <v>0</v>
      </c>
      <c r="AG8" s="2417">
        <f>AE8+AF8</f>
        <v>0</v>
      </c>
      <c r="AH8" s="2418">
        <f>'[10]9.2'!AD8+'[10]9.2 (2)'!AH8+'[10]9.2 (3)'!AH8+'[10]9.2 (4)'!AH8</f>
        <v>0</v>
      </c>
      <c r="AI8" s="2418">
        <f>'[10]9.2'!AE8+'[10]9.2 (2)'!AI8+'[10]9.2 (3)'!AI8+'[10]9.2 (4)'!AI8</f>
        <v>0</v>
      </c>
      <c r="AJ8" s="2418">
        <f>'[10]9.2'!AF8+'[10]9.2 (2)'!AJ8+'[10]9.2 (3)'!AJ8+'[10]9.2 (4)'!AJ8</f>
        <v>0</v>
      </c>
      <c r="AK8" s="2418">
        <f>'[10]9.2 (2)'!AK8+'[10]9.2 (3)'!AK8+'[10]9.2 (4)'!AK8</f>
        <v>0</v>
      </c>
      <c r="AL8" s="2418">
        <f>'[10]9.2'!AG8+'[10]9.2 (2)'!AL8+'[10]9.2 (3)'!AL8+'[10]9.2 (4)'!AL8</f>
        <v>0</v>
      </c>
      <c r="AM8" s="2418">
        <f>'[10]9.2'!AH8+'[10]9.2 (2)'!AM8+'[10]9.2 (3)'!AM8+'[10]9.2 (4)'!AM8</f>
        <v>0</v>
      </c>
      <c r="AN8" s="2418">
        <f>'[10]9.2'!AI8+'[10]9.2 (2)'!AN8+'[10]9.2 (3)'!AN8+'[10]9.2 (4)'!AN8</f>
        <v>0</v>
      </c>
      <c r="AO8" s="2418">
        <f>'[10]9.2'!AJ8+'[10]9.2 (2)'!AO8+'[10]9.2 (3)'!AO8+'[10]9.2 (4)'!AO8</f>
        <v>0</v>
      </c>
      <c r="AP8" s="2418">
        <f>'[10]9.2 (2)'!AP8+'[10]9.2 (3)'!AP8+'[10]9.2 (4)'!AP8</f>
        <v>0</v>
      </c>
      <c r="AQ8" s="2418">
        <f>'[10]9.2'!AK8+'[10]9.2 (2)'!AQ8+'[10]9.2 (3)'!AQ8+'[10]9.2 (4)'!AQ8</f>
        <v>0</v>
      </c>
      <c r="AR8" s="2418">
        <f>'[10]9.2'!AL8+'[10]9.2 (2)'!AR8+'[10]9.2 (3)'!AR8+'[10]9.2 (4)'!AR8</f>
        <v>0</v>
      </c>
      <c r="AS8" s="2419">
        <f>AE8+Q8+C8</f>
        <v>5</v>
      </c>
      <c r="AT8" s="2419">
        <f>AF8+R8+D8</f>
        <v>12</v>
      </c>
      <c r="AU8" s="2419">
        <f>AS8+AT8</f>
        <v>17</v>
      </c>
      <c r="AV8" s="2420">
        <f t="shared" ref="AV8:AX50" si="0">AH8+T8+F8</f>
        <v>11085.5</v>
      </c>
      <c r="AW8" s="2420">
        <f t="shared" si="0"/>
        <v>198</v>
      </c>
      <c r="AX8" s="2420">
        <f t="shared" si="0"/>
        <v>42551.18</v>
      </c>
      <c r="AY8" s="2420">
        <f>I8+W8+AK8</f>
        <v>21711.16</v>
      </c>
      <c r="AZ8" s="2420">
        <f t="shared" ref="AZ8:BC23" si="1">AL8+X8+J8</f>
        <v>2434.2300000000005</v>
      </c>
      <c r="BA8" s="2420">
        <f t="shared" si="1"/>
        <v>11078.5</v>
      </c>
      <c r="BB8" s="2420">
        <f t="shared" si="1"/>
        <v>198</v>
      </c>
      <c r="BC8" s="2420">
        <f t="shared" si="1"/>
        <v>42463.700000000004</v>
      </c>
      <c r="BD8" s="2420">
        <f>N8+AB8+AP8</f>
        <v>21658.3</v>
      </c>
      <c r="BE8" s="2420">
        <f t="shared" ref="BE8:BF23" si="2">AQ8+AC8+O8</f>
        <v>2429.29</v>
      </c>
      <c r="BF8" s="2421">
        <f t="shared" si="2"/>
        <v>11285</v>
      </c>
      <c r="BG8" s="2422"/>
      <c r="BI8" s="2422"/>
      <c r="BK8" s="2422"/>
      <c r="BM8" s="2422"/>
    </row>
    <row r="9" spans="1:75" s="2431" customFormat="1" ht="14.25" customHeight="1" thickBot="1">
      <c r="A9" s="2423">
        <v>2</v>
      </c>
      <c r="B9" s="2424" t="s">
        <v>1326</v>
      </c>
      <c r="C9" s="2425">
        <v>2</v>
      </c>
      <c r="D9" s="2426">
        <v>9</v>
      </c>
      <c r="E9" s="2411">
        <f t="shared" ref="E9:E50" si="3">C9+D9</f>
        <v>11</v>
      </c>
      <c r="F9" s="2412">
        <f>'[10]9.2'!F9+'[10]9.2 (2)'!F9+'[10]9.2 (3)'!F9+'[10]9.2 (4)'!F9</f>
        <v>4143</v>
      </c>
      <c r="G9" s="2412">
        <f>'[10]9.2'!G9+'[10]9.2 (2)'!G9+'[10]9.2 (3)'!G9+'[10]9.2 (4)'!G9</f>
        <v>558</v>
      </c>
      <c r="H9" s="2412">
        <f>'[10]9.2'!H9+'[10]9.2 (2)'!H9+'[10]9.2 (3)'!H9+'[10]9.2 (4)'!H9</f>
        <v>23571</v>
      </c>
      <c r="I9" s="2412">
        <f>'[10]9.2 (2)'!I9+'[10]9.2 (3)'!I9+'[10]9.2 (4)'!I9</f>
        <v>1177.6100000000001</v>
      </c>
      <c r="J9" s="2412">
        <f>'[10]9.2'!I9+'[10]9.2 (2)'!J9+'[10]9.2 (3)'!J9+'[10]9.2 (4)'!J9</f>
        <v>753.71599999999989</v>
      </c>
      <c r="K9" s="2412">
        <f>'[10]9.2'!J9+'[10]9.2 (2)'!K9+'[10]9.2 (3)'!K9+'[10]9.2 (4)'!K9</f>
        <v>3835</v>
      </c>
      <c r="L9" s="2412">
        <f>'[10]9.2'!K9+'[10]9.2 (2)'!L9+'[10]9.2 (3)'!L9+'[10]9.2 (4)'!L9</f>
        <v>14</v>
      </c>
      <c r="M9" s="2412">
        <f>'[10]9.2'!L9+'[10]9.2 (2)'!M9+'[10]9.2 (3)'!M9+'[10]9.2 (4)'!M9</f>
        <v>15771</v>
      </c>
      <c r="N9" s="2412">
        <f>'[10]9.2 (2)'!N9+'[10]9.2 (3)'!N9+'[10]9.2 (4)'!N9</f>
        <v>4049</v>
      </c>
      <c r="O9" s="2412">
        <f>'[10]9.2'!M9+'[10]9.2 (2)'!O9+'[10]9.2 (3)'!O9+'[10]9.2 (4)'!O9</f>
        <v>776.2</v>
      </c>
      <c r="P9" s="2412">
        <f>'[10]9.2'!N9+'[10]9.2 (2)'!P9+'[10]9.2 (3)'!P9+'[10]9.2 (4)'!P9</f>
        <v>3174</v>
      </c>
      <c r="Q9" s="2427">
        <v>0</v>
      </c>
      <c r="R9" s="2428">
        <v>1</v>
      </c>
      <c r="S9" s="2413">
        <f t="shared" ref="S9:S50" si="4">Q9+R9</f>
        <v>1</v>
      </c>
      <c r="T9" s="2414">
        <f>'[10]9.2'!R9+'[10]9.2 (2)'!T9+'[10]9.2 (3)'!T9+'[10]9.2 (4)'!T9</f>
        <v>826</v>
      </c>
      <c r="U9" s="2414">
        <f>'[10]9.2'!S9+'[10]9.2 (2)'!U9+'[10]9.2 (3)'!U9+'[10]9.2 (4)'!U9</f>
        <v>0</v>
      </c>
      <c r="V9" s="2414">
        <f>'[10]9.2'!T9+'[10]9.2 (2)'!V9+'[10]9.2 (3)'!V9+'[10]9.2 (4)'!V9</f>
        <v>1904</v>
      </c>
      <c r="W9" s="2414">
        <f>'[10]9.2 (2)'!W9+'[10]9.2 (3)'!W9+'[10]9.2 (4)'!W9</f>
        <v>125.95</v>
      </c>
      <c r="X9" s="2414">
        <f>'[10]9.2'!U9+'[10]9.2 (2)'!X9+'[10]9.2 (3)'!X9+'[10]9.2 (4)'!X9</f>
        <v>107.408</v>
      </c>
      <c r="Y9" s="2414">
        <f>'[10]9.2'!V9+'[10]9.2 (2)'!Y9+'[10]9.2 (3)'!Y9+'[10]9.2 (4)'!Y9</f>
        <v>1471</v>
      </c>
      <c r="Z9" s="2414">
        <f>'[10]9.2'!W9+'[10]9.2 (2)'!Z9+'[10]9.2 (3)'!Z9+'[10]9.2 (4)'!Z9</f>
        <v>0</v>
      </c>
      <c r="AA9" s="2414">
        <f>'[10]9.2'!X9+'[10]9.2 (2)'!AA9+'[10]9.2 (3)'!AA9+'[10]9.2 (4)'!AA9</f>
        <v>337</v>
      </c>
      <c r="AB9" s="2414">
        <f>'[10]9.2 (2)'!AB9+'[10]9.2 (3)'!AB9+'[10]9.2 (4)'!AB9</f>
        <v>528</v>
      </c>
      <c r="AC9" s="2414">
        <f>'[10]9.2'!Y9+'[10]9.2 (2)'!AC9+'[10]9.2 (3)'!AC9+'[10]9.2 (4)'!AC9</f>
        <v>76.600000000000009</v>
      </c>
      <c r="AD9" s="2414">
        <f>'[10]9.2'!Z9+'[10]9.2 (2)'!AD9+'[10]9.2 (3)'!AD9+'[10]9.2 (4)'!AD9</f>
        <v>1323</v>
      </c>
      <c r="AE9" s="2427">
        <v>1</v>
      </c>
      <c r="AF9" s="2428">
        <v>0</v>
      </c>
      <c r="AG9" s="2417">
        <f t="shared" ref="AG9:AG50" si="5">AE9+AF9</f>
        <v>1</v>
      </c>
      <c r="AH9" s="2418">
        <f>'[10]9.2'!AD9+'[10]9.2 (2)'!AH9+'[10]9.2 (3)'!AH9+'[10]9.2 (4)'!AH9</f>
        <v>514</v>
      </c>
      <c r="AI9" s="2418">
        <f>'[10]9.2'!AE9+'[10]9.2 (2)'!AI9+'[10]9.2 (3)'!AI9+'[10]9.2 (4)'!AI9</f>
        <v>0</v>
      </c>
      <c r="AJ9" s="2418">
        <f>'[10]9.2'!AF9+'[10]9.2 (2)'!AJ9+'[10]9.2 (3)'!AJ9+'[10]9.2 (4)'!AJ9</f>
        <v>3715</v>
      </c>
      <c r="AK9" s="2418">
        <f>'[10]9.2 (2)'!AK9+'[10]9.2 (3)'!AK9+'[10]9.2 (4)'!AK9</f>
        <v>654.74</v>
      </c>
      <c r="AL9" s="2418">
        <f>'[10]9.2'!AG9+'[10]9.2 (2)'!AL9+'[10]9.2 (3)'!AL9+'[10]9.2 (4)'!AL9</f>
        <v>180.88</v>
      </c>
      <c r="AM9" s="2418">
        <f>'[10]9.2'!AH9+'[10]9.2 (2)'!AM9+'[10]9.2 (3)'!AM9+'[10]9.2 (4)'!AM9</f>
        <v>824</v>
      </c>
      <c r="AN9" s="2418">
        <f>'[10]9.2'!AI9+'[10]9.2 (2)'!AN9+'[10]9.2 (3)'!AN9+'[10]9.2 (4)'!AN9</f>
        <v>0</v>
      </c>
      <c r="AO9" s="2418">
        <f>'[10]9.2'!AJ9+'[10]9.2 (2)'!AO9+'[10]9.2 (3)'!AO9+'[10]9.2 (4)'!AO9</f>
        <v>3233</v>
      </c>
      <c r="AP9" s="2418">
        <f>'[10]9.2 (2)'!AP9+'[10]9.2 (3)'!AP9+'[10]9.2 (4)'!AP9</f>
        <v>3125</v>
      </c>
      <c r="AQ9" s="2418">
        <f>'[10]9.2'!AK9+'[10]9.2 (2)'!AQ9+'[10]9.2 (3)'!AQ9+'[10]9.2 (4)'!AQ9</f>
        <v>180.53</v>
      </c>
      <c r="AR9" s="2418">
        <f>'[10]9.2'!AL9+'[10]9.2 (2)'!AR9+'[10]9.2 (3)'!AR9+'[10]9.2 (4)'!AR9</f>
        <v>824</v>
      </c>
      <c r="AS9" s="2419">
        <f t="shared" ref="AS9:AT50" si="6">AE9+Q9+C9</f>
        <v>3</v>
      </c>
      <c r="AT9" s="2419">
        <f t="shared" si="6"/>
        <v>10</v>
      </c>
      <c r="AU9" s="2419">
        <f t="shared" ref="AU9:AU50" si="7">AS9+AT9</f>
        <v>13</v>
      </c>
      <c r="AV9" s="2420">
        <f t="shared" si="0"/>
        <v>5483</v>
      </c>
      <c r="AW9" s="2420">
        <f t="shared" si="0"/>
        <v>558</v>
      </c>
      <c r="AX9" s="2420">
        <f t="shared" si="0"/>
        <v>29190</v>
      </c>
      <c r="AY9" s="2420">
        <f t="shared" ref="AY9:AY50" si="8">I9+W9+AK9</f>
        <v>1958.3000000000002</v>
      </c>
      <c r="AZ9" s="2420">
        <f t="shared" si="1"/>
        <v>1042.0039999999999</v>
      </c>
      <c r="BA9" s="2420">
        <f t="shared" si="1"/>
        <v>6130</v>
      </c>
      <c r="BB9" s="2420">
        <f t="shared" si="1"/>
        <v>14</v>
      </c>
      <c r="BC9" s="2420">
        <f t="shared" si="1"/>
        <v>19341</v>
      </c>
      <c r="BD9" s="2420">
        <f t="shared" ref="BD9:BD50" si="9">N9+AB9+AP9</f>
        <v>7702</v>
      </c>
      <c r="BE9" s="2420">
        <f t="shared" si="2"/>
        <v>1033.33</v>
      </c>
      <c r="BF9" s="2421">
        <f t="shared" si="2"/>
        <v>5321</v>
      </c>
      <c r="BG9" s="2429"/>
      <c r="BH9" s="2430"/>
      <c r="BI9" s="2429"/>
      <c r="BJ9" s="2430"/>
      <c r="BK9" s="2429"/>
      <c r="BL9" s="2430"/>
      <c r="BM9" s="2429"/>
      <c r="BN9" s="2430"/>
      <c r="BO9" s="2430"/>
      <c r="BP9" s="2430"/>
      <c r="BQ9" s="2430"/>
      <c r="BR9" s="2430"/>
      <c r="BS9" s="2430"/>
      <c r="BT9" s="2430"/>
      <c r="BU9" s="2430"/>
      <c r="BV9" s="2430"/>
      <c r="BW9" s="2430"/>
    </row>
    <row r="10" spans="1:75" ht="13.5" thickBot="1">
      <c r="A10" s="2423">
        <v>3</v>
      </c>
      <c r="B10" s="2432" t="s">
        <v>1327</v>
      </c>
      <c r="C10" s="2425">
        <v>2</v>
      </c>
      <c r="D10" s="2426">
        <v>5</v>
      </c>
      <c r="E10" s="2411">
        <f t="shared" si="3"/>
        <v>7</v>
      </c>
      <c r="F10" s="2412">
        <f>'[10]9.2'!F10+'[10]9.2 (2)'!F10+'[10]9.2 (3)'!F10+'[10]9.2 (4)'!F10</f>
        <v>4341</v>
      </c>
      <c r="G10" s="2412">
        <f>'[10]9.2'!G10+'[10]9.2 (2)'!G10+'[10]9.2 (3)'!G10+'[10]9.2 (4)'!G10</f>
        <v>555</v>
      </c>
      <c r="H10" s="2412">
        <f>'[10]9.2'!H10+'[10]9.2 (2)'!H10+'[10]9.2 (3)'!H10+'[10]9.2 (4)'!H10</f>
        <v>14435</v>
      </c>
      <c r="I10" s="2412">
        <f>'[10]9.2 (2)'!I10+'[10]9.2 (3)'!I10+'[10]9.2 (4)'!I10</f>
        <v>2691</v>
      </c>
      <c r="J10" s="2412">
        <f>'[10]9.2'!I10+'[10]9.2 (2)'!J10+'[10]9.2 (3)'!J10+'[10]9.2 (4)'!J10</f>
        <v>852.03499999999997</v>
      </c>
      <c r="K10" s="2412">
        <f>'[10]9.2'!J10+'[10]9.2 (2)'!K10+'[10]9.2 (3)'!K10+'[10]9.2 (4)'!K10</f>
        <v>3311</v>
      </c>
      <c r="L10" s="2412">
        <f>'[10]9.2'!K10+'[10]9.2 (2)'!L10+'[10]9.2 (3)'!L10+'[10]9.2 (4)'!L10</f>
        <v>0</v>
      </c>
      <c r="M10" s="2412">
        <f>'[10]9.2'!L10+'[10]9.2 (2)'!M10+'[10]9.2 (3)'!M10+'[10]9.2 (4)'!M10</f>
        <v>17722</v>
      </c>
      <c r="N10" s="2412">
        <f>'[10]9.2 (2)'!N10+'[10]9.2 (3)'!N10+'[10]9.2 (4)'!N10</f>
        <v>491</v>
      </c>
      <c r="O10" s="2412">
        <f>'[10]9.2'!M10+'[10]9.2 (2)'!O10+'[10]9.2 (3)'!O10+'[10]9.2 (4)'!O10</f>
        <v>852.03499999999997</v>
      </c>
      <c r="P10" s="2412">
        <f>'[10]9.2'!N10+'[10]9.2 (2)'!P10+'[10]9.2 (3)'!P10+'[10]9.2 (4)'!P10</f>
        <v>3122</v>
      </c>
      <c r="Q10" s="2427">
        <v>2</v>
      </c>
      <c r="R10" s="2428">
        <v>6</v>
      </c>
      <c r="S10" s="2413">
        <f t="shared" si="4"/>
        <v>8</v>
      </c>
      <c r="T10" s="2414">
        <f>'[10]9.2'!R10+'[10]9.2 (2)'!T10+'[10]9.2 (3)'!T10+'[10]9.2 (4)'!T10</f>
        <v>4651</v>
      </c>
      <c r="U10" s="2414">
        <f>'[10]9.2'!S10+'[10]9.2 (2)'!U10+'[10]9.2 (3)'!U10+'[10]9.2 (4)'!U10</f>
        <v>1162</v>
      </c>
      <c r="V10" s="2414">
        <f>'[10]9.2'!T10+'[10]9.2 (2)'!V10+'[10]9.2 (3)'!V10+'[10]9.2 (4)'!V10</f>
        <v>18193</v>
      </c>
      <c r="W10" s="2414">
        <f>'[10]9.2 (2)'!W10+'[10]9.2 (3)'!W10+'[10]9.2 (4)'!W10</f>
        <v>8127</v>
      </c>
      <c r="X10" s="2414">
        <f>'[10]9.2'!U10+'[10]9.2 (2)'!X10+'[10]9.2 (3)'!X10+'[10]9.2 (4)'!X10</f>
        <v>650.85249999999996</v>
      </c>
      <c r="Y10" s="2414">
        <f>'[10]9.2'!V10+'[10]9.2 (2)'!Y10+'[10]9.2 (3)'!Y10+'[10]9.2 (4)'!Y10</f>
        <v>6110</v>
      </c>
      <c r="Z10" s="2414">
        <f>'[10]9.2'!W10+'[10]9.2 (2)'!Z10+'[10]9.2 (3)'!Z10+'[10]9.2 (4)'!Z10</f>
        <v>0</v>
      </c>
      <c r="AA10" s="2414">
        <f>'[10]9.2'!X10+'[10]9.2 (2)'!AA10+'[10]9.2 (3)'!AA10+'[10]9.2 (4)'!AA10</f>
        <v>17022</v>
      </c>
      <c r="AB10" s="2414">
        <f>'[10]9.2 (2)'!AB10+'[10]9.2 (3)'!AB10+'[10]9.2 (4)'!AB10</f>
        <v>10003</v>
      </c>
      <c r="AC10" s="2414">
        <f>'[10]9.2'!Y10+'[10]9.2 (2)'!AC10+'[10]9.2 (3)'!AC10+'[10]9.2 (4)'!AC10</f>
        <v>650.85249999999996</v>
      </c>
      <c r="AD10" s="2414">
        <f>'[10]9.2'!Z10+'[10]9.2 (2)'!AD10+'[10]9.2 (3)'!AD10+'[10]9.2 (4)'!AD10</f>
        <v>5728</v>
      </c>
      <c r="AE10" s="2433">
        <v>0</v>
      </c>
      <c r="AF10" s="2434">
        <v>0</v>
      </c>
      <c r="AG10" s="2417">
        <f t="shared" si="5"/>
        <v>0</v>
      </c>
      <c r="AH10" s="2418">
        <f>'[10]9.2'!AD10+'[10]9.2 (2)'!AH10+'[10]9.2 (3)'!AH10+'[10]9.2 (4)'!AH10</f>
        <v>0</v>
      </c>
      <c r="AI10" s="2418">
        <f>'[10]9.2'!AE10+'[10]9.2 (2)'!AI10+'[10]9.2 (3)'!AI10+'[10]9.2 (4)'!AI10</f>
        <v>0</v>
      </c>
      <c r="AJ10" s="2418">
        <f>'[10]9.2'!AF10+'[10]9.2 (2)'!AJ10+'[10]9.2 (3)'!AJ10+'[10]9.2 (4)'!AJ10</f>
        <v>0</v>
      </c>
      <c r="AK10" s="2418">
        <f>'[10]9.2 (2)'!AK10+'[10]9.2 (3)'!AK10+'[10]9.2 (4)'!AK10</f>
        <v>0</v>
      </c>
      <c r="AL10" s="2418">
        <f>'[10]9.2'!AG10+'[10]9.2 (2)'!AL10+'[10]9.2 (3)'!AL10+'[10]9.2 (4)'!AL10</f>
        <v>0</v>
      </c>
      <c r="AM10" s="2418">
        <f>'[10]9.2'!AH10+'[10]9.2 (2)'!AM10+'[10]9.2 (3)'!AM10+'[10]9.2 (4)'!AM10</f>
        <v>0</v>
      </c>
      <c r="AN10" s="2418">
        <f>'[10]9.2'!AI10+'[10]9.2 (2)'!AN10+'[10]9.2 (3)'!AN10+'[10]9.2 (4)'!AN10</f>
        <v>0</v>
      </c>
      <c r="AO10" s="2418">
        <f>'[10]9.2'!AJ10+'[10]9.2 (2)'!AO10+'[10]9.2 (3)'!AO10+'[10]9.2 (4)'!AO10</f>
        <v>0</v>
      </c>
      <c r="AP10" s="2418">
        <f>'[10]9.2 (2)'!AP10+'[10]9.2 (3)'!AP10+'[10]9.2 (4)'!AP10</f>
        <v>0</v>
      </c>
      <c r="AQ10" s="2418">
        <f>'[10]9.2'!AK10+'[10]9.2 (2)'!AQ10+'[10]9.2 (3)'!AQ10+'[10]9.2 (4)'!AQ10</f>
        <v>0</v>
      </c>
      <c r="AR10" s="2418">
        <f>'[10]9.2'!AL10+'[10]9.2 (2)'!AR10+'[10]9.2 (3)'!AR10+'[10]9.2 (4)'!AR10</f>
        <v>0</v>
      </c>
      <c r="AS10" s="2419">
        <f t="shared" si="6"/>
        <v>4</v>
      </c>
      <c r="AT10" s="2419">
        <f t="shared" si="6"/>
        <v>11</v>
      </c>
      <c r="AU10" s="2419">
        <f t="shared" si="7"/>
        <v>15</v>
      </c>
      <c r="AV10" s="2420">
        <f t="shared" si="0"/>
        <v>8992</v>
      </c>
      <c r="AW10" s="2420">
        <f t="shared" si="0"/>
        <v>1717</v>
      </c>
      <c r="AX10" s="2420">
        <f t="shared" si="0"/>
        <v>32628</v>
      </c>
      <c r="AY10" s="2420">
        <f t="shared" si="8"/>
        <v>10818</v>
      </c>
      <c r="AZ10" s="2420">
        <f t="shared" si="1"/>
        <v>1502.8874999999998</v>
      </c>
      <c r="BA10" s="2420">
        <f t="shared" si="1"/>
        <v>9421</v>
      </c>
      <c r="BB10" s="2420">
        <f t="shared" si="1"/>
        <v>0</v>
      </c>
      <c r="BC10" s="2420">
        <f t="shared" si="1"/>
        <v>34744</v>
      </c>
      <c r="BD10" s="2420">
        <f t="shared" si="9"/>
        <v>10494</v>
      </c>
      <c r="BE10" s="2420">
        <f t="shared" si="2"/>
        <v>1502.8874999999998</v>
      </c>
      <c r="BF10" s="2421">
        <f t="shared" si="2"/>
        <v>8850</v>
      </c>
      <c r="BG10" s="2422"/>
      <c r="BI10" s="2422"/>
      <c r="BK10" s="2422"/>
      <c r="BM10" s="2422"/>
    </row>
    <row r="11" spans="1:75" ht="13.5" thickBot="1">
      <c r="A11" s="2423">
        <v>4</v>
      </c>
      <c r="B11" s="2435" t="s">
        <v>1328</v>
      </c>
      <c r="C11" s="2425">
        <v>2</v>
      </c>
      <c r="D11" s="2426">
        <v>3</v>
      </c>
      <c r="E11" s="2411">
        <f t="shared" si="3"/>
        <v>5</v>
      </c>
      <c r="F11" s="2412">
        <f>'[10]9.2'!F11+'[10]9.2 (2)'!F11+'[10]9.2 (3)'!F11+'[10]9.2 (4)'!F11</f>
        <v>4121</v>
      </c>
      <c r="G11" s="2412">
        <f>'[10]9.2'!G11+'[10]9.2 (2)'!G11+'[10]9.2 (3)'!G11+'[10]9.2 (4)'!G11</f>
        <v>0</v>
      </c>
      <c r="H11" s="2412">
        <f>'[10]9.2'!H11+'[10]9.2 (2)'!H11+'[10]9.2 (3)'!H11+'[10]9.2 (4)'!H11</f>
        <v>20275</v>
      </c>
      <c r="I11" s="2412">
        <f>'[10]9.2 (2)'!I11+'[10]9.2 (3)'!I11+'[10]9.2 (4)'!I11</f>
        <v>10143</v>
      </c>
      <c r="J11" s="2412">
        <f>'[10]9.2'!I11+'[10]9.2 (2)'!J11+'[10]9.2 (3)'!J11+'[10]9.2 (4)'!J11</f>
        <v>1111.54</v>
      </c>
      <c r="K11" s="2412">
        <f>'[10]9.2'!J11+'[10]9.2 (2)'!K11+'[10]9.2 (3)'!K11+'[10]9.2 (4)'!K11</f>
        <v>3951</v>
      </c>
      <c r="L11" s="2412">
        <f>'[10]9.2'!K11+'[10]9.2 (2)'!L11+'[10]9.2 (3)'!L11+'[10]9.2 (4)'!L11</f>
        <v>0</v>
      </c>
      <c r="M11" s="2412">
        <f>'[10]9.2'!L11+'[10]9.2 (2)'!M11+'[10]9.2 (3)'!M11+'[10]9.2 (4)'!M11</f>
        <v>20032</v>
      </c>
      <c r="N11" s="2412">
        <f>'[10]9.2 (2)'!N11+'[10]9.2 (3)'!N11+'[10]9.2 (4)'!N11</f>
        <v>9357</v>
      </c>
      <c r="O11" s="2412">
        <f>'[10]9.2'!M11+'[10]9.2 (2)'!O11+'[10]9.2 (3)'!O11+'[10]9.2 (4)'!O11</f>
        <v>1079.56</v>
      </c>
      <c r="P11" s="2412">
        <f>'[10]9.2'!N11+'[10]9.2 (2)'!P11+'[10]9.2 (3)'!P11+'[10]9.2 (4)'!P11</f>
        <v>9019</v>
      </c>
      <c r="Q11" s="2427">
        <v>2</v>
      </c>
      <c r="R11" s="2428">
        <v>4</v>
      </c>
      <c r="S11" s="2413">
        <f t="shared" si="4"/>
        <v>6</v>
      </c>
      <c r="T11" s="2414">
        <f>'[10]9.2'!R11+'[10]9.2 (2)'!T11+'[10]9.2 (3)'!T11+'[10]9.2 (4)'!T11</f>
        <v>5848</v>
      </c>
      <c r="U11" s="2414">
        <f>'[10]9.2'!S11+'[10]9.2 (2)'!U11+'[10]9.2 (3)'!U11+'[10]9.2 (4)'!U11</f>
        <v>557</v>
      </c>
      <c r="V11" s="2414">
        <f>'[10]9.2'!T11+'[10]9.2 (2)'!V11+'[10]9.2 (3)'!V11+'[10]9.2 (4)'!V11</f>
        <v>24790</v>
      </c>
      <c r="W11" s="2414">
        <f>'[10]9.2 (2)'!W11+'[10]9.2 (3)'!W11+'[10]9.2 (4)'!W11</f>
        <v>16709</v>
      </c>
      <c r="X11" s="2414">
        <f>'[10]9.2'!U11+'[10]9.2 (2)'!X11+'[10]9.2 (3)'!X11+'[10]9.2 (4)'!X11</f>
        <v>1537.8</v>
      </c>
      <c r="Y11" s="2414">
        <f>'[10]9.2'!V11+'[10]9.2 (2)'!Y11+'[10]9.2 (3)'!Y11+'[10]9.2 (4)'!Y11</f>
        <v>5480</v>
      </c>
      <c r="Z11" s="2414">
        <f>'[10]9.2'!W11+'[10]9.2 (2)'!Z11+'[10]9.2 (3)'!Z11+'[10]9.2 (4)'!Z11</f>
        <v>543</v>
      </c>
      <c r="AA11" s="2414">
        <f>'[10]9.2'!X11+'[10]9.2 (2)'!AA11+'[10]9.2 (3)'!AA11+'[10]9.2 (4)'!AA11</f>
        <v>23403</v>
      </c>
      <c r="AB11" s="2414">
        <f>'[10]9.2 (2)'!AB11+'[10]9.2 (3)'!AB11+'[10]9.2 (4)'!AB11</f>
        <v>14113</v>
      </c>
      <c r="AC11" s="2414">
        <f>'[10]9.2'!Y11+'[10]9.2 (2)'!AC11+'[10]9.2 (3)'!AC11+'[10]9.2 (4)'!AC11</f>
        <v>1430.98</v>
      </c>
      <c r="AD11" s="2414">
        <f>'[10]9.2'!Z11+'[10]9.2 (2)'!AD11+'[10]9.2 (3)'!AD11+'[10]9.2 (4)'!AD11</f>
        <v>10863</v>
      </c>
      <c r="AE11" s="2427">
        <v>2</v>
      </c>
      <c r="AF11" s="2428">
        <v>0</v>
      </c>
      <c r="AG11" s="2417">
        <f t="shared" si="5"/>
        <v>2</v>
      </c>
      <c r="AH11" s="2418">
        <f>'[10]9.2'!AD11+'[10]9.2 (2)'!AH11+'[10]9.2 (3)'!AH11+'[10]9.2 (4)'!AH11</f>
        <v>723</v>
      </c>
      <c r="AI11" s="2418">
        <f>'[10]9.2'!AE11+'[10]9.2 (2)'!AI11+'[10]9.2 (3)'!AI11+'[10]9.2 (4)'!AI11</f>
        <v>0</v>
      </c>
      <c r="AJ11" s="2418">
        <f>'[10]9.2'!AF11+'[10]9.2 (2)'!AJ11+'[10]9.2 (3)'!AJ11+'[10]9.2 (4)'!AJ11</f>
        <v>3698</v>
      </c>
      <c r="AK11" s="2418">
        <f>'[10]9.2 (2)'!AK11+'[10]9.2 (3)'!AK11+'[10]9.2 (4)'!AK11</f>
        <v>1781</v>
      </c>
      <c r="AL11" s="2418">
        <f>'[10]9.2'!AG11+'[10]9.2 (2)'!AL11+'[10]9.2 (3)'!AL11+'[10]9.2 (4)'!AL11</f>
        <v>202.98</v>
      </c>
      <c r="AM11" s="2418">
        <f>'[10]9.2'!AH11+'[10]9.2 (2)'!AM11+'[10]9.2 (3)'!AM11+'[10]9.2 (4)'!AM11</f>
        <v>714</v>
      </c>
      <c r="AN11" s="2418">
        <f>'[10]9.2'!AI11+'[10]9.2 (2)'!AN11+'[10]9.2 (3)'!AN11+'[10]9.2 (4)'!AN11</f>
        <v>0</v>
      </c>
      <c r="AO11" s="2418">
        <f>'[10]9.2'!AJ11+'[10]9.2 (2)'!AO11+'[10]9.2 (3)'!AO11+'[10]9.2 (4)'!AO11</f>
        <v>3684</v>
      </c>
      <c r="AP11" s="2418">
        <f>'[10]9.2 (2)'!AP11+'[10]9.2 (3)'!AP11+'[10]9.2 (4)'!AP11</f>
        <v>1755</v>
      </c>
      <c r="AQ11" s="2418">
        <f>'[10]9.2'!AK11+'[10]9.2 (2)'!AQ11+'[10]9.2 (3)'!AQ11+'[10]9.2 (4)'!AQ11</f>
        <v>201.01999999999998</v>
      </c>
      <c r="AR11" s="2418">
        <f>'[10]9.2'!AL11+'[10]9.2 (2)'!AR11+'[10]9.2 (3)'!AR11+'[10]9.2 (4)'!AR11</f>
        <v>1368</v>
      </c>
      <c r="AS11" s="2419">
        <f t="shared" si="6"/>
        <v>6</v>
      </c>
      <c r="AT11" s="2419">
        <f t="shared" si="6"/>
        <v>7</v>
      </c>
      <c r="AU11" s="2419">
        <f t="shared" si="7"/>
        <v>13</v>
      </c>
      <c r="AV11" s="2420">
        <f t="shared" si="0"/>
        <v>10692</v>
      </c>
      <c r="AW11" s="2420">
        <f t="shared" si="0"/>
        <v>557</v>
      </c>
      <c r="AX11" s="2420">
        <f t="shared" si="0"/>
        <v>48763</v>
      </c>
      <c r="AY11" s="2420">
        <f t="shared" si="8"/>
        <v>28633</v>
      </c>
      <c r="AZ11" s="2420">
        <f t="shared" si="1"/>
        <v>2852.3199999999997</v>
      </c>
      <c r="BA11" s="2420">
        <f t="shared" si="1"/>
        <v>10145</v>
      </c>
      <c r="BB11" s="2420">
        <f t="shared" si="1"/>
        <v>543</v>
      </c>
      <c r="BC11" s="2420">
        <f t="shared" si="1"/>
        <v>47119</v>
      </c>
      <c r="BD11" s="2420">
        <f t="shared" si="9"/>
        <v>25225</v>
      </c>
      <c r="BE11" s="2420">
        <f t="shared" si="2"/>
        <v>2711.56</v>
      </c>
      <c r="BF11" s="2421">
        <f t="shared" si="2"/>
        <v>21250</v>
      </c>
      <c r="BG11" s="2422"/>
      <c r="BI11" s="2422"/>
      <c r="BK11" s="2422"/>
      <c r="BM11" s="2422"/>
    </row>
    <row r="12" spans="1:75" ht="13.5" thickBot="1">
      <c r="A12" s="2423">
        <v>5</v>
      </c>
      <c r="B12" s="2435" t="s">
        <v>1329</v>
      </c>
      <c r="C12" s="2425">
        <v>10</v>
      </c>
      <c r="D12" s="2426">
        <v>14</v>
      </c>
      <c r="E12" s="2411">
        <f t="shared" si="3"/>
        <v>24</v>
      </c>
      <c r="F12" s="2412">
        <f>'[10]9.2'!F12+'[10]9.2 (2)'!F12+'[10]9.2 (3)'!F12+'[10]9.2 (4)'!F12</f>
        <v>13860</v>
      </c>
      <c r="G12" s="2412">
        <f>'[10]9.2'!G12+'[10]9.2 (2)'!G12+'[10]9.2 (3)'!G12+'[10]9.2 (4)'!G12</f>
        <v>283</v>
      </c>
      <c r="H12" s="2412">
        <f>'[10]9.2'!H12+'[10]9.2 (2)'!H12+'[10]9.2 (3)'!H12+'[10]9.2 (4)'!H12</f>
        <v>55668</v>
      </c>
      <c r="I12" s="2412">
        <f>'[10]9.2 (2)'!I12+'[10]9.2 (3)'!I12+'[10]9.2 (4)'!I12</f>
        <v>11258.75</v>
      </c>
      <c r="J12" s="2412">
        <f>'[10]9.2'!I12+'[10]9.2 (2)'!J12+'[10]9.2 (3)'!J12+'[10]9.2 (4)'!J12</f>
        <v>3175.38</v>
      </c>
      <c r="K12" s="2412">
        <f>'[10]9.2'!J12+'[10]9.2 (2)'!K12+'[10]9.2 (3)'!K12+'[10]9.2 (4)'!K12</f>
        <v>13857</v>
      </c>
      <c r="L12" s="2412">
        <f>'[10]9.2'!K12+'[10]9.2 (2)'!L12+'[10]9.2 (3)'!L12+'[10]9.2 (4)'!L12</f>
        <v>279</v>
      </c>
      <c r="M12" s="2412">
        <f>'[10]9.2'!L12+'[10]9.2 (2)'!M12+'[10]9.2 (3)'!M12+'[10]9.2 (4)'!M12</f>
        <v>55664</v>
      </c>
      <c r="N12" s="2412">
        <f>'[10]9.2 (2)'!N12+'[10]9.2 (3)'!N12+'[10]9.2 (4)'!N12</f>
        <v>11224</v>
      </c>
      <c r="O12" s="2412">
        <f>'[10]9.2'!M12+'[10]9.2 (2)'!O12+'[10]9.2 (3)'!O12+'[10]9.2 (4)'!O12</f>
        <v>3172.81</v>
      </c>
      <c r="P12" s="2412">
        <f>'[10]9.2'!N12+'[10]9.2 (2)'!P12+'[10]9.2 (3)'!P12+'[10]9.2 (4)'!P12</f>
        <v>16962</v>
      </c>
      <c r="Q12" s="2427">
        <v>1</v>
      </c>
      <c r="R12" s="2428">
        <v>8</v>
      </c>
      <c r="S12" s="2413">
        <f t="shared" si="4"/>
        <v>9</v>
      </c>
      <c r="T12" s="2414">
        <f>'[10]9.2'!R12+'[10]9.2 (2)'!T12+'[10]9.2 (3)'!T12+'[10]9.2 (4)'!T12</f>
        <v>5055.38</v>
      </c>
      <c r="U12" s="2414">
        <f>'[10]9.2'!S12+'[10]9.2 (2)'!U12+'[10]9.2 (3)'!U12+'[10]9.2 (4)'!U12</f>
        <v>58.92</v>
      </c>
      <c r="V12" s="2414">
        <f>'[10]9.2'!T12+'[10]9.2 (2)'!V12+'[10]9.2 (3)'!V12+'[10]9.2 (4)'!V12</f>
        <v>24301.7</v>
      </c>
      <c r="W12" s="2414">
        <f>'[10]9.2 (2)'!W12+'[10]9.2 (3)'!W12+'[10]9.2 (4)'!W12</f>
        <v>10520</v>
      </c>
      <c r="X12" s="2414">
        <f>'[10]9.2'!U12+'[10]9.2 (2)'!X12+'[10]9.2 (3)'!X12+'[10]9.2 (4)'!X12</f>
        <v>1690.48</v>
      </c>
      <c r="Y12" s="2414">
        <f>'[10]9.2'!V12+'[10]9.2 (2)'!Y12+'[10]9.2 (3)'!Y12+'[10]9.2 (4)'!Y12</f>
        <v>5055.38</v>
      </c>
      <c r="Z12" s="2414">
        <f>'[10]9.2'!W12+'[10]9.2 (2)'!Z12+'[10]9.2 (3)'!Z12+'[10]9.2 (4)'!Z12</f>
        <v>58.92</v>
      </c>
      <c r="AA12" s="2414">
        <f>'[10]9.2'!X12+'[10]9.2 (2)'!AA12+'[10]9.2 (3)'!AA12+'[10]9.2 (4)'!AA12</f>
        <v>24301.7</v>
      </c>
      <c r="AB12" s="2414">
        <f>'[10]9.2 (2)'!AB12+'[10]9.2 (3)'!AB12+'[10]9.2 (4)'!AB12</f>
        <v>10520</v>
      </c>
      <c r="AC12" s="2414">
        <f>'[10]9.2'!Y12+'[10]9.2 (2)'!AC12+'[10]9.2 (3)'!AC12+'[10]9.2 (4)'!AC12</f>
        <v>1690.48</v>
      </c>
      <c r="AD12" s="2414">
        <f>'[10]9.2'!Z12+'[10]9.2 (2)'!AD12+'[10]9.2 (3)'!AD12+'[10]9.2 (4)'!AD12</f>
        <v>12746</v>
      </c>
      <c r="AE12" s="2427">
        <v>2</v>
      </c>
      <c r="AF12" s="2428">
        <v>16</v>
      </c>
      <c r="AG12" s="2417">
        <f t="shared" si="5"/>
        <v>18</v>
      </c>
      <c r="AH12" s="2418">
        <f>'[10]9.2'!AD12+'[10]9.2 (2)'!AH12+'[10]9.2 (3)'!AH12+'[10]9.2 (4)'!AH12</f>
        <v>4294.62</v>
      </c>
      <c r="AI12" s="2418">
        <f>'[10]9.2'!AE12+'[10]9.2 (2)'!AI12+'[10]9.2 (3)'!AI12+'[10]9.2 (4)'!AI12</f>
        <v>65.08</v>
      </c>
      <c r="AJ12" s="2418">
        <f>'[10]9.2'!AF12+'[10]9.2 (2)'!AJ12+'[10]9.2 (3)'!AJ12+'[10]9.2 (4)'!AJ12</f>
        <v>18322.29</v>
      </c>
      <c r="AK12" s="2418">
        <f>'[10]9.2 (2)'!AK12+'[10]9.2 (3)'!AK12+'[10]9.2 (4)'!AK12</f>
        <v>6485</v>
      </c>
      <c r="AL12" s="2418">
        <f>'[10]9.2'!AG12+'[10]9.2 (2)'!AL12+'[10]9.2 (3)'!AL12+'[10]9.2 (4)'!AL12</f>
        <v>1156.68</v>
      </c>
      <c r="AM12" s="2418">
        <f>'[10]9.2'!AH12+'[10]9.2 (2)'!AM12+'[10]9.2 (3)'!AM12+'[10]9.2 (4)'!AM12</f>
        <v>4294.62</v>
      </c>
      <c r="AN12" s="2418">
        <f>'[10]9.2'!AI12+'[10]9.2 (2)'!AN12+'[10]9.2 (3)'!AN12+'[10]9.2 (4)'!AN12</f>
        <v>65.08</v>
      </c>
      <c r="AO12" s="2418">
        <f>'[10]9.2'!AJ12+'[10]9.2 (2)'!AO12+'[10]9.2 (3)'!AO12+'[10]9.2 (4)'!AO12</f>
        <v>18322.29</v>
      </c>
      <c r="AP12" s="2418">
        <f>'[10]9.2 (2)'!AP12+'[10]9.2 (3)'!AP12+'[10]9.2 (4)'!AP12</f>
        <v>6485</v>
      </c>
      <c r="AQ12" s="2418">
        <f>'[10]9.2'!AK12+'[10]9.2 (2)'!AQ12+'[10]9.2 (3)'!AQ12+'[10]9.2 (4)'!AQ12</f>
        <v>1156.68</v>
      </c>
      <c r="AR12" s="2418">
        <f>'[10]9.2'!AL12+'[10]9.2 (2)'!AR12+'[10]9.2 (3)'!AR12+'[10]9.2 (4)'!AR12</f>
        <v>5858</v>
      </c>
      <c r="AS12" s="2419">
        <f t="shared" si="6"/>
        <v>13</v>
      </c>
      <c r="AT12" s="2419">
        <f t="shared" si="6"/>
        <v>38</v>
      </c>
      <c r="AU12" s="2419">
        <f t="shared" si="7"/>
        <v>51</v>
      </c>
      <c r="AV12" s="2420">
        <f t="shared" si="0"/>
        <v>23210</v>
      </c>
      <c r="AW12" s="2420">
        <f t="shared" si="0"/>
        <v>407</v>
      </c>
      <c r="AX12" s="2420">
        <f t="shared" si="0"/>
        <v>98291.99</v>
      </c>
      <c r="AY12" s="2420">
        <f t="shared" si="8"/>
        <v>28263.75</v>
      </c>
      <c r="AZ12" s="2420">
        <f t="shared" si="1"/>
        <v>6022.54</v>
      </c>
      <c r="BA12" s="2420">
        <f t="shared" si="1"/>
        <v>23207</v>
      </c>
      <c r="BB12" s="2420">
        <f t="shared" si="1"/>
        <v>403</v>
      </c>
      <c r="BC12" s="2420">
        <f t="shared" si="1"/>
        <v>98287.99</v>
      </c>
      <c r="BD12" s="2420">
        <f t="shared" si="9"/>
        <v>28229</v>
      </c>
      <c r="BE12" s="2420">
        <f t="shared" si="2"/>
        <v>6019.9699999999993</v>
      </c>
      <c r="BF12" s="2421">
        <f t="shared" si="2"/>
        <v>35566</v>
      </c>
      <c r="BG12" s="2422"/>
      <c r="BI12" s="2422"/>
      <c r="BK12" s="2422"/>
      <c r="BM12" s="2422"/>
    </row>
    <row r="13" spans="1:75" ht="13.5" thickBot="1">
      <c r="A13" s="2423">
        <v>6</v>
      </c>
      <c r="B13" s="2432" t="s">
        <v>1330</v>
      </c>
      <c r="C13" s="2436">
        <v>0</v>
      </c>
      <c r="D13" s="2437">
        <v>0</v>
      </c>
      <c r="E13" s="2411">
        <f t="shared" si="3"/>
        <v>0</v>
      </c>
      <c r="F13" s="2412">
        <f>'[10]9.2'!F13+'[10]9.2 (2)'!F13+'[10]9.2 (3)'!F13+'[10]9.2 (4)'!F13</f>
        <v>0</v>
      </c>
      <c r="G13" s="2412">
        <f>'[10]9.2'!G13+'[10]9.2 (2)'!G13+'[10]9.2 (3)'!G13+'[10]9.2 (4)'!G13</f>
        <v>0</v>
      </c>
      <c r="H13" s="2412">
        <f>'[10]9.2'!H13+'[10]9.2 (2)'!H13+'[10]9.2 (3)'!H13+'[10]9.2 (4)'!H13</f>
        <v>0</v>
      </c>
      <c r="I13" s="2412">
        <f>'[10]9.2 (2)'!I13+'[10]9.2 (3)'!I13+'[10]9.2 (4)'!I13</f>
        <v>0</v>
      </c>
      <c r="J13" s="2412">
        <f>'[10]9.2'!I13+'[10]9.2 (2)'!J13+'[10]9.2 (3)'!J13+'[10]9.2 (4)'!J13</f>
        <v>0</v>
      </c>
      <c r="K13" s="2412">
        <f>'[10]9.2'!J13+'[10]9.2 (2)'!K13+'[10]9.2 (3)'!K13+'[10]9.2 (4)'!K13</f>
        <v>0</v>
      </c>
      <c r="L13" s="2412">
        <f>'[10]9.2'!K13+'[10]9.2 (2)'!L13+'[10]9.2 (3)'!L13+'[10]9.2 (4)'!L13</f>
        <v>0</v>
      </c>
      <c r="M13" s="2412">
        <f>'[10]9.2'!L13+'[10]9.2 (2)'!M13+'[10]9.2 (3)'!M13+'[10]9.2 (4)'!M13</f>
        <v>0</v>
      </c>
      <c r="N13" s="2412">
        <f>'[10]9.2 (2)'!N13+'[10]9.2 (3)'!N13+'[10]9.2 (4)'!N13</f>
        <v>0</v>
      </c>
      <c r="O13" s="2412">
        <f>'[10]9.2'!M13+'[10]9.2 (2)'!O13+'[10]9.2 (3)'!O13+'[10]9.2 (4)'!O13</f>
        <v>0</v>
      </c>
      <c r="P13" s="2412">
        <f>'[10]9.2'!N13+'[10]9.2 (2)'!P13+'[10]9.2 (3)'!P13+'[10]9.2 (4)'!P13</f>
        <v>0</v>
      </c>
      <c r="Q13" s="2438">
        <v>3</v>
      </c>
      <c r="R13" s="2439">
        <v>1</v>
      </c>
      <c r="S13" s="2413">
        <f t="shared" si="4"/>
        <v>4</v>
      </c>
      <c r="T13" s="2414">
        <f>'[10]9.2'!R13+'[10]9.2 (2)'!T13+'[10]9.2 (3)'!T13+'[10]9.2 (4)'!T13</f>
        <v>10573</v>
      </c>
      <c r="U13" s="2414">
        <f>'[10]9.2'!S13+'[10]9.2 (2)'!U13+'[10]9.2 (3)'!U13+'[10]9.2 (4)'!U13</f>
        <v>1094</v>
      </c>
      <c r="V13" s="2414">
        <f>'[10]9.2'!T13+'[10]9.2 (2)'!V13+'[10]9.2 (3)'!V13+'[10]9.2 (4)'!V13</f>
        <v>6907</v>
      </c>
      <c r="W13" s="2414">
        <f>'[10]9.2 (2)'!W13+'[10]9.2 (3)'!W13+'[10]9.2 (4)'!W13</f>
        <v>3312</v>
      </c>
      <c r="X13" s="2414">
        <f>'[10]9.2'!U13+'[10]9.2 (2)'!X13+'[10]9.2 (3)'!X13+'[10]9.2 (4)'!X13</f>
        <v>714.26</v>
      </c>
      <c r="Y13" s="2414">
        <f>'[10]9.2'!V13+'[10]9.2 (2)'!Y13+'[10]9.2 (3)'!Y13+'[10]9.2 (4)'!Y13</f>
        <v>11222</v>
      </c>
      <c r="Z13" s="2414">
        <f>'[10]9.2'!W13+'[10]9.2 (2)'!Z13+'[10]9.2 (3)'!Z13+'[10]9.2 (4)'!Z13</f>
        <v>906</v>
      </c>
      <c r="AA13" s="2414">
        <f>'[10]9.2'!X13+'[10]9.2 (2)'!AA13+'[10]9.2 (3)'!AA13+'[10]9.2 (4)'!AA13</f>
        <v>6774</v>
      </c>
      <c r="AB13" s="2414">
        <f>'[10]9.2 (2)'!AB13+'[10]9.2 (3)'!AB13+'[10]9.2 (4)'!AB13</f>
        <v>3339</v>
      </c>
      <c r="AC13" s="2414">
        <f>'[10]9.2'!Y13+'[10]9.2 (2)'!AC13+'[10]9.2 (3)'!AC13+'[10]9.2 (4)'!AC13</f>
        <v>717.13</v>
      </c>
      <c r="AD13" s="2414">
        <f>'[10]9.2'!Z13+'[10]9.2 (2)'!AD13+'[10]9.2 (3)'!AD13+'[10]9.2 (4)'!AD13</f>
        <v>7111</v>
      </c>
      <c r="AE13" s="2427">
        <v>2</v>
      </c>
      <c r="AF13" s="2428">
        <v>0</v>
      </c>
      <c r="AG13" s="2417">
        <f t="shared" si="5"/>
        <v>2</v>
      </c>
      <c r="AH13" s="2418">
        <f>'[10]9.2'!AD13+'[10]9.2 (2)'!AH13+'[10]9.2 (3)'!AH13+'[10]9.2 (4)'!AH13</f>
        <v>7237</v>
      </c>
      <c r="AI13" s="2418">
        <f>'[10]9.2'!AE13+'[10]9.2 (2)'!AI13+'[10]9.2 (3)'!AI13+'[10]9.2 (4)'!AI13</f>
        <v>56</v>
      </c>
      <c r="AJ13" s="2418">
        <f>'[10]9.2'!AF13+'[10]9.2 (2)'!AJ13+'[10]9.2 (3)'!AJ13+'[10]9.2 (4)'!AJ13</f>
        <v>2190</v>
      </c>
      <c r="AK13" s="2418">
        <f>'[10]9.2 (2)'!AK13+'[10]9.2 (3)'!AK13+'[10]9.2 (4)'!AK13</f>
        <v>1803</v>
      </c>
      <c r="AL13" s="2418">
        <f>'[10]9.2'!AG13+'[10]9.2 (2)'!AL13+'[10]9.2 (3)'!AL13+'[10]9.2 (4)'!AL13</f>
        <v>284.04000000000002</v>
      </c>
      <c r="AM13" s="2418">
        <f>'[10]9.2'!AH13+'[10]9.2 (2)'!AM13+'[10]9.2 (3)'!AM13+'[10]9.2 (4)'!AM13</f>
        <v>7296</v>
      </c>
      <c r="AN13" s="2418">
        <f>'[10]9.2'!AI13+'[10]9.2 (2)'!AN13+'[10]9.2 (3)'!AN13+'[10]9.2 (4)'!AN13</f>
        <v>34</v>
      </c>
      <c r="AO13" s="2418">
        <f>'[10]9.2'!AJ13+'[10]9.2 (2)'!AO13+'[10]9.2 (3)'!AO13+'[10]9.2 (4)'!AO13</f>
        <v>2853</v>
      </c>
      <c r="AP13" s="2418">
        <f>'[10]9.2 (2)'!AP13+'[10]9.2 (3)'!AP13+'[10]9.2 (4)'!AP13</f>
        <v>1510.42</v>
      </c>
      <c r="AQ13" s="2418">
        <f>'[10]9.2'!AK13+'[10]9.2 (2)'!AQ13+'[10]9.2 (3)'!AQ13+'[10]9.2 (4)'!AQ13</f>
        <v>290.87</v>
      </c>
      <c r="AR13" s="2418">
        <f>'[10]9.2'!AL13+'[10]9.2 (2)'!AR13+'[10]9.2 (3)'!AR13+'[10]9.2 (4)'!AR13</f>
        <v>5108</v>
      </c>
      <c r="AS13" s="2419">
        <f t="shared" si="6"/>
        <v>5</v>
      </c>
      <c r="AT13" s="2419">
        <f t="shared" si="6"/>
        <v>1</v>
      </c>
      <c r="AU13" s="2419">
        <f t="shared" si="7"/>
        <v>6</v>
      </c>
      <c r="AV13" s="2420">
        <f t="shared" si="0"/>
        <v>17810</v>
      </c>
      <c r="AW13" s="2420">
        <f t="shared" si="0"/>
        <v>1150</v>
      </c>
      <c r="AX13" s="2420">
        <f t="shared" si="0"/>
        <v>9097</v>
      </c>
      <c r="AY13" s="2420">
        <f t="shared" si="8"/>
        <v>5115</v>
      </c>
      <c r="AZ13" s="2420">
        <f t="shared" si="1"/>
        <v>998.3</v>
      </c>
      <c r="BA13" s="2420">
        <f t="shared" si="1"/>
        <v>18518</v>
      </c>
      <c r="BB13" s="2420">
        <f t="shared" si="1"/>
        <v>940</v>
      </c>
      <c r="BC13" s="2420">
        <f t="shared" si="1"/>
        <v>9627</v>
      </c>
      <c r="BD13" s="2420">
        <f t="shared" si="9"/>
        <v>4849.42</v>
      </c>
      <c r="BE13" s="2420">
        <f t="shared" si="2"/>
        <v>1008</v>
      </c>
      <c r="BF13" s="2421">
        <f t="shared" si="2"/>
        <v>12219</v>
      </c>
      <c r="BG13" s="2422"/>
      <c r="BI13" s="2422"/>
      <c r="BK13" s="2422"/>
      <c r="BM13" s="2422"/>
    </row>
    <row r="14" spans="1:75" ht="13.5" thickBot="1">
      <c r="A14" s="2423">
        <v>7</v>
      </c>
      <c r="B14" s="2432" t="s">
        <v>1331</v>
      </c>
      <c r="C14" s="2425">
        <v>0</v>
      </c>
      <c r="D14" s="2426">
        <v>2</v>
      </c>
      <c r="E14" s="2411">
        <f t="shared" si="3"/>
        <v>2</v>
      </c>
      <c r="F14" s="2412">
        <f>'[10]9.2'!F14+'[10]9.2 (2)'!F14+'[10]9.2 (3)'!F14+'[10]9.2 (4)'!F14</f>
        <v>1062</v>
      </c>
      <c r="G14" s="2412">
        <f>'[10]9.2'!G14+'[10]9.2 (2)'!G14+'[10]9.2 (3)'!G14+'[10]9.2 (4)'!G14</f>
        <v>806</v>
      </c>
      <c r="H14" s="2412">
        <f>'[10]9.2'!H14+'[10]9.2 (2)'!H14+'[10]9.2 (3)'!H14+'[10]9.2 (4)'!H14</f>
        <v>1627</v>
      </c>
      <c r="I14" s="2412">
        <f>'[10]9.2 (2)'!I14+'[10]9.2 (3)'!I14+'[10]9.2 (4)'!I14</f>
        <v>0</v>
      </c>
      <c r="J14" s="2412">
        <f>'[10]9.2'!I14+'[10]9.2 (2)'!J14+'[10]9.2 (3)'!J14+'[10]9.2 (4)'!J14</f>
        <v>145.84211999999999</v>
      </c>
      <c r="K14" s="2412">
        <f>'[10]9.2'!J14+'[10]9.2 (2)'!K14+'[10]9.2 (3)'!K14+'[10]9.2 (4)'!K14</f>
        <v>1024</v>
      </c>
      <c r="L14" s="2412">
        <f>'[10]9.2'!K14+'[10]9.2 (2)'!L14+'[10]9.2 (3)'!L14+'[10]9.2 (4)'!L14</f>
        <v>5</v>
      </c>
      <c r="M14" s="2412">
        <f>'[10]9.2'!L14+'[10]9.2 (2)'!M14+'[10]9.2 (3)'!M14+'[10]9.2 (4)'!M14</f>
        <v>25464</v>
      </c>
      <c r="N14" s="2412">
        <f>'[10]9.2 (2)'!N14+'[10]9.2 (3)'!N14+'[10]9.2 (4)'!N14</f>
        <v>0</v>
      </c>
      <c r="O14" s="2412">
        <f>'[10]9.2'!M14+'[10]9.2 (2)'!O14+'[10]9.2 (3)'!O14+'[10]9.2 (4)'!O14</f>
        <v>145.62800000000001</v>
      </c>
      <c r="P14" s="2412">
        <f>'[10]9.2'!N14+'[10]9.2 (2)'!P14+'[10]9.2 (3)'!P14+'[10]9.2 (4)'!P14</f>
        <v>892</v>
      </c>
      <c r="Q14" s="2427">
        <v>1</v>
      </c>
      <c r="R14" s="2428">
        <v>8</v>
      </c>
      <c r="S14" s="2413">
        <f t="shared" si="4"/>
        <v>9</v>
      </c>
      <c r="T14" s="2414">
        <f>'[10]9.2'!R14+'[10]9.2 (2)'!T14+'[10]9.2 (3)'!T14+'[10]9.2 (4)'!T14</f>
        <v>4943</v>
      </c>
      <c r="U14" s="2414">
        <f>'[10]9.2'!S14+'[10]9.2 (2)'!U14+'[10]9.2 (3)'!U14+'[10]9.2 (4)'!U14</f>
        <v>3846</v>
      </c>
      <c r="V14" s="2414">
        <f>'[10]9.2'!T14+'[10]9.2 (2)'!V14+'[10]9.2 (3)'!V14+'[10]9.2 (4)'!V14</f>
        <v>7272</v>
      </c>
      <c r="W14" s="2414">
        <f>'[10]9.2 (2)'!W14+'[10]9.2 (3)'!W14+'[10]9.2 (4)'!W14</f>
        <v>0</v>
      </c>
      <c r="X14" s="2414">
        <f>'[10]9.2'!U14+'[10]9.2 (2)'!X14+'[10]9.2 (3)'!X14+'[10]9.2 (4)'!X14</f>
        <v>626.13238000000001</v>
      </c>
      <c r="Y14" s="2414">
        <f>'[10]9.2'!V14+'[10]9.2 (2)'!Y14+'[10]9.2 (3)'!Y14+'[10]9.2 (4)'!Y14</f>
        <v>16533</v>
      </c>
      <c r="Z14" s="2414">
        <f>'[10]9.2'!W14+'[10]9.2 (2)'!Z14+'[10]9.2 (3)'!Z14+'[10]9.2 (4)'!Z14</f>
        <v>0</v>
      </c>
      <c r="AA14" s="2414">
        <f>'[10]9.2'!X14+'[10]9.2 (2)'!AA14+'[10]9.2 (3)'!AA14+'[10]9.2 (4)'!AA14</f>
        <v>90032</v>
      </c>
      <c r="AB14" s="2414">
        <f>'[10]9.2 (2)'!AB14+'[10]9.2 (3)'!AB14+'[10]9.2 (4)'!AB14</f>
        <v>0</v>
      </c>
      <c r="AC14" s="2414">
        <f>'[10]9.2'!Y14+'[10]9.2 (2)'!AC14+'[10]9.2 (3)'!AC14+'[10]9.2 (4)'!AC14</f>
        <v>615.36799999999994</v>
      </c>
      <c r="AD14" s="2414">
        <f>'[10]9.2'!Z14+'[10]9.2 (2)'!AD14+'[10]9.2 (3)'!AD14+'[10]9.2 (4)'!AD14</f>
        <v>6028</v>
      </c>
      <c r="AE14" s="2440">
        <v>0</v>
      </c>
      <c r="AF14" s="2441">
        <v>0</v>
      </c>
      <c r="AG14" s="2417">
        <f t="shared" si="5"/>
        <v>0</v>
      </c>
      <c r="AH14" s="2418">
        <f>'[10]9.2'!AD14+'[10]9.2 (2)'!AH14+'[10]9.2 (3)'!AH14+'[10]9.2 (4)'!AH14</f>
        <v>0</v>
      </c>
      <c r="AI14" s="2418">
        <f>'[10]9.2'!AE14+'[10]9.2 (2)'!AI14+'[10]9.2 (3)'!AI14+'[10]9.2 (4)'!AI14</f>
        <v>0</v>
      </c>
      <c r="AJ14" s="2418">
        <f>'[10]9.2'!AF14+'[10]9.2 (2)'!AJ14+'[10]9.2 (3)'!AJ14+'[10]9.2 (4)'!AJ14</f>
        <v>0</v>
      </c>
      <c r="AK14" s="2418">
        <f>'[10]9.2 (2)'!AK14+'[10]9.2 (3)'!AK14+'[10]9.2 (4)'!AK14</f>
        <v>0</v>
      </c>
      <c r="AL14" s="2418">
        <f>'[10]9.2'!AG14+'[10]9.2 (2)'!AL14+'[10]9.2 (3)'!AL14+'[10]9.2 (4)'!AL14</f>
        <v>0</v>
      </c>
      <c r="AM14" s="2418">
        <f>'[10]9.2'!AH14+'[10]9.2 (2)'!AM14+'[10]9.2 (3)'!AM14+'[10]9.2 (4)'!AM14</f>
        <v>0</v>
      </c>
      <c r="AN14" s="2418">
        <f>'[10]9.2'!AI14+'[10]9.2 (2)'!AN14+'[10]9.2 (3)'!AN14+'[10]9.2 (4)'!AN14</f>
        <v>0</v>
      </c>
      <c r="AO14" s="2418">
        <f>'[10]9.2'!AJ14+'[10]9.2 (2)'!AO14+'[10]9.2 (3)'!AO14+'[10]9.2 (4)'!AO14</f>
        <v>0</v>
      </c>
      <c r="AP14" s="2418">
        <f>'[10]9.2 (2)'!AP14+'[10]9.2 (3)'!AP14+'[10]9.2 (4)'!AP14</f>
        <v>0</v>
      </c>
      <c r="AQ14" s="2418">
        <f>'[10]9.2'!AK14+'[10]9.2 (2)'!AQ14+'[10]9.2 (3)'!AQ14+'[10]9.2 (4)'!AQ14</f>
        <v>0</v>
      </c>
      <c r="AR14" s="2418">
        <f>'[10]9.2'!AL14+'[10]9.2 (2)'!AR14+'[10]9.2 (3)'!AR14+'[10]9.2 (4)'!AR14</f>
        <v>0</v>
      </c>
      <c r="AS14" s="2419">
        <f t="shared" si="6"/>
        <v>1</v>
      </c>
      <c r="AT14" s="2419">
        <f t="shared" si="6"/>
        <v>10</v>
      </c>
      <c r="AU14" s="2419">
        <f t="shared" si="7"/>
        <v>11</v>
      </c>
      <c r="AV14" s="2420">
        <f t="shared" si="0"/>
        <v>6005</v>
      </c>
      <c r="AW14" s="2420">
        <f t="shared" si="0"/>
        <v>4652</v>
      </c>
      <c r="AX14" s="2420">
        <f t="shared" si="0"/>
        <v>8899</v>
      </c>
      <c r="AY14" s="2420">
        <f t="shared" si="8"/>
        <v>0</v>
      </c>
      <c r="AZ14" s="2420">
        <f t="shared" si="1"/>
        <v>771.97450000000003</v>
      </c>
      <c r="BA14" s="2420">
        <f t="shared" si="1"/>
        <v>17557</v>
      </c>
      <c r="BB14" s="2420">
        <f t="shared" si="1"/>
        <v>5</v>
      </c>
      <c r="BC14" s="2420">
        <f t="shared" si="1"/>
        <v>115496</v>
      </c>
      <c r="BD14" s="2420">
        <f t="shared" si="9"/>
        <v>0</v>
      </c>
      <c r="BE14" s="2420">
        <f t="shared" si="2"/>
        <v>760.99599999999998</v>
      </c>
      <c r="BF14" s="2421">
        <f t="shared" si="2"/>
        <v>6920</v>
      </c>
      <c r="BG14" s="2422"/>
      <c r="BI14" s="2422"/>
      <c r="BK14" s="2422"/>
      <c r="BM14" s="2422"/>
    </row>
    <row r="15" spans="1:75" ht="13.5" thickBot="1">
      <c r="A15" s="2423">
        <v>8</v>
      </c>
      <c r="B15" s="2432" t="s">
        <v>1332</v>
      </c>
      <c r="C15" s="2425">
        <v>5</v>
      </c>
      <c r="D15" s="2426">
        <v>12</v>
      </c>
      <c r="E15" s="2411">
        <f t="shared" si="3"/>
        <v>17</v>
      </c>
      <c r="F15" s="2412">
        <f>'[10]9.2'!F15+'[10]9.2 (2)'!F15+'[10]9.2 (3)'!F15+'[10]9.2 (4)'!F15</f>
        <v>21122</v>
      </c>
      <c r="G15" s="2412">
        <f>'[10]9.2'!G15+'[10]9.2 (2)'!G15+'[10]9.2 (3)'!G15+'[10]9.2 (4)'!G15</f>
        <v>1285</v>
      </c>
      <c r="H15" s="2412">
        <f>'[10]9.2'!H15+'[10]9.2 (2)'!H15+'[10]9.2 (3)'!H15+'[10]9.2 (4)'!H15</f>
        <v>30707</v>
      </c>
      <c r="I15" s="2412">
        <f>'[10]9.2 (2)'!I15+'[10]9.2 (3)'!I15+'[10]9.2 (4)'!I15</f>
        <v>304</v>
      </c>
      <c r="J15" s="2412">
        <f>'[10]9.2'!I15+'[10]9.2 (2)'!J15+'[10]9.2 (3)'!J15+'[10]9.2 (4)'!J15</f>
        <v>1329.1599999999999</v>
      </c>
      <c r="K15" s="2412">
        <f>'[10]9.2'!J15+'[10]9.2 (2)'!K15+'[10]9.2 (3)'!K15+'[10]9.2 (4)'!K15</f>
        <v>5257.71</v>
      </c>
      <c r="L15" s="2412">
        <f>'[10]9.2'!K15+'[10]9.2 (2)'!L15+'[10]9.2 (3)'!L15+'[10]9.2 (4)'!L15</f>
        <v>2631</v>
      </c>
      <c r="M15" s="2412">
        <f>'[10]9.2'!L15+'[10]9.2 (2)'!M15+'[10]9.2 (3)'!M15+'[10]9.2 (4)'!M15</f>
        <v>33797</v>
      </c>
      <c r="N15" s="2412">
        <f>'[10]9.2 (2)'!N15+'[10]9.2 (3)'!N15+'[10]9.2 (4)'!N15</f>
        <v>0</v>
      </c>
      <c r="O15" s="2412">
        <f>'[10]9.2'!M15+'[10]9.2 (2)'!O15+'[10]9.2 (3)'!O15+'[10]9.2 (4)'!O15</f>
        <v>1297.998</v>
      </c>
      <c r="P15" s="2412">
        <f>'[10]9.2'!N15+'[10]9.2 (2)'!P15+'[10]9.2 (3)'!P15+'[10]9.2 (4)'!P15</f>
        <v>7701</v>
      </c>
      <c r="Q15" s="2427">
        <v>3</v>
      </c>
      <c r="R15" s="2428">
        <v>0</v>
      </c>
      <c r="S15" s="2413">
        <f t="shared" si="4"/>
        <v>3</v>
      </c>
      <c r="T15" s="2414">
        <f>'[10]9.2'!R15+'[10]9.2 (2)'!T15+'[10]9.2 (3)'!T15+'[10]9.2 (4)'!T15</f>
        <v>2016</v>
      </c>
      <c r="U15" s="2414">
        <f>'[10]9.2'!S15+'[10]9.2 (2)'!U15+'[10]9.2 (3)'!U15+'[10]9.2 (4)'!U15</f>
        <v>144</v>
      </c>
      <c r="V15" s="2414">
        <f>'[10]9.2'!T15+'[10]9.2 (2)'!V15+'[10]9.2 (3)'!V15+'[10]9.2 (4)'!V15</f>
        <v>2856</v>
      </c>
      <c r="W15" s="2414">
        <f>'[10]9.2 (2)'!W15+'[10]9.2 (3)'!W15+'[10]9.2 (4)'!W15</f>
        <v>16</v>
      </c>
      <c r="X15" s="2414">
        <f>'[10]9.2'!U15+'[10]9.2 (2)'!X15+'[10]9.2 (3)'!X15+'[10]9.2 (4)'!X15</f>
        <v>124.53</v>
      </c>
      <c r="Y15" s="2414">
        <f>'[10]9.2'!V15+'[10]9.2 (2)'!Y15+'[10]9.2 (3)'!Y15+'[10]9.2 (4)'!Y15</f>
        <v>637</v>
      </c>
      <c r="Z15" s="2414">
        <f>'[10]9.2'!W15+'[10]9.2 (2)'!Z15+'[10]9.2 (3)'!Z15+'[10]9.2 (4)'!Z15</f>
        <v>173</v>
      </c>
      <c r="AA15" s="2414">
        <f>'[10]9.2'!X15+'[10]9.2 (2)'!AA15+'[10]9.2 (3)'!AA15+'[10]9.2 (4)'!AA15</f>
        <v>1792</v>
      </c>
      <c r="AB15" s="2414">
        <f>'[10]9.2 (2)'!AB15+'[10]9.2 (3)'!AB15+'[10]9.2 (4)'!AB15</f>
        <v>0</v>
      </c>
      <c r="AC15" s="2414">
        <f>'[10]9.2'!Y15+'[10]9.2 (2)'!AC15+'[10]9.2 (3)'!AC15+'[10]9.2 (4)'!AC15</f>
        <v>120.03</v>
      </c>
      <c r="AD15" s="2414">
        <f>'[10]9.2'!Z15+'[10]9.2 (2)'!AD15+'[10]9.2 (3)'!AD15+'[10]9.2 (4)'!AD15</f>
        <v>1204</v>
      </c>
      <c r="AE15" s="2427">
        <v>0</v>
      </c>
      <c r="AF15" s="2428">
        <v>0</v>
      </c>
      <c r="AG15" s="2417">
        <f t="shared" si="5"/>
        <v>0</v>
      </c>
      <c r="AH15" s="2418">
        <f>'[10]9.2'!AD15+'[10]9.2 (2)'!AH15+'[10]9.2 (3)'!AH15+'[10]9.2 (4)'!AH15</f>
        <v>0</v>
      </c>
      <c r="AI15" s="2418">
        <f>'[10]9.2'!AE15+'[10]9.2 (2)'!AI15+'[10]9.2 (3)'!AI15+'[10]9.2 (4)'!AI15</f>
        <v>0</v>
      </c>
      <c r="AJ15" s="2418">
        <f>'[10]9.2'!AF15+'[10]9.2 (2)'!AJ15+'[10]9.2 (3)'!AJ15+'[10]9.2 (4)'!AJ15</f>
        <v>0</v>
      </c>
      <c r="AK15" s="2418">
        <f>'[10]9.2 (2)'!AK15+'[10]9.2 (3)'!AK15+'[10]9.2 (4)'!AK15</f>
        <v>0</v>
      </c>
      <c r="AL15" s="2418">
        <f>'[10]9.2'!AG15+'[10]9.2 (2)'!AL15+'[10]9.2 (3)'!AL15+'[10]9.2 (4)'!AL15</f>
        <v>0</v>
      </c>
      <c r="AM15" s="2418">
        <f>'[10]9.2'!AH15+'[10]9.2 (2)'!AM15+'[10]9.2 (3)'!AM15+'[10]9.2 (4)'!AM15</f>
        <v>0</v>
      </c>
      <c r="AN15" s="2418">
        <f>'[10]9.2'!AI15+'[10]9.2 (2)'!AN15+'[10]9.2 (3)'!AN15+'[10]9.2 (4)'!AN15</f>
        <v>0</v>
      </c>
      <c r="AO15" s="2418">
        <f>'[10]9.2'!AJ15+'[10]9.2 (2)'!AO15+'[10]9.2 (3)'!AO15+'[10]9.2 (4)'!AO15</f>
        <v>0</v>
      </c>
      <c r="AP15" s="2418">
        <f>'[10]9.2 (2)'!AP15+'[10]9.2 (3)'!AP15+'[10]9.2 (4)'!AP15</f>
        <v>0</v>
      </c>
      <c r="AQ15" s="2418">
        <f>'[10]9.2'!AK15+'[10]9.2 (2)'!AQ15+'[10]9.2 (3)'!AQ15+'[10]9.2 (4)'!AQ15</f>
        <v>0</v>
      </c>
      <c r="AR15" s="2418">
        <f>'[10]9.2'!AL15+'[10]9.2 (2)'!AR15+'[10]9.2 (3)'!AR15+'[10]9.2 (4)'!AR15</f>
        <v>0</v>
      </c>
      <c r="AS15" s="2419">
        <f t="shared" si="6"/>
        <v>8</v>
      </c>
      <c r="AT15" s="2419">
        <f t="shared" si="6"/>
        <v>12</v>
      </c>
      <c r="AU15" s="2419">
        <f t="shared" si="7"/>
        <v>20</v>
      </c>
      <c r="AV15" s="2420">
        <f t="shared" si="0"/>
        <v>23138</v>
      </c>
      <c r="AW15" s="2420">
        <f t="shared" si="0"/>
        <v>1429</v>
      </c>
      <c r="AX15" s="2420">
        <f t="shared" si="0"/>
        <v>33563</v>
      </c>
      <c r="AY15" s="2420">
        <f t="shared" si="8"/>
        <v>320</v>
      </c>
      <c r="AZ15" s="2420">
        <f t="shared" si="1"/>
        <v>1453.6899999999998</v>
      </c>
      <c r="BA15" s="2420">
        <f t="shared" si="1"/>
        <v>5894.71</v>
      </c>
      <c r="BB15" s="2420">
        <f t="shared" si="1"/>
        <v>2804</v>
      </c>
      <c r="BC15" s="2420">
        <f t="shared" si="1"/>
        <v>35589</v>
      </c>
      <c r="BD15" s="2420">
        <f t="shared" si="9"/>
        <v>0</v>
      </c>
      <c r="BE15" s="2420">
        <f t="shared" si="2"/>
        <v>1418.028</v>
      </c>
      <c r="BF15" s="2421">
        <f t="shared" si="2"/>
        <v>8905</v>
      </c>
      <c r="BG15" s="2422"/>
      <c r="BI15" s="2422"/>
      <c r="BK15" s="2422"/>
      <c r="BM15" s="2422"/>
    </row>
    <row r="16" spans="1:75" s="2381" customFormat="1" ht="15" thickBot="1">
      <c r="A16" s="2423">
        <v>9</v>
      </c>
      <c r="B16" s="2442" t="s">
        <v>1333</v>
      </c>
      <c r="C16" s="2443">
        <v>1</v>
      </c>
      <c r="D16" s="2444">
        <v>0</v>
      </c>
      <c r="E16" s="2411">
        <f t="shared" si="3"/>
        <v>1</v>
      </c>
      <c r="F16" s="2412">
        <f>'[10]9.2'!F16+'[10]9.2 (2)'!F16+'[10]9.2 (3)'!F16+'[10]9.2 (4)'!F16</f>
        <v>1495</v>
      </c>
      <c r="G16" s="2412">
        <f>'[10]9.2'!G16+'[10]9.2 (2)'!G16+'[10]9.2 (3)'!G16+'[10]9.2 (4)'!G16</f>
        <v>1503</v>
      </c>
      <c r="H16" s="2412">
        <f>'[10]9.2'!H16+'[10]9.2 (2)'!H16+'[10]9.2 (3)'!H16+'[10]9.2 (4)'!H16</f>
        <v>2053</v>
      </c>
      <c r="I16" s="2412">
        <f>'[10]9.2 (2)'!I16+'[10]9.2 (3)'!I16+'[10]9.2 (4)'!I16</f>
        <v>557</v>
      </c>
      <c r="J16" s="2412">
        <f>'[10]9.2'!I16+'[10]9.2 (2)'!J16+'[10]9.2 (3)'!J16+'[10]9.2 (4)'!J16</f>
        <v>176.22</v>
      </c>
      <c r="K16" s="2412">
        <f>'[10]9.2'!J16+'[10]9.2 (2)'!K16+'[10]9.2 (3)'!K16+'[10]9.2 (4)'!K16</f>
        <v>824</v>
      </c>
      <c r="L16" s="2412">
        <f>'[10]9.2'!K16+'[10]9.2 (2)'!L16+'[10]9.2 (3)'!L16+'[10]9.2 (4)'!L16</f>
        <v>2</v>
      </c>
      <c r="M16" s="2412">
        <f>'[10]9.2'!L16+'[10]9.2 (2)'!M16+'[10]9.2 (3)'!M16+'[10]9.2 (4)'!M16</f>
        <v>3864</v>
      </c>
      <c r="N16" s="2412">
        <f>'[10]9.2 (2)'!N16+'[10]9.2 (3)'!N16+'[10]9.2 (4)'!N16</f>
        <v>999</v>
      </c>
      <c r="O16" s="2412">
        <f>'[10]9.2'!M16+'[10]9.2 (2)'!O16+'[10]9.2 (3)'!O16+'[10]9.2 (4)'!O16</f>
        <v>176.18</v>
      </c>
      <c r="P16" s="2412">
        <f>'[10]9.2'!N16+'[10]9.2 (2)'!P16+'[10]9.2 (3)'!P16+'[10]9.2 (4)'!P16</f>
        <v>3165</v>
      </c>
      <c r="Q16" s="2445">
        <v>0</v>
      </c>
      <c r="R16" s="2428">
        <v>3</v>
      </c>
      <c r="S16" s="2413">
        <f t="shared" si="4"/>
        <v>3</v>
      </c>
      <c r="T16" s="2414">
        <f>'[10]9.2'!R16+'[10]9.2 (2)'!T16+'[10]9.2 (3)'!T16+'[10]9.2 (4)'!T16</f>
        <v>6252</v>
      </c>
      <c r="U16" s="2414">
        <f>'[10]9.2'!S16+'[10]9.2 (2)'!U16+'[10]9.2 (3)'!U16+'[10]9.2 (4)'!U16</f>
        <v>6262</v>
      </c>
      <c r="V16" s="2414">
        <f>'[10]9.2'!T16+'[10]9.2 (2)'!V16+'[10]9.2 (3)'!V16+'[10]9.2 (4)'!V16</f>
        <v>8375</v>
      </c>
      <c r="W16" s="2414">
        <f>'[10]9.2 (2)'!W16+'[10]9.2 (3)'!W16+'[10]9.2 (4)'!W16</f>
        <v>2501</v>
      </c>
      <c r="X16" s="2414">
        <f>'[10]9.2'!U16+'[10]9.2 (2)'!X16+'[10]9.2 (3)'!X16+'[10]9.2 (4)'!X16</f>
        <v>736.08</v>
      </c>
      <c r="Y16" s="2414">
        <f>'[10]9.2'!V16+'[10]9.2 (2)'!Y16+'[10]9.2 (3)'!Y16+'[10]9.2 (4)'!Y16</f>
        <v>4673</v>
      </c>
      <c r="Z16" s="2414">
        <f>'[10]9.2'!W16+'[10]9.2 (2)'!Z16+'[10]9.2 (3)'!Z16+'[10]9.2 (4)'!Z16</f>
        <v>2</v>
      </c>
      <c r="AA16" s="2414">
        <f>'[10]9.2'!X16+'[10]9.2 (2)'!AA16+'[10]9.2 (3)'!AA16+'[10]9.2 (4)'!AA16</f>
        <v>15176</v>
      </c>
      <c r="AB16" s="2414">
        <f>'[10]9.2 (2)'!AB16+'[10]9.2 (3)'!AB16+'[10]9.2 (4)'!AB16</f>
        <v>4271</v>
      </c>
      <c r="AC16" s="2414">
        <f>'[10]9.2'!Y16+'[10]9.2 (2)'!AC16+'[10]9.2 (3)'!AC16+'[10]9.2 (4)'!AC16</f>
        <v>736.02</v>
      </c>
      <c r="AD16" s="2414">
        <f>'[10]9.2'!Z16+'[10]9.2 (2)'!AD16+'[10]9.2 (3)'!AD16+'[10]9.2 (4)'!AD16</f>
        <v>5417</v>
      </c>
      <c r="AE16" s="2427">
        <v>2</v>
      </c>
      <c r="AF16" s="2428">
        <v>0</v>
      </c>
      <c r="AG16" s="2417">
        <f t="shared" si="5"/>
        <v>2</v>
      </c>
      <c r="AH16" s="2418">
        <f>'[10]9.2'!AD16+'[10]9.2 (2)'!AH16+'[10]9.2 (3)'!AH16+'[10]9.2 (4)'!AH16</f>
        <v>5726</v>
      </c>
      <c r="AI16" s="2418">
        <f>'[10]9.2'!AE16+'[10]9.2 (2)'!AI16+'[10]9.2 (3)'!AI16+'[10]9.2 (4)'!AI16</f>
        <v>5712</v>
      </c>
      <c r="AJ16" s="2418">
        <f>'[10]9.2'!AF16+'[10]9.2 (2)'!AJ16+'[10]9.2 (3)'!AJ16+'[10]9.2 (4)'!AJ16</f>
        <v>9787</v>
      </c>
      <c r="AK16" s="2418">
        <f>'[10]9.2 (2)'!AK16+'[10]9.2 (3)'!AK16+'[10]9.2 (4)'!AK16</f>
        <v>3879</v>
      </c>
      <c r="AL16" s="2418">
        <f>'[10]9.2'!AG16+'[10]9.2 (2)'!AL16+'[10]9.2 (3)'!AL16+'[10]9.2 (4)'!AL16</f>
        <v>815.7</v>
      </c>
      <c r="AM16" s="2418">
        <f>'[10]9.2'!AH16+'[10]9.2 (2)'!AM16+'[10]9.2 (3)'!AM16+'[10]9.2 (4)'!AM16</f>
        <v>4816</v>
      </c>
      <c r="AN16" s="2418">
        <f>'[10]9.2'!AI16+'[10]9.2 (2)'!AN16+'[10]9.2 (3)'!AN16+'[10]9.2 (4)'!AN16</f>
        <v>0</v>
      </c>
      <c r="AO16" s="2418">
        <f>'[10]9.2'!AJ16+'[10]9.2 (2)'!AO16+'[10]9.2 (3)'!AO16+'[10]9.2 (4)'!AO16</f>
        <v>12782</v>
      </c>
      <c r="AP16" s="2418">
        <f>'[10]9.2 (2)'!AP16+'[10]9.2 (3)'!AP16+'[10]9.2 (4)'!AP16</f>
        <v>7152</v>
      </c>
      <c r="AQ16" s="2418">
        <f>'[10]9.2'!AK16+'[10]9.2 (2)'!AQ16+'[10]9.2 (3)'!AQ16+'[10]9.2 (4)'!AQ16</f>
        <v>815.63</v>
      </c>
      <c r="AR16" s="2418">
        <f>'[10]9.2'!AL16+'[10]9.2 (2)'!AR16+'[10]9.2 (3)'!AR16+'[10]9.2 (4)'!AR16</f>
        <v>4346</v>
      </c>
      <c r="AS16" s="2419">
        <f t="shared" si="6"/>
        <v>3</v>
      </c>
      <c r="AT16" s="2419">
        <f t="shared" si="6"/>
        <v>3</v>
      </c>
      <c r="AU16" s="2419">
        <f t="shared" si="7"/>
        <v>6</v>
      </c>
      <c r="AV16" s="2420">
        <f t="shared" si="0"/>
        <v>13473</v>
      </c>
      <c r="AW16" s="2420">
        <f t="shared" si="0"/>
        <v>13477</v>
      </c>
      <c r="AX16" s="2420">
        <f t="shared" si="0"/>
        <v>20215</v>
      </c>
      <c r="AY16" s="2420">
        <f t="shared" si="8"/>
        <v>6937</v>
      </c>
      <c r="AZ16" s="2420">
        <f t="shared" si="1"/>
        <v>1728.0000000000002</v>
      </c>
      <c r="BA16" s="2420">
        <f t="shared" si="1"/>
        <v>10313</v>
      </c>
      <c r="BB16" s="2420">
        <f t="shared" si="1"/>
        <v>4</v>
      </c>
      <c r="BC16" s="2420">
        <f t="shared" si="1"/>
        <v>31822</v>
      </c>
      <c r="BD16" s="2420">
        <f t="shared" si="9"/>
        <v>12422</v>
      </c>
      <c r="BE16" s="2420">
        <f t="shared" si="2"/>
        <v>1727.8300000000002</v>
      </c>
      <c r="BF16" s="2421">
        <f t="shared" si="2"/>
        <v>12928</v>
      </c>
      <c r="BG16" s="2422"/>
      <c r="BI16" s="2422"/>
      <c r="BK16" s="2422"/>
      <c r="BM16" s="2422"/>
    </row>
    <row r="17" spans="1:66" ht="13.5" thickBot="1">
      <c r="A17" s="2423">
        <v>10</v>
      </c>
      <c r="B17" s="2432" t="s">
        <v>1334</v>
      </c>
      <c r="C17" s="2425">
        <v>0</v>
      </c>
      <c r="D17" s="2426">
        <v>4</v>
      </c>
      <c r="E17" s="2411">
        <f t="shared" si="3"/>
        <v>4</v>
      </c>
      <c r="F17" s="2412">
        <f>'[10]9.2'!F17+'[10]9.2 (2)'!F17+'[10]9.2 (3)'!F17+'[10]9.2 (4)'!F17</f>
        <v>5048</v>
      </c>
      <c r="G17" s="2412">
        <f>'[10]9.2'!G17+'[10]9.2 (2)'!G17+'[10]9.2 (3)'!G17+'[10]9.2 (4)'!G17</f>
        <v>1867</v>
      </c>
      <c r="H17" s="2412">
        <f>'[10]9.2'!H17+'[10]9.2 (2)'!H17+'[10]9.2 (3)'!H17+'[10]9.2 (4)'!H17</f>
        <v>4889</v>
      </c>
      <c r="I17" s="2412">
        <f>'[10]9.2 (2)'!I17+'[10]9.2 (3)'!I17+'[10]9.2 (4)'!I17</f>
        <v>2910</v>
      </c>
      <c r="J17" s="2412">
        <f>'[10]9.2'!I17+'[10]9.2 (2)'!J17+'[10]9.2 (3)'!J17+'[10]9.2 (4)'!J17</f>
        <v>481.048</v>
      </c>
      <c r="K17" s="2412">
        <f>'[10]9.2'!J17+'[10]9.2 (2)'!K17+'[10]9.2 (3)'!K17+'[10]9.2 (4)'!K17</f>
        <v>4994</v>
      </c>
      <c r="L17" s="2412">
        <f>'[10]9.2'!K17+'[10]9.2 (2)'!L17+'[10]9.2 (3)'!L17+'[10]9.2 (4)'!L17</f>
        <v>0</v>
      </c>
      <c r="M17" s="2412">
        <f>'[10]9.2'!L17+'[10]9.2 (2)'!M17+'[10]9.2 (3)'!M17+'[10]9.2 (4)'!M17</f>
        <v>7402</v>
      </c>
      <c r="N17" s="2412">
        <f>'[10]9.2 (2)'!N17+'[10]9.2 (3)'!N17+'[10]9.2 (4)'!N17</f>
        <v>1548</v>
      </c>
      <c r="O17" s="2412">
        <f>'[10]9.2'!M17+'[10]9.2 (2)'!O17+'[10]9.2 (3)'!O17+'[10]9.2 (4)'!O17</f>
        <v>471.89</v>
      </c>
      <c r="P17" s="2412">
        <f>'[10]9.2'!N17+'[10]9.2 (2)'!P17+'[10]9.2 (3)'!P17+'[10]9.2 (4)'!P17</f>
        <v>4131</v>
      </c>
      <c r="Q17" s="2427">
        <v>2</v>
      </c>
      <c r="R17" s="2428">
        <v>0</v>
      </c>
      <c r="S17" s="2413">
        <f t="shared" si="4"/>
        <v>2</v>
      </c>
      <c r="T17" s="2414">
        <f>'[10]9.2'!R17+'[10]9.2 (2)'!T17+'[10]9.2 (3)'!T17+'[10]9.2 (4)'!T17</f>
        <v>1349</v>
      </c>
      <c r="U17" s="2414">
        <f>'[10]9.2'!S17+'[10]9.2 (2)'!U17+'[10]9.2 (3)'!U17+'[10]9.2 (4)'!U17</f>
        <v>530</v>
      </c>
      <c r="V17" s="2414">
        <f>'[10]9.2'!T17+'[10]9.2 (2)'!V17+'[10]9.2 (3)'!V17+'[10]9.2 (4)'!V17</f>
        <v>1871</v>
      </c>
      <c r="W17" s="2414">
        <f>'[10]9.2 (2)'!W17+'[10]9.2 (3)'!W17+'[10]9.2 (4)'!W17</f>
        <v>1535</v>
      </c>
      <c r="X17" s="2414">
        <f>'[10]9.2'!U17+'[10]9.2 (2)'!X17+'[10]9.2 (3)'!X17+'[10]9.2 (4)'!X17</f>
        <v>190.33499999999998</v>
      </c>
      <c r="Y17" s="2414">
        <f>'[10]9.2'!V17+'[10]9.2 (2)'!Y17+'[10]9.2 (3)'!Y17+'[10]9.2 (4)'!Y17</f>
        <v>1093</v>
      </c>
      <c r="Z17" s="2414">
        <f>'[10]9.2'!W17+'[10]9.2 (2)'!Z17+'[10]9.2 (3)'!Z17+'[10]9.2 (4)'!Z17</f>
        <v>0</v>
      </c>
      <c r="AA17" s="2414">
        <f>'[10]9.2'!X17+'[10]9.2 (2)'!AA17+'[10]9.2 (3)'!AA17+'[10]9.2 (4)'!AA17</f>
        <v>1823</v>
      </c>
      <c r="AB17" s="2414">
        <f>'[10]9.2 (2)'!AB17+'[10]9.2 (3)'!AB17+'[10]9.2 (4)'!AB17</f>
        <v>1211</v>
      </c>
      <c r="AC17" s="2414">
        <f>'[10]9.2'!Y17+'[10]9.2 (2)'!AC17+'[10]9.2 (3)'!AC17+'[10]9.2 (4)'!AC17</f>
        <v>188.48000000000002</v>
      </c>
      <c r="AD17" s="2414">
        <f>'[10]9.2'!Z17+'[10]9.2 (2)'!AD17+'[10]9.2 (3)'!AD17+'[10]9.2 (4)'!AD17</f>
        <v>1133</v>
      </c>
      <c r="AE17" s="2427">
        <v>2</v>
      </c>
      <c r="AF17" s="2428">
        <v>1</v>
      </c>
      <c r="AG17" s="2417">
        <f t="shared" si="5"/>
        <v>3</v>
      </c>
      <c r="AH17" s="2418">
        <f>'[10]9.2'!AD17+'[10]9.2 (2)'!AH17+'[10]9.2 (3)'!AH17+'[10]9.2 (4)'!AH17</f>
        <v>2969</v>
      </c>
      <c r="AI17" s="2418">
        <f>'[10]9.2'!AE17+'[10]9.2 (2)'!AI17+'[10]9.2 (3)'!AI17+'[10]9.2 (4)'!AI17</f>
        <v>1697</v>
      </c>
      <c r="AJ17" s="2418">
        <f>'[10]9.2'!AF17+'[10]9.2 (2)'!AJ17+'[10]9.2 (3)'!AJ17+'[10]9.2 (4)'!AJ17</f>
        <v>5518</v>
      </c>
      <c r="AK17" s="2418">
        <f>'[10]9.2 (2)'!AK17+'[10]9.2 (3)'!AK17+'[10]9.2 (4)'!AK17</f>
        <v>5582</v>
      </c>
      <c r="AL17" s="2418">
        <f>'[10]9.2'!AG17+'[10]9.2 (2)'!AL17+'[10]9.2 (3)'!AL17+'[10]9.2 (4)'!AL17</f>
        <v>603.05899999999997</v>
      </c>
      <c r="AM17" s="2418">
        <f>'[10]9.2'!AH17+'[10]9.2 (2)'!AM17+'[10]9.2 (3)'!AM17+'[10]9.2 (4)'!AM17</f>
        <v>1650</v>
      </c>
      <c r="AN17" s="2418">
        <f>'[10]9.2'!AI17+'[10]9.2 (2)'!AN17+'[10]9.2 (3)'!AN17+'[10]9.2 (4)'!AN17</f>
        <v>0</v>
      </c>
      <c r="AO17" s="2418">
        <f>'[10]9.2'!AJ17+'[10]9.2 (2)'!AO17+'[10]9.2 (3)'!AO17+'[10]9.2 (4)'!AO17</f>
        <v>7675</v>
      </c>
      <c r="AP17" s="2418">
        <f>'[10]9.2 (2)'!AP17+'[10]9.2 (3)'!AP17+'[10]9.2 (4)'!AP17</f>
        <v>2638</v>
      </c>
      <c r="AQ17" s="2418">
        <f>'[10]9.2'!AK17+'[10]9.2 (2)'!AQ17+'[10]9.2 (3)'!AQ17+'[10]9.2 (4)'!AQ17</f>
        <v>564.79</v>
      </c>
      <c r="AR17" s="2418">
        <f>'[10]9.2'!AL17+'[10]9.2 (2)'!AR17+'[10]9.2 (3)'!AR17+'[10]9.2 (4)'!AR17</f>
        <v>2037</v>
      </c>
      <c r="AS17" s="2419">
        <f t="shared" si="6"/>
        <v>4</v>
      </c>
      <c r="AT17" s="2419">
        <f t="shared" si="6"/>
        <v>5</v>
      </c>
      <c r="AU17" s="2419">
        <f t="shared" si="7"/>
        <v>9</v>
      </c>
      <c r="AV17" s="2420">
        <f t="shared" si="0"/>
        <v>9366</v>
      </c>
      <c r="AW17" s="2420">
        <f t="shared" si="0"/>
        <v>4094</v>
      </c>
      <c r="AX17" s="2420">
        <f t="shared" si="0"/>
        <v>12278</v>
      </c>
      <c r="AY17" s="2420">
        <f t="shared" si="8"/>
        <v>10027</v>
      </c>
      <c r="AZ17" s="2420">
        <f t="shared" si="1"/>
        <v>1274.442</v>
      </c>
      <c r="BA17" s="2420">
        <f t="shared" si="1"/>
        <v>7737</v>
      </c>
      <c r="BB17" s="2420">
        <f t="shared" si="1"/>
        <v>0</v>
      </c>
      <c r="BC17" s="2420">
        <f t="shared" si="1"/>
        <v>16900</v>
      </c>
      <c r="BD17" s="2420">
        <f t="shared" si="9"/>
        <v>5397</v>
      </c>
      <c r="BE17" s="2420">
        <f t="shared" si="2"/>
        <v>1225.1599999999999</v>
      </c>
      <c r="BF17" s="2421">
        <f t="shared" si="2"/>
        <v>7301</v>
      </c>
      <c r="BG17" s="2422"/>
      <c r="BI17" s="2422"/>
      <c r="BK17" s="2422"/>
      <c r="BM17" s="2422"/>
    </row>
    <row r="18" spans="1:66" ht="13.5" thickBot="1">
      <c r="A18" s="2423">
        <v>11</v>
      </c>
      <c r="B18" s="2432" t="s">
        <v>1335</v>
      </c>
      <c r="C18" s="2425">
        <v>2</v>
      </c>
      <c r="D18" s="2426">
        <v>3</v>
      </c>
      <c r="E18" s="2411">
        <f t="shared" si="3"/>
        <v>5</v>
      </c>
      <c r="F18" s="2412">
        <f>'[10]9.2'!F18+'[10]9.2 (2)'!F18+'[10]9.2 (3)'!F18+'[10]9.2 (4)'!F18</f>
        <v>3339</v>
      </c>
      <c r="G18" s="2412">
        <f>'[10]9.2'!G18+'[10]9.2 (2)'!G18+'[10]9.2 (3)'!G18+'[10]9.2 (4)'!G18</f>
        <v>4</v>
      </c>
      <c r="H18" s="2412">
        <f>'[10]9.2'!H18+'[10]9.2 (2)'!H18+'[10]9.2 (3)'!H18+'[10]9.2 (4)'!H18</f>
        <v>12398</v>
      </c>
      <c r="I18" s="2412">
        <f>'[10]9.2 (2)'!I18+'[10]9.2 (3)'!I18+'[10]9.2 (4)'!I18</f>
        <v>5442</v>
      </c>
      <c r="J18" s="2412">
        <f>'[10]9.2'!I18+'[10]9.2 (2)'!J18+'[10]9.2 (3)'!J18+'[10]9.2 (4)'!J18</f>
        <v>732.93</v>
      </c>
      <c r="K18" s="2412">
        <f>'[10]9.2'!J18+'[10]9.2 (2)'!K18+'[10]9.2 (3)'!K18+'[10]9.2 (4)'!K18</f>
        <v>2237</v>
      </c>
      <c r="L18" s="2412">
        <f>'[10]9.2'!K18+'[10]9.2 (2)'!L18+'[10]9.2 (3)'!L18+'[10]9.2 (4)'!L18</f>
        <v>4</v>
      </c>
      <c r="M18" s="2412">
        <f>'[10]9.2'!L18+'[10]9.2 (2)'!M18+'[10]9.2 (3)'!M18+'[10]9.2 (4)'!M18</f>
        <v>12292</v>
      </c>
      <c r="N18" s="2412">
        <f>'[10]9.2 (2)'!N18+'[10]9.2 (3)'!N18+'[10]9.2 (4)'!N18</f>
        <v>5012</v>
      </c>
      <c r="O18" s="2412">
        <f>'[10]9.2'!M18+'[10]9.2 (2)'!O18+'[10]9.2 (3)'!O18+'[10]9.2 (4)'!O18</f>
        <v>687.42000000000007</v>
      </c>
      <c r="P18" s="2412">
        <f>'[10]9.2'!N18+'[10]9.2 (2)'!P18+'[10]9.2 (3)'!P18+'[10]9.2 (4)'!P18</f>
        <v>2428</v>
      </c>
      <c r="Q18" s="2427">
        <v>0</v>
      </c>
      <c r="R18" s="2428">
        <v>0</v>
      </c>
      <c r="S18" s="2413">
        <f t="shared" si="4"/>
        <v>0</v>
      </c>
      <c r="T18" s="2414">
        <f>'[10]9.2'!R18+'[10]9.2 (2)'!T18+'[10]9.2 (3)'!T18+'[10]9.2 (4)'!T18</f>
        <v>0</v>
      </c>
      <c r="U18" s="2414">
        <f>'[10]9.2'!S18+'[10]9.2 (2)'!U18+'[10]9.2 (3)'!U18+'[10]9.2 (4)'!U18</f>
        <v>0</v>
      </c>
      <c r="V18" s="2414">
        <f>'[10]9.2'!T18+'[10]9.2 (2)'!V18+'[10]9.2 (3)'!V18+'[10]9.2 (4)'!V18</f>
        <v>0</v>
      </c>
      <c r="W18" s="2414">
        <f>'[10]9.2 (2)'!W18+'[10]9.2 (3)'!W18+'[10]9.2 (4)'!W18</f>
        <v>0</v>
      </c>
      <c r="X18" s="2414">
        <f>'[10]9.2'!U18+'[10]9.2 (2)'!X18+'[10]9.2 (3)'!X18+'[10]9.2 (4)'!X18</f>
        <v>0</v>
      </c>
      <c r="Y18" s="2414">
        <f>'[10]9.2'!V18+'[10]9.2 (2)'!Y18+'[10]9.2 (3)'!Y18+'[10]9.2 (4)'!Y18</f>
        <v>0</v>
      </c>
      <c r="Z18" s="2414">
        <f>'[10]9.2'!W18+'[10]9.2 (2)'!Z18+'[10]9.2 (3)'!Z18+'[10]9.2 (4)'!Z18</f>
        <v>0</v>
      </c>
      <c r="AA18" s="2414">
        <f>'[10]9.2'!X18+'[10]9.2 (2)'!AA18+'[10]9.2 (3)'!AA18+'[10]9.2 (4)'!AA18</f>
        <v>0</v>
      </c>
      <c r="AB18" s="2414">
        <f>'[10]9.2 (2)'!AB18+'[10]9.2 (3)'!AB18+'[10]9.2 (4)'!AB18</f>
        <v>0</v>
      </c>
      <c r="AC18" s="2414">
        <f>'[10]9.2'!Y18+'[10]9.2 (2)'!AC18+'[10]9.2 (3)'!AC18+'[10]9.2 (4)'!AC18</f>
        <v>0</v>
      </c>
      <c r="AD18" s="2414">
        <f>'[10]9.2'!Z18+'[10]9.2 (2)'!AD18+'[10]9.2 (3)'!AD18+'[10]9.2 (4)'!AD18</f>
        <v>0</v>
      </c>
      <c r="AE18" s="2427">
        <v>1</v>
      </c>
      <c r="AF18" s="2428">
        <v>6</v>
      </c>
      <c r="AG18" s="2417">
        <f t="shared" si="5"/>
        <v>7</v>
      </c>
      <c r="AH18" s="2418">
        <f>'[10]9.2'!AD18+'[10]9.2 (2)'!AH18+'[10]9.2 (3)'!AH18+'[10]9.2 (4)'!AH18</f>
        <v>24204</v>
      </c>
      <c r="AI18" s="2418">
        <f>'[10]9.2'!AE18+'[10]9.2 (2)'!AI18+'[10]9.2 (3)'!AI18+'[10]9.2 (4)'!AI18</f>
        <v>5</v>
      </c>
      <c r="AJ18" s="2418">
        <f>'[10]9.2'!AF18+'[10]9.2 (2)'!AJ18+'[10]9.2 (3)'!AJ18+'[10]9.2 (4)'!AJ18</f>
        <v>31613</v>
      </c>
      <c r="AK18" s="2418">
        <f>'[10]9.2 (2)'!AK18+'[10]9.2 (3)'!AK18+'[10]9.2 (4)'!AK18</f>
        <v>11774</v>
      </c>
      <c r="AL18" s="2418">
        <f>'[10]9.2'!AG18+'[10]9.2 (2)'!AL18+'[10]9.2 (3)'!AL18+'[10]9.2 (4)'!AL18</f>
        <v>1779.53</v>
      </c>
      <c r="AM18" s="2418">
        <f>'[10]9.2'!AH18+'[10]9.2 (2)'!AM18+'[10]9.2 (3)'!AM18+'[10]9.2 (4)'!AM18</f>
        <v>35805</v>
      </c>
      <c r="AN18" s="2418">
        <f>'[10]9.2'!AI18+'[10]9.2 (2)'!AN18+'[10]9.2 (3)'!AN18+'[10]9.2 (4)'!AN18</f>
        <v>5</v>
      </c>
      <c r="AO18" s="2418">
        <f>'[10]9.2'!AJ18+'[10]9.2 (2)'!AO18+'[10]9.2 (3)'!AO18+'[10]9.2 (4)'!AO18</f>
        <v>34235</v>
      </c>
      <c r="AP18" s="2418">
        <f>'[10]9.2 (2)'!AP18+'[10]9.2 (3)'!AP18+'[10]9.2 (4)'!AP18</f>
        <v>14968</v>
      </c>
      <c r="AQ18" s="2418">
        <f>'[10]9.2'!AK18+'[10]9.2 (2)'!AQ18+'[10]9.2 (3)'!AQ18+'[10]9.2 (4)'!AQ18</f>
        <v>1545.0400000000002</v>
      </c>
      <c r="AR18" s="2418">
        <f>'[10]9.2'!AL18+'[10]9.2 (2)'!AR18+'[10]9.2 (3)'!AR18+'[10]9.2 (4)'!AR18</f>
        <v>8588</v>
      </c>
      <c r="AS18" s="2419">
        <f t="shared" si="6"/>
        <v>3</v>
      </c>
      <c r="AT18" s="2419">
        <f t="shared" si="6"/>
        <v>9</v>
      </c>
      <c r="AU18" s="2419">
        <f t="shared" si="7"/>
        <v>12</v>
      </c>
      <c r="AV18" s="2420">
        <f t="shared" si="0"/>
        <v>27543</v>
      </c>
      <c r="AW18" s="2420">
        <f t="shared" si="0"/>
        <v>9</v>
      </c>
      <c r="AX18" s="2420">
        <f t="shared" si="0"/>
        <v>44011</v>
      </c>
      <c r="AY18" s="2420">
        <f t="shared" si="8"/>
        <v>17216</v>
      </c>
      <c r="AZ18" s="2420">
        <f t="shared" si="1"/>
        <v>2512.46</v>
      </c>
      <c r="BA18" s="2420">
        <f t="shared" si="1"/>
        <v>38042</v>
      </c>
      <c r="BB18" s="2420">
        <f t="shared" si="1"/>
        <v>9</v>
      </c>
      <c r="BC18" s="2420">
        <f t="shared" si="1"/>
        <v>46527</v>
      </c>
      <c r="BD18" s="2420">
        <f t="shared" si="9"/>
        <v>19980</v>
      </c>
      <c r="BE18" s="2420">
        <f t="shared" si="2"/>
        <v>2232.46</v>
      </c>
      <c r="BF18" s="2421">
        <f t="shared" si="2"/>
        <v>11016</v>
      </c>
      <c r="BG18" s="2422"/>
      <c r="BI18" s="2422"/>
      <c r="BK18" s="2422"/>
      <c r="BM18" s="2422"/>
    </row>
    <row r="19" spans="1:66" ht="13.5" thickBot="1">
      <c r="A19" s="2423">
        <v>12</v>
      </c>
      <c r="B19" s="2432" t="s">
        <v>1336</v>
      </c>
      <c r="C19" s="2425">
        <v>2</v>
      </c>
      <c r="D19" s="2426">
        <v>1</v>
      </c>
      <c r="E19" s="2411">
        <f t="shared" si="3"/>
        <v>3</v>
      </c>
      <c r="F19" s="2412">
        <f>'[10]9.2'!F19+'[10]9.2 (2)'!F19+'[10]9.2 (3)'!F19+'[10]9.2 (4)'!F19</f>
        <v>6230</v>
      </c>
      <c r="G19" s="2412">
        <f>'[10]9.2'!G19+'[10]9.2 (2)'!G19+'[10]9.2 (3)'!G19+'[10]9.2 (4)'!G19</f>
        <v>63</v>
      </c>
      <c r="H19" s="2412">
        <f>'[10]9.2'!H19+'[10]9.2 (2)'!H19+'[10]9.2 (3)'!H19+'[10]9.2 (4)'!H19</f>
        <v>5732</v>
      </c>
      <c r="I19" s="2412">
        <f>'[10]9.2 (2)'!I19+'[10]9.2 (3)'!I19+'[10]9.2 (4)'!I19</f>
        <v>754</v>
      </c>
      <c r="J19" s="2412">
        <f>'[10]9.2'!I19+'[10]9.2 (2)'!J19+'[10]9.2 (3)'!J19+'[10]9.2 (4)'!J19</f>
        <v>308.03800000000001</v>
      </c>
      <c r="K19" s="2412">
        <f>'[10]9.2'!J19+'[10]9.2 (2)'!K19+'[10]9.2 (3)'!K19+'[10]9.2 (4)'!K19</f>
        <v>7509</v>
      </c>
      <c r="L19" s="2412">
        <f>'[10]9.2'!K19+'[10]9.2 (2)'!L19+'[10]9.2 (3)'!L19+'[10]9.2 (4)'!L19</f>
        <v>0</v>
      </c>
      <c r="M19" s="2412">
        <f>'[10]9.2'!L19+'[10]9.2 (2)'!M19+'[10]9.2 (3)'!M19+'[10]9.2 (4)'!M19</f>
        <v>4206</v>
      </c>
      <c r="N19" s="2412">
        <f>'[10]9.2 (2)'!N19+'[10]9.2 (3)'!N19+'[10]9.2 (4)'!N19</f>
        <v>3297</v>
      </c>
      <c r="O19" s="2412">
        <f>'[10]9.2'!M19+'[10]9.2 (2)'!O19+'[10]9.2 (3)'!O19+'[10]9.2 (4)'!O19</f>
        <v>307.81</v>
      </c>
      <c r="P19" s="2412">
        <f>'[10]9.2'!N19+'[10]9.2 (2)'!P19+'[10]9.2 (3)'!P19+'[10]9.2 (4)'!P19</f>
        <v>2179</v>
      </c>
      <c r="Q19" s="2427">
        <v>2</v>
      </c>
      <c r="R19" s="2428">
        <v>2</v>
      </c>
      <c r="S19" s="2413">
        <f t="shared" si="4"/>
        <v>4</v>
      </c>
      <c r="T19" s="2414">
        <f>'[10]9.2'!R19+'[10]9.2 (2)'!T19+'[10]9.2 (3)'!T19+'[10]9.2 (4)'!T19</f>
        <v>14952</v>
      </c>
      <c r="U19" s="2414">
        <f>'[10]9.2'!S19+'[10]9.2 (2)'!U19+'[10]9.2 (3)'!U19+'[10]9.2 (4)'!U19</f>
        <v>272</v>
      </c>
      <c r="V19" s="2414">
        <f>'[10]9.2'!T19+'[10]9.2 (2)'!V19+'[10]9.2 (3)'!V19+'[10]9.2 (4)'!V19</f>
        <v>15395</v>
      </c>
      <c r="W19" s="2414">
        <f>'[10]9.2 (2)'!W19+'[10]9.2 (3)'!W19+'[10]9.2 (4)'!W19</f>
        <v>2135</v>
      </c>
      <c r="X19" s="2414">
        <f>'[10]9.2'!U19+'[10]9.2 (2)'!X19+'[10]9.2 (3)'!X19+'[10]9.2 (4)'!X19</f>
        <v>787.11800000000005</v>
      </c>
      <c r="Y19" s="2414">
        <f>'[10]9.2'!V19+'[10]9.2 (2)'!Y19+'[10]9.2 (3)'!Y19+'[10]9.2 (4)'!Y19</f>
        <v>8785</v>
      </c>
      <c r="Z19" s="2414">
        <f>'[10]9.2'!W19+'[10]9.2 (2)'!Z19+'[10]9.2 (3)'!Z19+'[10]9.2 (4)'!Z19</f>
        <v>201</v>
      </c>
      <c r="AA19" s="2414">
        <f>'[10]9.2'!X19+'[10]9.2 (2)'!AA19+'[10]9.2 (3)'!AA19+'[10]9.2 (4)'!AA19</f>
        <v>11528</v>
      </c>
      <c r="AB19" s="2414">
        <f>'[10]9.2 (2)'!AB19+'[10]9.2 (3)'!AB19+'[10]9.2 (4)'!AB19</f>
        <v>5045</v>
      </c>
      <c r="AC19" s="2414">
        <f>'[10]9.2'!Y19+'[10]9.2 (2)'!AC19+'[10]9.2 (3)'!AC19+'[10]9.2 (4)'!AC19</f>
        <v>784.56</v>
      </c>
      <c r="AD19" s="2414">
        <f>'[10]9.2'!Z19+'[10]9.2 (2)'!AD19+'[10]9.2 (3)'!AD19+'[10]9.2 (4)'!AD19</f>
        <v>2574</v>
      </c>
      <c r="AE19" s="2446">
        <v>0</v>
      </c>
      <c r="AF19" s="2447">
        <v>0</v>
      </c>
      <c r="AG19" s="2417">
        <f t="shared" si="5"/>
        <v>0</v>
      </c>
      <c r="AH19" s="2418">
        <f>'[10]9.2'!AD19+'[10]9.2 (2)'!AH19+'[10]9.2 (3)'!AH19+'[10]9.2 (4)'!AH19</f>
        <v>0</v>
      </c>
      <c r="AI19" s="2418">
        <f>'[10]9.2'!AE19+'[10]9.2 (2)'!AI19+'[10]9.2 (3)'!AI19+'[10]9.2 (4)'!AI19</f>
        <v>0</v>
      </c>
      <c r="AJ19" s="2418">
        <f>'[10]9.2'!AF19+'[10]9.2 (2)'!AJ19+'[10]9.2 (3)'!AJ19+'[10]9.2 (4)'!AJ19</f>
        <v>0</v>
      </c>
      <c r="AK19" s="2418">
        <f>'[10]9.2 (2)'!AK19+'[10]9.2 (3)'!AK19+'[10]9.2 (4)'!AK19</f>
        <v>0</v>
      </c>
      <c r="AL19" s="2418">
        <f>'[10]9.2'!AG19+'[10]9.2 (2)'!AL19+'[10]9.2 (3)'!AL19+'[10]9.2 (4)'!AL19</f>
        <v>0</v>
      </c>
      <c r="AM19" s="2418">
        <f>'[10]9.2'!AH19+'[10]9.2 (2)'!AM19+'[10]9.2 (3)'!AM19+'[10]9.2 (4)'!AM19</f>
        <v>0</v>
      </c>
      <c r="AN19" s="2418">
        <f>'[10]9.2'!AI19+'[10]9.2 (2)'!AN19+'[10]9.2 (3)'!AN19+'[10]9.2 (4)'!AN19</f>
        <v>0</v>
      </c>
      <c r="AO19" s="2418">
        <f>'[10]9.2'!AJ19+'[10]9.2 (2)'!AO19+'[10]9.2 (3)'!AO19+'[10]9.2 (4)'!AO19</f>
        <v>0</v>
      </c>
      <c r="AP19" s="2418">
        <f>'[10]9.2 (2)'!AP19+'[10]9.2 (3)'!AP19+'[10]9.2 (4)'!AP19</f>
        <v>0</v>
      </c>
      <c r="AQ19" s="2418">
        <f>'[10]9.2'!AK19+'[10]9.2 (2)'!AQ19+'[10]9.2 (3)'!AQ19+'[10]9.2 (4)'!AQ19</f>
        <v>0</v>
      </c>
      <c r="AR19" s="2418">
        <f>'[10]9.2'!AL19+'[10]9.2 (2)'!AR19+'[10]9.2 (3)'!AR19+'[10]9.2 (4)'!AR19</f>
        <v>0</v>
      </c>
      <c r="AS19" s="2419">
        <f t="shared" si="6"/>
        <v>4</v>
      </c>
      <c r="AT19" s="2419">
        <f t="shared" si="6"/>
        <v>3</v>
      </c>
      <c r="AU19" s="2419">
        <f t="shared" si="7"/>
        <v>7</v>
      </c>
      <c r="AV19" s="2420">
        <f t="shared" si="0"/>
        <v>21182</v>
      </c>
      <c r="AW19" s="2420">
        <f t="shared" si="0"/>
        <v>335</v>
      </c>
      <c r="AX19" s="2420">
        <f t="shared" si="0"/>
        <v>21127</v>
      </c>
      <c r="AY19" s="2420">
        <f t="shared" si="8"/>
        <v>2889</v>
      </c>
      <c r="AZ19" s="2420">
        <f t="shared" si="1"/>
        <v>1095.1559999999999</v>
      </c>
      <c r="BA19" s="2420">
        <f t="shared" si="1"/>
        <v>16294</v>
      </c>
      <c r="BB19" s="2420">
        <f t="shared" si="1"/>
        <v>201</v>
      </c>
      <c r="BC19" s="2420">
        <f t="shared" si="1"/>
        <v>15734</v>
      </c>
      <c r="BD19" s="2420">
        <f t="shared" si="9"/>
        <v>8342</v>
      </c>
      <c r="BE19" s="2420">
        <f t="shared" si="2"/>
        <v>1092.3699999999999</v>
      </c>
      <c r="BF19" s="2421">
        <f t="shared" si="2"/>
        <v>4753</v>
      </c>
      <c r="BG19" s="2422"/>
      <c r="BI19" s="2422"/>
      <c r="BK19" s="2422"/>
      <c r="BM19" s="2422"/>
    </row>
    <row r="20" spans="1:66" ht="13.5" thickBot="1">
      <c r="A20" s="2423">
        <v>13</v>
      </c>
      <c r="B20" s="2432" t="s">
        <v>1337</v>
      </c>
      <c r="C20" s="2425">
        <v>10</v>
      </c>
      <c r="D20" s="2426">
        <v>2</v>
      </c>
      <c r="E20" s="2411">
        <f t="shared" si="3"/>
        <v>12</v>
      </c>
      <c r="F20" s="2412">
        <f>'[10]9.2'!F20+'[10]9.2 (2)'!F20+'[10]9.2 (3)'!F20+'[10]9.2 (4)'!F20</f>
        <v>9910</v>
      </c>
      <c r="G20" s="2412">
        <f>'[10]9.2'!G20+'[10]9.2 (2)'!G20+'[10]9.2 (3)'!G20+'[10]9.2 (4)'!G20</f>
        <v>0</v>
      </c>
      <c r="H20" s="2412">
        <f>'[10]9.2'!H20+'[10]9.2 (2)'!H20+'[10]9.2 (3)'!H20+'[10]9.2 (4)'!H20</f>
        <v>35911</v>
      </c>
      <c r="I20" s="2412">
        <f>'[10]9.2 (2)'!I20+'[10]9.2 (3)'!I20+'[10]9.2 (4)'!I20</f>
        <v>0</v>
      </c>
      <c r="J20" s="2412">
        <f>'[10]9.2'!I20+'[10]9.2 (2)'!J20+'[10]9.2 (3)'!J20+'[10]9.2 (4)'!J20</f>
        <v>1203.71</v>
      </c>
      <c r="K20" s="2412">
        <f>'[10]9.2'!J20+'[10]9.2 (2)'!K20+'[10]9.2 (3)'!K20+'[10]9.2 (4)'!K20</f>
        <v>8312</v>
      </c>
      <c r="L20" s="2412">
        <f>'[10]9.2'!K20+'[10]9.2 (2)'!L20+'[10]9.2 (3)'!L20+'[10]9.2 (4)'!L20</f>
        <v>0</v>
      </c>
      <c r="M20" s="2412">
        <f>'[10]9.2'!L20+'[10]9.2 (2)'!M20+'[10]9.2 (3)'!M20+'[10]9.2 (4)'!M20</f>
        <v>30145</v>
      </c>
      <c r="N20" s="2412">
        <f>'[10]9.2 (2)'!N20+'[10]9.2 (3)'!N20+'[10]9.2 (4)'!N20</f>
        <v>0</v>
      </c>
      <c r="O20" s="2412">
        <f>'[10]9.2'!M20+'[10]9.2 (2)'!O20+'[10]9.2 (3)'!O20+'[10]9.2 (4)'!O20</f>
        <v>1010.29</v>
      </c>
      <c r="P20" s="2412">
        <f>'[10]9.2'!N20+'[10]9.2 (2)'!P20+'[10]9.2 (3)'!P20+'[10]9.2 (4)'!P20</f>
        <v>6924</v>
      </c>
      <c r="Q20" s="2427">
        <v>7</v>
      </c>
      <c r="R20" s="2428">
        <v>10</v>
      </c>
      <c r="S20" s="2413">
        <f t="shared" si="4"/>
        <v>17</v>
      </c>
      <c r="T20" s="2414">
        <f>'[10]9.2'!R20+'[10]9.2 (2)'!T20+'[10]9.2 (3)'!T20+'[10]9.2 (4)'!T20</f>
        <v>6770</v>
      </c>
      <c r="U20" s="2414">
        <f>'[10]9.2'!S20+'[10]9.2 (2)'!U20+'[10]9.2 (3)'!U20+'[10]9.2 (4)'!U20</f>
        <v>0</v>
      </c>
      <c r="V20" s="2414">
        <f>'[10]9.2'!T20+'[10]9.2 (2)'!V20+'[10]9.2 (3)'!V20+'[10]9.2 (4)'!V20</f>
        <v>36809</v>
      </c>
      <c r="W20" s="2414">
        <f>'[10]9.2 (2)'!W20+'[10]9.2 (3)'!W20+'[10]9.2 (4)'!W20</f>
        <v>0</v>
      </c>
      <c r="X20" s="2414">
        <f>'[10]9.2'!U20+'[10]9.2 (2)'!X20+'[10]9.2 (3)'!X20+'[10]9.2 (4)'!X20</f>
        <v>1166.06</v>
      </c>
      <c r="Y20" s="2414">
        <f>'[10]9.2'!V20+'[10]9.2 (2)'!Y20+'[10]9.2 (3)'!Y20+'[10]9.2 (4)'!Y20</f>
        <v>6169</v>
      </c>
      <c r="Z20" s="2414">
        <f>'[10]9.2'!W20+'[10]9.2 (2)'!Z20+'[10]9.2 (3)'!Z20+'[10]9.2 (4)'!Z20</f>
        <v>0</v>
      </c>
      <c r="AA20" s="2414">
        <f>'[10]9.2'!X20+'[10]9.2 (2)'!AA20+'[10]9.2 (3)'!AA20+'[10]9.2 (4)'!AA20</f>
        <v>33371</v>
      </c>
      <c r="AB20" s="2414">
        <f>'[10]9.2 (2)'!AB20+'[10]9.2 (3)'!AB20+'[10]9.2 (4)'!AB20</f>
        <v>0</v>
      </c>
      <c r="AC20" s="2414">
        <f>'[10]9.2'!Y20+'[10]9.2 (2)'!AC20+'[10]9.2 (3)'!AC20+'[10]9.2 (4)'!AC20</f>
        <v>1057.78</v>
      </c>
      <c r="AD20" s="2414">
        <f>'[10]9.2'!Z20+'[10]9.2 (2)'!AD20+'[10]9.2 (3)'!AD20+'[10]9.2 (4)'!AD20</f>
        <v>6310</v>
      </c>
      <c r="AE20" s="2448">
        <v>0</v>
      </c>
      <c r="AF20" s="2447">
        <v>0</v>
      </c>
      <c r="AG20" s="2417">
        <f t="shared" si="5"/>
        <v>0</v>
      </c>
      <c r="AH20" s="2418">
        <f>'[10]9.2'!AD20+'[10]9.2 (2)'!AH20+'[10]9.2 (3)'!AH20+'[10]9.2 (4)'!AH20</f>
        <v>0</v>
      </c>
      <c r="AI20" s="2418">
        <f>'[10]9.2'!AE20+'[10]9.2 (2)'!AI20+'[10]9.2 (3)'!AI20+'[10]9.2 (4)'!AI20</f>
        <v>0</v>
      </c>
      <c r="AJ20" s="2418">
        <f>'[10]9.2'!AF20+'[10]9.2 (2)'!AJ20+'[10]9.2 (3)'!AJ20+'[10]9.2 (4)'!AJ20</f>
        <v>0</v>
      </c>
      <c r="AK20" s="2418">
        <f>'[10]9.2 (2)'!AK20+'[10]9.2 (3)'!AK20+'[10]9.2 (4)'!AK20</f>
        <v>0</v>
      </c>
      <c r="AL20" s="2418">
        <f>'[10]9.2'!AG20+'[10]9.2 (2)'!AL20+'[10]9.2 (3)'!AL20+'[10]9.2 (4)'!AL20</f>
        <v>0</v>
      </c>
      <c r="AM20" s="2418">
        <f>'[10]9.2'!AH20+'[10]9.2 (2)'!AM20+'[10]9.2 (3)'!AM20+'[10]9.2 (4)'!AM20</f>
        <v>0</v>
      </c>
      <c r="AN20" s="2418">
        <f>'[10]9.2'!AI20+'[10]9.2 (2)'!AN20+'[10]9.2 (3)'!AN20+'[10]9.2 (4)'!AN20</f>
        <v>0</v>
      </c>
      <c r="AO20" s="2418">
        <f>'[10]9.2'!AJ20+'[10]9.2 (2)'!AO20+'[10]9.2 (3)'!AO20+'[10]9.2 (4)'!AO20</f>
        <v>0</v>
      </c>
      <c r="AP20" s="2418">
        <f>'[10]9.2 (2)'!AP20+'[10]9.2 (3)'!AP20+'[10]9.2 (4)'!AP20</f>
        <v>0</v>
      </c>
      <c r="AQ20" s="2418">
        <f>'[10]9.2'!AK20+'[10]9.2 (2)'!AQ20+'[10]9.2 (3)'!AQ20+'[10]9.2 (4)'!AQ20</f>
        <v>0</v>
      </c>
      <c r="AR20" s="2418">
        <f>'[10]9.2'!AL20+'[10]9.2 (2)'!AR20+'[10]9.2 (3)'!AR20+'[10]9.2 (4)'!AR20</f>
        <v>0</v>
      </c>
      <c r="AS20" s="2419">
        <f t="shared" si="6"/>
        <v>17</v>
      </c>
      <c r="AT20" s="2419">
        <f t="shared" si="6"/>
        <v>12</v>
      </c>
      <c r="AU20" s="2419">
        <f t="shared" si="7"/>
        <v>29</v>
      </c>
      <c r="AV20" s="2420">
        <f t="shared" si="0"/>
        <v>16680</v>
      </c>
      <c r="AW20" s="2420">
        <f t="shared" si="0"/>
        <v>0</v>
      </c>
      <c r="AX20" s="2420">
        <f t="shared" si="0"/>
        <v>72720</v>
      </c>
      <c r="AY20" s="2420">
        <f t="shared" si="8"/>
        <v>0</v>
      </c>
      <c r="AZ20" s="2420">
        <f t="shared" si="1"/>
        <v>2369.77</v>
      </c>
      <c r="BA20" s="2420">
        <f t="shared" si="1"/>
        <v>14481</v>
      </c>
      <c r="BB20" s="2420">
        <f t="shared" si="1"/>
        <v>0</v>
      </c>
      <c r="BC20" s="2420">
        <f t="shared" si="1"/>
        <v>63516</v>
      </c>
      <c r="BD20" s="2420">
        <f t="shared" si="9"/>
        <v>0</v>
      </c>
      <c r="BE20" s="2420">
        <f t="shared" si="2"/>
        <v>2068.0699999999997</v>
      </c>
      <c r="BF20" s="2421">
        <f t="shared" si="2"/>
        <v>13234</v>
      </c>
      <c r="BG20" s="2422"/>
      <c r="BI20" s="2422"/>
      <c r="BK20" s="2422"/>
      <c r="BM20" s="2422"/>
    </row>
    <row r="21" spans="1:66" ht="13.5" thickBot="1">
      <c r="A21" s="2423">
        <v>14</v>
      </c>
      <c r="B21" s="2432" t="s">
        <v>1338</v>
      </c>
      <c r="C21" s="2425">
        <v>19</v>
      </c>
      <c r="D21" s="2426">
        <v>11</v>
      </c>
      <c r="E21" s="2411">
        <f t="shared" si="3"/>
        <v>30</v>
      </c>
      <c r="F21" s="2412">
        <f>'[10]9.2'!F21+'[10]9.2 (2)'!F21+'[10]9.2 (3)'!F21+'[10]9.2 (4)'!F21</f>
        <v>20381</v>
      </c>
      <c r="G21" s="2412">
        <f>'[10]9.2'!G21+'[10]9.2 (2)'!G21+'[10]9.2 (3)'!G21+'[10]9.2 (4)'!G21</f>
        <v>0</v>
      </c>
      <c r="H21" s="2412">
        <f>'[10]9.2'!H21+'[10]9.2 (2)'!H21+'[10]9.2 (3)'!H21+'[10]9.2 (4)'!H21</f>
        <v>58240</v>
      </c>
      <c r="I21" s="2412">
        <f>'[10]9.2 (2)'!I21+'[10]9.2 (3)'!I21+'[10]9.2 (4)'!I21</f>
        <v>12330</v>
      </c>
      <c r="J21" s="2412">
        <f>'[10]9.2'!I21+'[10]9.2 (2)'!J21+'[10]9.2 (3)'!J21+'[10]9.2 (4)'!J21</f>
        <v>3283.89</v>
      </c>
      <c r="K21" s="2412">
        <f>'[10]9.2'!J21+'[10]9.2 (2)'!K21+'[10]9.2 (3)'!K21+'[10]9.2 (4)'!K21</f>
        <v>13698</v>
      </c>
      <c r="L21" s="2412">
        <f>'[10]9.2'!K21+'[10]9.2 (2)'!L21+'[10]9.2 (3)'!L21+'[10]9.2 (4)'!L21</f>
        <v>0</v>
      </c>
      <c r="M21" s="2412">
        <f>'[10]9.2'!L21+'[10]9.2 (2)'!M21+'[10]9.2 (3)'!M21+'[10]9.2 (4)'!M21</f>
        <v>68645</v>
      </c>
      <c r="N21" s="2412">
        <f>'[10]9.2 (2)'!N21+'[10]9.2 (3)'!N21+'[10]9.2 (4)'!N21</f>
        <v>8500</v>
      </c>
      <c r="O21" s="2412">
        <f>'[10]9.2'!M21+'[10]9.2 (2)'!O21+'[10]9.2 (3)'!O21+'[10]9.2 (4)'!O21</f>
        <v>3156.0099999999998</v>
      </c>
      <c r="P21" s="2412">
        <f>'[10]9.2'!N21+'[10]9.2 (2)'!P21+'[10]9.2 (3)'!P21+'[10]9.2 (4)'!P21</f>
        <v>15822</v>
      </c>
      <c r="Q21" s="2449">
        <v>12</v>
      </c>
      <c r="R21" s="2450">
        <v>10</v>
      </c>
      <c r="S21" s="2413">
        <f t="shared" si="4"/>
        <v>22</v>
      </c>
      <c r="T21" s="2414">
        <f>'[10]9.2'!R21+'[10]9.2 (2)'!T21+'[10]9.2 (3)'!T21+'[10]9.2 (4)'!T21</f>
        <v>6694</v>
      </c>
      <c r="U21" s="2414">
        <f>'[10]9.2'!S21+'[10]9.2 (2)'!U21+'[10]9.2 (3)'!U21+'[10]9.2 (4)'!U21</f>
        <v>0</v>
      </c>
      <c r="V21" s="2414">
        <f>'[10]9.2'!T21+'[10]9.2 (2)'!V21+'[10]9.2 (3)'!V21+'[10]9.2 (4)'!V21</f>
        <v>23655</v>
      </c>
      <c r="W21" s="2414">
        <f>'[10]9.2 (2)'!W21+'[10]9.2 (3)'!W21+'[10]9.2 (4)'!W21</f>
        <v>3820</v>
      </c>
      <c r="X21" s="2414">
        <f>'[10]9.2'!U21+'[10]9.2 (2)'!X21+'[10]9.2 (3)'!X21+'[10]9.2 (4)'!X21</f>
        <v>1235.06</v>
      </c>
      <c r="Y21" s="2414">
        <f>'[10]9.2'!V21+'[10]9.2 (2)'!Y21+'[10]9.2 (3)'!Y21+'[10]9.2 (4)'!Y21</f>
        <v>4663</v>
      </c>
      <c r="Z21" s="2414">
        <f>'[10]9.2'!W21+'[10]9.2 (2)'!Z21+'[10]9.2 (3)'!Z21+'[10]9.2 (4)'!Z21</f>
        <v>0</v>
      </c>
      <c r="AA21" s="2414">
        <f>'[10]9.2'!X21+'[10]9.2 (2)'!AA21+'[10]9.2 (3)'!AA21+'[10]9.2 (4)'!AA21</f>
        <v>17879</v>
      </c>
      <c r="AB21" s="2414">
        <f>'[10]9.2 (2)'!AB21+'[10]9.2 (3)'!AB21+'[10]9.2 (4)'!AB21</f>
        <v>8701</v>
      </c>
      <c r="AC21" s="2414">
        <f>'[10]9.2'!Y21+'[10]9.2 (2)'!AC21+'[10]9.2 (3)'!AC21+'[10]9.2 (4)'!AC21</f>
        <v>1138.75</v>
      </c>
      <c r="AD21" s="2414">
        <f>'[10]9.2'!Z21+'[10]9.2 (2)'!AD21+'[10]9.2 (3)'!AD21+'[10]9.2 (4)'!AD21</f>
        <v>6403</v>
      </c>
      <c r="AE21" s="2427">
        <v>3</v>
      </c>
      <c r="AF21" s="2428">
        <v>1</v>
      </c>
      <c r="AG21" s="2417">
        <f t="shared" si="5"/>
        <v>4</v>
      </c>
      <c r="AH21" s="2418">
        <f>'[10]9.2'!AD21+'[10]9.2 (2)'!AH21+'[10]9.2 (3)'!AH21+'[10]9.2 (4)'!AH21</f>
        <v>1698</v>
      </c>
      <c r="AI21" s="2418">
        <f>'[10]9.2'!AE21+'[10]9.2 (2)'!AI21+'[10]9.2 (3)'!AI21+'[10]9.2 (4)'!AI21</f>
        <v>0</v>
      </c>
      <c r="AJ21" s="2418">
        <f>'[10]9.2'!AF21+'[10]9.2 (2)'!AJ21+'[10]9.2 (3)'!AJ21+'[10]9.2 (4)'!AJ21</f>
        <v>5280</v>
      </c>
      <c r="AK21" s="2418">
        <f>'[10]9.2 (2)'!AK21+'[10]9.2 (3)'!AK21+'[10]9.2 (4)'!AK21</f>
        <v>0</v>
      </c>
      <c r="AL21" s="2418">
        <f>'[10]9.2'!AG21+'[10]9.2 (2)'!AL21+'[10]9.2 (3)'!AL21+'[10]9.2 (4)'!AL21</f>
        <v>338.42</v>
      </c>
      <c r="AM21" s="2418">
        <f>'[10]9.2'!AH21+'[10]9.2 (2)'!AM21+'[10]9.2 (3)'!AM21+'[10]9.2 (4)'!AM21</f>
        <v>1544</v>
      </c>
      <c r="AN21" s="2418">
        <f>'[10]9.2'!AI21+'[10]9.2 (2)'!AN21+'[10]9.2 (3)'!AN21+'[10]9.2 (4)'!AN21</f>
        <v>0</v>
      </c>
      <c r="AO21" s="2418">
        <f>'[10]9.2'!AJ21+'[10]9.2 (2)'!AO21+'[10]9.2 (3)'!AO21+'[10]9.2 (4)'!AO21</f>
        <v>3776</v>
      </c>
      <c r="AP21" s="2418">
        <f>'[10]9.2 (2)'!AP21+'[10]9.2 (3)'!AP21+'[10]9.2 (4)'!AP21</f>
        <v>837</v>
      </c>
      <c r="AQ21" s="2418">
        <f>'[10]9.2'!AK21+'[10]9.2 (2)'!AQ21+'[10]9.2 (3)'!AQ21+'[10]9.2 (4)'!AQ21</f>
        <v>329.58</v>
      </c>
      <c r="AR21" s="2418">
        <f>'[10]9.2'!AL21+'[10]9.2 (2)'!AR21+'[10]9.2 (3)'!AR21+'[10]9.2 (4)'!AR21</f>
        <v>1900</v>
      </c>
      <c r="AS21" s="2419">
        <f t="shared" si="6"/>
        <v>34</v>
      </c>
      <c r="AT21" s="2419">
        <f t="shared" si="6"/>
        <v>22</v>
      </c>
      <c r="AU21" s="2419">
        <f t="shared" si="7"/>
        <v>56</v>
      </c>
      <c r="AV21" s="2420">
        <f t="shared" si="0"/>
        <v>28773</v>
      </c>
      <c r="AW21" s="2420">
        <f t="shared" si="0"/>
        <v>0</v>
      </c>
      <c r="AX21" s="2420">
        <f t="shared" si="0"/>
        <v>87175</v>
      </c>
      <c r="AY21" s="2420">
        <f t="shared" si="8"/>
        <v>16150</v>
      </c>
      <c r="AZ21" s="2420">
        <f t="shared" si="1"/>
        <v>4857.37</v>
      </c>
      <c r="BA21" s="2420">
        <f t="shared" si="1"/>
        <v>19905</v>
      </c>
      <c r="BB21" s="2420">
        <f t="shared" si="1"/>
        <v>0</v>
      </c>
      <c r="BC21" s="2420">
        <f t="shared" si="1"/>
        <v>90300</v>
      </c>
      <c r="BD21" s="2420">
        <f t="shared" si="9"/>
        <v>18038</v>
      </c>
      <c r="BE21" s="2420">
        <f t="shared" si="2"/>
        <v>4624.34</v>
      </c>
      <c r="BF21" s="2421">
        <f t="shared" si="2"/>
        <v>24125</v>
      </c>
      <c r="BG21" s="2422"/>
      <c r="BI21" s="2422"/>
      <c r="BK21" s="2422"/>
      <c r="BM21" s="2422"/>
    </row>
    <row r="22" spans="1:66" ht="13.5" thickBot="1">
      <c r="A22" s="2423">
        <v>15</v>
      </c>
      <c r="B22" s="2432" t="s">
        <v>1339</v>
      </c>
      <c r="C22" s="2425">
        <v>0</v>
      </c>
      <c r="D22" s="2426">
        <v>2</v>
      </c>
      <c r="E22" s="2411">
        <f t="shared" si="3"/>
        <v>2</v>
      </c>
      <c r="F22" s="2412">
        <f>'[10]9.2'!F22+'[10]9.2 (2)'!F22+'[10]9.2 (3)'!F22+'[10]9.2 (4)'!F22</f>
        <v>1556</v>
      </c>
      <c r="G22" s="2412">
        <f>'[10]9.2'!G22+'[10]9.2 (2)'!G22+'[10]9.2 (3)'!G22+'[10]9.2 (4)'!G22</f>
        <v>0</v>
      </c>
      <c r="H22" s="2412">
        <f>'[10]9.2'!H22+'[10]9.2 (2)'!H22+'[10]9.2 (3)'!H22+'[10]9.2 (4)'!H22</f>
        <v>9049</v>
      </c>
      <c r="I22" s="2412">
        <f>'[10]9.2 (2)'!I22+'[10]9.2 (3)'!I22+'[10]9.2 (4)'!I22</f>
        <v>3350</v>
      </c>
      <c r="J22" s="2412">
        <f>'[10]9.2'!I22+'[10]9.2 (2)'!J22+'[10]9.2 (3)'!J22+'[10]9.2 (4)'!J22</f>
        <v>376.63</v>
      </c>
      <c r="K22" s="2412">
        <f>'[10]9.2'!J22+'[10]9.2 (2)'!K22+'[10]9.2 (3)'!K22+'[10]9.2 (4)'!K22</f>
        <v>1485</v>
      </c>
      <c r="L22" s="2412">
        <f>'[10]9.2'!K22+'[10]9.2 (2)'!L22+'[10]9.2 (3)'!L22+'[10]9.2 (4)'!L22</f>
        <v>0</v>
      </c>
      <c r="M22" s="2412">
        <f>'[10]9.2'!L22+'[10]9.2 (2)'!M22+'[10]9.2 (3)'!M22+'[10]9.2 (4)'!M22</f>
        <v>9405</v>
      </c>
      <c r="N22" s="2412">
        <f>'[10]9.2 (2)'!N22+'[10]9.2 (3)'!N22+'[10]9.2 (4)'!N22</f>
        <v>3350</v>
      </c>
      <c r="O22" s="2412">
        <f>'[10]9.2'!M22+'[10]9.2 (2)'!O22+'[10]9.2 (3)'!O22+'[10]9.2 (4)'!O22</f>
        <v>375.42</v>
      </c>
      <c r="P22" s="2412">
        <f>'[10]9.2'!N22+'[10]9.2 (2)'!P22+'[10]9.2 (3)'!P22+'[10]9.2 (4)'!P22</f>
        <v>1829</v>
      </c>
      <c r="Q22" s="2427">
        <v>0</v>
      </c>
      <c r="R22" s="2428">
        <v>2</v>
      </c>
      <c r="S22" s="2413">
        <f t="shared" si="4"/>
        <v>2</v>
      </c>
      <c r="T22" s="2414">
        <f>'[10]9.2'!R22+'[10]9.2 (2)'!T22+'[10]9.2 (3)'!T22+'[10]9.2 (4)'!T22</f>
        <v>1664</v>
      </c>
      <c r="U22" s="2414">
        <f>'[10]9.2'!S22+'[10]9.2 (2)'!U22+'[10]9.2 (3)'!U22+'[10]9.2 (4)'!U22</f>
        <v>0</v>
      </c>
      <c r="V22" s="2414">
        <f>'[10]9.2'!T22+'[10]9.2 (2)'!V22+'[10]9.2 (3)'!V22+'[10]9.2 (4)'!V22</f>
        <v>8683</v>
      </c>
      <c r="W22" s="2414">
        <f>'[10]9.2 (2)'!W22+'[10]9.2 (3)'!W22+'[10]9.2 (4)'!W22</f>
        <v>1787</v>
      </c>
      <c r="X22" s="2414">
        <f>'[10]9.2'!U22+'[10]9.2 (2)'!X22+'[10]9.2 (3)'!X22+'[10]9.2 (4)'!X22</f>
        <v>290.2</v>
      </c>
      <c r="Y22" s="2414">
        <f>'[10]9.2'!V22+'[10]9.2 (2)'!Y22+'[10]9.2 (3)'!Y22+'[10]9.2 (4)'!Y22</f>
        <v>1589</v>
      </c>
      <c r="Z22" s="2414">
        <f>'[10]9.2'!W22+'[10]9.2 (2)'!Z22+'[10]9.2 (3)'!Z22+'[10]9.2 (4)'!Z22</f>
        <v>0</v>
      </c>
      <c r="AA22" s="2414">
        <f>'[10]9.2'!X22+'[10]9.2 (2)'!AA22+'[10]9.2 (3)'!AA22+'[10]9.2 (4)'!AA22</f>
        <v>7676</v>
      </c>
      <c r="AB22" s="2414">
        <f>'[10]9.2 (2)'!AB22+'[10]9.2 (3)'!AB22+'[10]9.2 (4)'!AB22</f>
        <v>1787</v>
      </c>
      <c r="AC22" s="2414">
        <f>'[10]9.2'!Y22+'[10]9.2 (2)'!AC22+'[10]9.2 (3)'!AC22+'[10]9.2 (4)'!AC22</f>
        <v>288.63</v>
      </c>
      <c r="AD22" s="2414">
        <f>'[10]9.2'!Z22+'[10]9.2 (2)'!AD22+'[10]9.2 (3)'!AD22+'[10]9.2 (4)'!AD22</f>
        <v>1493</v>
      </c>
      <c r="AE22" s="2427">
        <v>1</v>
      </c>
      <c r="AF22" s="2428">
        <v>6</v>
      </c>
      <c r="AG22" s="2417">
        <f t="shared" si="5"/>
        <v>7</v>
      </c>
      <c r="AH22" s="2418">
        <f>'[10]9.2'!AD22+'[10]9.2 (2)'!AH22+'[10]9.2 (3)'!AH22+'[10]9.2 (4)'!AH22</f>
        <v>6561</v>
      </c>
      <c r="AI22" s="2418">
        <f>'[10]9.2'!AE22+'[10]9.2 (2)'!AI22+'[10]9.2 (3)'!AI22+'[10]9.2 (4)'!AI22</f>
        <v>0</v>
      </c>
      <c r="AJ22" s="2418">
        <f>'[10]9.2'!AF22+'[10]9.2 (2)'!AJ22+'[10]9.2 (3)'!AJ22+'[10]9.2 (4)'!AJ22</f>
        <v>35320</v>
      </c>
      <c r="AK22" s="2418">
        <f>'[10]9.2 (2)'!AK22+'[10]9.2 (3)'!AK22+'[10]9.2 (4)'!AK22</f>
        <v>11844</v>
      </c>
      <c r="AL22" s="2418">
        <f>'[10]9.2'!AG22+'[10]9.2 (2)'!AL22+'[10]9.2 (3)'!AL22+'[10]9.2 (4)'!AL22</f>
        <v>1305.76</v>
      </c>
      <c r="AM22" s="2418">
        <f>'[10]9.2'!AH22+'[10]9.2 (2)'!AM22+'[10]9.2 (3)'!AM22+'[10]9.2 (4)'!AM22</f>
        <v>4719</v>
      </c>
      <c r="AN22" s="2418">
        <f>'[10]9.2'!AI22+'[10]9.2 (2)'!AN22+'[10]9.2 (3)'!AN22+'[10]9.2 (4)'!AN22</f>
        <v>0</v>
      </c>
      <c r="AO22" s="2418">
        <f>'[10]9.2'!AJ22+'[10]9.2 (2)'!AO22+'[10]9.2 (3)'!AO22+'[10]9.2 (4)'!AO22</f>
        <v>34258</v>
      </c>
      <c r="AP22" s="2418">
        <f>'[10]9.2 (2)'!AP22+'[10]9.2 (3)'!AP22+'[10]9.2 (4)'!AP22</f>
        <v>11844</v>
      </c>
      <c r="AQ22" s="2418">
        <f>'[10]9.2'!AK22+'[10]9.2 (2)'!AQ22+'[10]9.2 (3)'!AQ22+'[10]9.2 (4)'!AQ22</f>
        <v>1193.93</v>
      </c>
      <c r="AR22" s="2418">
        <f>'[10]9.2'!AL22+'[10]9.2 (2)'!AR22+'[10]9.2 (3)'!AR22+'[10]9.2 (4)'!AR22</f>
        <v>6231</v>
      </c>
      <c r="AS22" s="2419">
        <f t="shared" si="6"/>
        <v>1</v>
      </c>
      <c r="AT22" s="2419">
        <f t="shared" si="6"/>
        <v>10</v>
      </c>
      <c r="AU22" s="2419">
        <f t="shared" si="7"/>
        <v>11</v>
      </c>
      <c r="AV22" s="2420">
        <f t="shared" si="0"/>
        <v>9781</v>
      </c>
      <c r="AW22" s="2420">
        <f t="shared" si="0"/>
        <v>0</v>
      </c>
      <c r="AX22" s="2420">
        <f t="shared" si="0"/>
        <v>53052</v>
      </c>
      <c r="AY22" s="2420">
        <f t="shared" si="8"/>
        <v>16981</v>
      </c>
      <c r="AZ22" s="2420">
        <f t="shared" si="1"/>
        <v>1972.5900000000001</v>
      </c>
      <c r="BA22" s="2420">
        <f t="shared" si="1"/>
        <v>7793</v>
      </c>
      <c r="BB22" s="2420">
        <f t="shared" si="1"/>
        <v>0</v>
      </c>
      <c r="BC22" s="2420">
        <f t="shared" si="1"/>
        <v>51339</v>
      </c>
      <c r="BD22" s="2420">
        <f t="shared" si="9"/>
        <v>16981</v>
      </c>
      <c r="BE22" s="2420">
        <f t="shared" si="2"/>
        <v>1857.98</v>
      </c>
      <c r="BF22" s="2421">
        <f t="shared" si="2"/>
        <v>9553</v>
      </c>
      <c r="BG22" s="2422"/>
      <c r="BI22" s="2422"/>
      <c r="BK22" s="2422"/>
      <c r="BM22" s="2422"/>
    </row>
    <row r="23" spans="1:66" ht="13.5" thickBot="1">
      <c r="A23" s="2423">
        <v>16</v>
      </c>
      <c r="B23" s="2432" t="s">
        <v>1340</v>
      </c>
      <c r="C23" s="2425">
        <v>2</v>
      </c>
      <c r="D23" s="2426">
        <v>3</v>
      </c>
      <c r="E23" s="2411">
        <f t="shared" si="3"/>
        <v>5</v>
      </c>
      <c r="F23" s="2412">
        <f>'[10]9.2'!F23+'[10]9.2 (2)'!F23+'[10]9.2 (3)'!F23+'[10]9.2 (4)'!F23</f>
        <v>2205</v>
      </c>
      <c r="G23" s="2412">
        <f>'[10]9.2'!G23+'[10]9.2 (2)'!G23+'[10]9.2 (3)'!G23+'[10]9.2 (4)'!G23</f>
        <v>1960</v>
      </c>
      <c r="H23" s="2412">
        <f>'[10]9.2'!H23+'[10]9.2 (2)'!H23+'[10]9.2 (3)'!H23+'[10]9.2 (4)'!H23</f>
        <v>41982.2</v>
      </c>
      <c r="I23" s="2412">
        <f>'[10]9.2 (2)'!I23+'[10]9.2 (3)'!I23+'[10]9.2 (4)'!I23</f>
        <v>36424.800000000003</v>
      </c>
      <c r="J23" s="2412">
        <f>'[10]9.2'!I23+'[10]9.2 (2)'!J23+'[10]9.2 (3)'!J23+'[10]9.2 (4)'!J23</f>
        <v>973.45518000000015</v>
      </c>
      <c r="K23" s="2412">
        <f>'[10]9.2'!J23+'[10]9.2 (2)'!K23+'[10]9.2 (3)'!K23+'[10]9.2 (4)'!K23</f>
        <v>2155</v>
      </c>
      <c r="L23" s="2412">
        <f>'[10]9.2'!K23+'[10]9.2 (2)'!L23+'[10]9.2 (3)'!L23+'[10]9.2 (4)'!L23</f>
        <v>1960</v>
      </c>
      <c r="M23" s="2412">
        <f>'[10]9.2'!L23+'[10]9.2 (2)'!M23+'[10]9.2 (3)'!M23+'[10]9.2 (4)'!M23</f>
        <v>41982.2</v>
      </c>
      <c r="N23" s="2412">
        <f>'[10]9.2 (2)'!N23+'[10]9.2 (3)'!N23+'[10]9.2 (4)'!N23</f>
        <v>36424.800000000003</v>
      </c>
      <c r="O23" s="2412">
        <f>'[10]9.2'!M23+'[10]9.2 (2)'!O23+'[10]9.2 (3)'!O23+'[10]9.2 (4)'!O23</f>
        <v>966.55</v>
      </c>
      <c r="P23" s="2412">
        <f>'[10]9.2'!N23+'[10]9.2 (2)'!P23+'[10]9.2 (3)'!P23+'[10]9.2 (4)'!P23</f>
        <v>10426</v>
      </c>
      <c r="Q23" s="2427">
        <v>0</v>
      </c>
      <c r="R23" s="2428">
        <v>7</v>
      </c>
      <c r="S23" s="2413">
        <f t="shared" si="4"/>
        <v>7</v>
      </c>
      <c r="T23" s="2414">
        <f>'[10]9.2'!R23+'[10]9.2 (2)'!T23+'[10]9.2 (3)'!T23+'[10]9.2 (4)'!T23</f>
        <v>3488</v>
      </c>
      <c r="U23" s="2414">
        <f>'[10]9.2'!S23+'[10]9.2 (2)'!U23+'[10]9.2 (3)'!U23+'[10]9.2 (4)'!U23</f>
        <v>7867</v>
      </c>
      <c r="V23" s="2414">
        <f>'[10]9.2'!T23+'[10]9.2 (2)'!V23+'[10]9.2 (3)'!V23+'[10]9.2 (4)'!V23</f>
        <v>52043</v>
      </c>
      <c r="W23" s="2414">
        <f>'[10]9.2 (2)'!W23+'[10]9.2 (3)'!W23+'[10]9.2 (4)'!W23</f>
        <v>6624</v>
      </c>
      <c r="X23" s="2414">
        <f>'[10]9.2'!U23+'[10]9.2 (2)'!X23+'[10]9.2 (3)'!X23+'[10]9.2 (4)'!X23</f>
        <v>439.45139999999998</v>
      </c>
      <c r="Y23" s="2414">
        <f>'[10]9.2'!V23+'[10]9.2 (2)'!Y23+'[10]9.2 (3)'!Y23+'[10]9.2 (4)'!Y23</f>
        <v>3075</v>
      </c>
      <c r="Z23" s="2414">
        <f>'[10]9.2'!W23+'[10]9.2 (2)'!Z23+'[10]9.2 (3)'!Z23+'[10]9.2 (4)'!Z23</f>
        <v>7867</v>
      </c>
      <c r="AA23" s="2414">
        <f>'[10]9.2'!X23+'[10]9.2 (2)'!AA23+'[10]9.2 (3)'!AA23+'[10]9.2 (4)'!AA23</f>
        <v>52043</v>
      </c>
      <c r="AB23" s="2414">
        <f>'[10]9.2 (2)'!AB23+'[10]9.2 (3)'!AB23+'[10]9.2 (4)'!AB23</f>
        <v>6624</v>
      </c>
      <c r="AC23" s="2414">
        <f>'[10]9.2'!Y23+'[10]9.2 (2)'!AC23+'[10]9.2 (3)'!AC23+'[10]9.2 (4)'!AC23</f>
        <v>436.29599999999999</v>
      </c>
      <c r="AD23" s="2414">
        <f>'[10]9.2'!Z23+'[10]9.2 (2)'!AD23+'[10]9.2 (3)'!AD23+'[10]9.2 (4)'!AD23</f>
        <v>7326</v>
      </c>
      <c r="AE23" s="2427">
        <v>1</v>
      </c>
      <c r="AF23" s="2428">
        <v>1</v>
      </c>
      <c r="AG23" s="2417">
        <f t="shared" si="5"/>
        <v>2</v>
      </c>
      <c r="AH23" s="2418">
        <f>'[10]9.2'!AD23+'[10]9.2 (2)'!AH23+'[10]9.2 (3)'!AH23+'[10]9.2 (4)'!AH23</f>
        <v>1318</v>
      </c>
      <c r="AI23" s="2418">
        <f>'[10]9.2'!AE23+'[10]9.2 (2)'!AI23+'[10]9.2 (3)'!AI23+'[10]9.2 (4)'!AI23</f>
        <v>2335</v>
      </c>
      <c r="AJ23" s="2418">
        <f>'[10]9.2'!AF23+'[10]9.2 (2)'!AJ23+'[10]9.2 (3)'!AJ23+'[10]9.2 (4)'!AJ23</f>
        <v>91228.6</v>
      </c>
      <c r="AK23" s="2418">
        <f>'[10]9.2 (2)'!AK23+'[10]9.2 (3)'!AK23+'[10]9.2 (4)'!AK23</f>
        <v>40798.400000000001</v>
      </c>
      <c r="AL23" s="2418">
        <f>'[10]9.2'!AG23+'[10]9.2 (2)'!AL23+'[10]9.2 (3)'!AL23+'[10]9.2 (4)'!AL23</f>
        <v>780.62342000000001</v>
      </c>
      <c r="AM23" s="2418">
        <f>'[10]9.2'!AH23+'[10]9.2 (2)'!AM23+'[10]9.2 (3)'!AM23+'[10]9.2 (4)'!AM23</f>
        <v>1312</v>
      </c>
      <c r="AN23" s="2418">
        <f>'[10]9.2'!AI23+'[10]9.2 (2)'!AN23+'[10]9.2 (3)'!AN23+'[10]9.2 (4)'!AN23</f>
        <v>2335</v>
      </c>
      <c r="AO23" s="2418">
        <f>'[10]9.2'!AJ23+'[10]9.2 (2)'!AO23+'[10]9.2 (3)'!AO23+'[10]9.2 (4)'!AO23</f>
        <v>91228.6</v>
      </c>
      <c r="AP23" s="2418">
        <f>'[10]9.2 (2)'!AP23+'[10]9.2 (3)'!AP23+'[10]9.2 (4)'!AP23</f>
        <v>40798.400000000001</v>
      </c>
      <c r="AQ23" s="2418">
        <f>'[10]9.2'!AK23+'[10]9.2 (2)'!AQ23+'[10]9.2 (3)'!AQ23+'[10]9.2 (4)'!AQ23</f>
        <v>780.57</v>
      </c>
      <c r="AR23" s="2418">
        <f>'[10]9.2'!AL23+'[10]9.2 (2)'!AR23+'[10]9.2 (3)'!AR23+'[10]9.2 (4)'!AR23</f>
        <v>22344</v>
      </c>
      <c r="AS23" s="2419">
        <f t="shared" si="6"/>
        <v>3</v>
      </c>
      <c r="AT23" s="2419">
        <f t="shared" si="6"/>
        <v>11</v>
      </c>
      <c r="AU23" s="2419">
        <f t="shared" si="7"/>
        <v>14</v>
      </c>
      <c r="AV23" s="2420">
        <f t="shared" si="0"/>
        <v>7011</v>
      </c>
      <c r="AW23" s="2420">
        <f t="shared" si="0"/>
        <v>12162</v>
      </c>
      <c r="AX23" s="2420">
        <f t="shared" si="0"/>
        <v>185253.8</v>
      </c>
      <c r="AY23" s="2420">
        <f t="shared" si="8"/>
        <v>83847.200000000012</v>
      </c>
      <c r="AZ23" s="2420">
        <f t="shared" si="1"/>
        <v>2193.5300000000002</v>
      </c>
      <c r="BA23" s="2420">
        <f t="shared" si="1"/>
        <v>6542</v>
      </c>
      <c r="BB23" s="2420">
        <f t="shared" si="1"/>
        <v>12162</v>
      </c>
      <c r="BC23" s="2420">
        <f t="shared" si="1"/>
        <v>185253.8</v>
      </c>
      <c r="BD23" s="2420">
        <f t="shared" si="9"/>
        <v>83847.200000000012</v>
      </c>
      <c r="BE23" s="2420">
        <f t="shared" si="2"/>
        <v>2183.4160000000002</v>
      </c>
      <c r="BF23" s="2421">
        <f t="shared" si="2"/>
        <v>40096</v>
      </c>
      <c r="BG23" s="2422"/>
      <c r="BI23" s="2422"/>
      <c r="BK23" s="2422"/>
      <c r="BM23" s="2422"/>
    </row>
    <row r="24" spans="1:66" ht="13.5" thickBot="1">
      <c r="A24" s="2423">
        <v>17</v>
      </c>
      <c r="B24" s="2432" t="s">
        <v>1341</v>
      </c>
      <c r="C24" s="2425">
        <v>19</v>
      </c>
      <c r="D24" s="2426">
        <v>18</v>
      </c>
      <c r="E24" s="2411">
        <f t="shared" si="3"/>
        <v>37</v>
      </c>
      <c r="F24" s="2412">
        <f>'[10]9.2'!F24+'[10]9.2 (2)'!F24+'[10]9.2 (3)'!F24+'[10]9.2 (4)'!F24</f>
        <v>16412</v>
      </c>
      <c r="G24" s="2412">
        <f>'[10]9.2'!G24+'[10]9.2 (2)'!G24+'[10]9.2 (3)'!G24+'[10]9.2 (4)'!G24</f>
        <v>113</v>
      </c>
      <c r="H24" s="2412">
        <f>'[10]9.2'!H24+'[10]9.2 (2)'!H24+'[10]9.2 (3)'!H24+'[10]9.2 (4)'!H24</f>
        <v>32140</v>
      </c>
      <c r="I24" s="2412">
        <f>'[10]9.2 (2)'!I24+'[10]9.2 (3)'!I24+'[10]9.2 (4)'!I24</f>
        <v>14163.38</v>
      </c>
      <c r="J24" s="2412">
        <f>'[10]9.2'!I24+'[10]9.2 (2)'!J24+'[10]9.2 (3)'!J24+'[10]9.2 (4)'!J24</f>
        <v>1953.32</v>
      </c>
      <c r="K24" s="2412">
        <f>'[10]9.2'!J24+'[10]9.2 (2)'!K24+'[10]9.2 (3)'!K24+'[10]9.2 (4)'!K24</f>
        <v>16412</v>
      </c>
      <c r="L24" s="2412">
        <f>'[10]9.2'!K24+'[10]9.2 (2)'!L24+'[10]9.2 (3)'!L24+'[10]9.2 (4)'!L24</f>
        <v>113</v>
      </c>
      <c r="M24" s="2412">
        <f>'[10]9.2'!L24+'[10]9.2 (2)'!M24+'[10]9.2 (3)'!M24+'[10]9.2 (4)'!M24</f>
        <v>32140</v>
      </c>
      <c r="N24" s="2412">
        <f>'[10]9.2 (2)'!N24+'[10]9.2 (3)'!N24+'[10]9.2 (4)'!N24</f>
        <v>14163.38</v>
      </c>
      <c r="O24" s="2412">
        <f>'[10]9.2'!M24+'[10]9.2 (2)'!O24+'[10]9.2 (3)'!O24+'[10]9.2 (4)'!O24</f>
        <v>1953.32</v>
      </c>
      <c r="P24" s="2412">
        <f>'[10]9.2'!N24+'[10]9.2 (2)'!P24+'[10]9.2 (3)'!P24+'[10]9.2 (4)'!P24</f>
        <v>19205</v>
      </c>
      <c r="Q24" s="2427">
        <v>2</v>
      </c>
      <c r="R24" s="2428">
        <v>10</v>
      </c>
      <c r="S24" s="2413">
        <f t="shared" si="4"/>
        <v>12</v>
      </c>
      <c r="T24" s="2414">
        <f>'[10]9.2'!R24+'[10]9.2 (2)'!T24+'[10]9.2 (3)'!T24+'[10]9.2 (4)'!T24</f>
        <v>8854</v>
      </c>
      <c r="U24" s="2414">
        <f>'[10]9.2'!S24+'[10]9.2 (2)'!U24+'[10]9.2 (3)'!U24+'[10]9.2 (4)'!U24</f>
        <v>0</v>
      </c>
      <c r="V24" s="2414">
        <f>'[10]9.2'!T24+'[10]9.2 (2)'!V24+'[10]9.2 (3)'!V24+'[10]9.2 (4)'!V24</f>
        <v>5773</v>
      </c>
      <c r="W24" s="2414">
        <f>'[10]9.2 (2)'!W24+'[10]9.2 (3)'!W24+'[10]9.2 (4)'!W24</f>
        <v>1957.33</v>
      </c>
      <c r="X24" s="2414">
        <f>'[10]9.2'!U24+'[10]9.2 (2)'!X24+'[10]9.2 (3)'!X24+'[10]9.2 (4)'!X24</f>
        <v>449.57999999999993</v>
      </c>
      <c r="Y24" s="2414">
        <f>'[10]9.2'!V24+'[10]9.2 (2)'!Y24+'[10]9.2 (3)'!Y24+'[10]9.2 (4)'!Y24</f>
        <v>8854</v>
      </c>
      <c r="Z24" s="2414">
        <f>'[10]9.2'!W24+'[10]9.2 (2)'!Z24+'[10]9.2 (3)'!Z24+'[10]9.2 (4)'!Z24</f>
        <v>0</v>
      </c>
      <c r="AA24" s="2414">
        <f>'[10]9.2'!X24+'[10]9.2 (2)'!AA24+'[10]9.2 (3)'!AA24+'[10]9.2 (4)'!AA24</f>
        <v>5773</v>
      </c>
      <c r="AB24" s="2414">
        <f>'[10]9.2 (2)'!AB24+'[10]9.2 (3)'!AB24+'[10]9.2 (4)'!AB24</f>
        <v>1957.33</v>
      </c>
      <c r="AC24" s="2414">
        <f>'[10]9.2'!Y24+'[10]9.2 (2)'!AC24+'[10]9.2 (3)'!AC24+'[10]9.2 (4)'!AC24</f>
        <v>449.57999999999993</v>
      </c>
      <c r="AD24" s="2414">
        <f>'[10]9.2'!Z24+'[10]9.2 (2)'!AD24+'[10]9.2 (3)'!AD24+'[10]9.2 (4)'!AD24</f>
        <v>9097</v>
      </c>
      <c r="AE24" s="2451">
        <v>0</v>
      </c>
      <c r="AF24" s="2451">
        <v>0</v>
      </c>
      <c r="AG24" s="2417">
        <f t="shared" si="5"/>
        <v>0</v>
      </c>
      <c r="AH24" s="2418">
        <f>'[10]9.2'!AD24+'[10]9.2 (2)'!AH24+'[10]9.2 (3)'!AH24+'[10]9.2 (4)'!AH24</f>
        <v>0</v>
      </c>
      <c r="AI24" s="2418">
        <f>'[10]9.2'!AE24+'[10]9.2 (2)'!AI24+'[10]9.2 (3)'!AI24+'[10]9.2 (4)'!AI24</f>
        <v>0</v>
      </c>
      <c r="AJ24" s="2418">
        <f>'[10]9.2'!AF24+'[10]9.2 (2)'!AJ24+'[10]9.2 (3)'!AJ24+'[10]9.2 (4)'!AJ24</f>
        <v>0</v>
      </c>
      <c r="AK24" s="2418">
        <f>'[10]9.2 (2)'!AK24+'[10]9.2 (3)'!AK24+'[10]9.2 (4)'!AK24</f>
        <v>0</v>
      </c>
      <c r="AL24" s="2418">
        <f>'[10]9.2'!AG24+'[10]9.2 (2)'!AL24+'[10]9.2 (3)'!AL24+'[10]9.2 (4)'!AL24</f>
        <v>0</v>
      </c>
      <c r="AM24" s="2418">
        <f>'[10]9.2'!AH24+'[10]9.2 (2)'!AM24+'[10]9.2 (3)'!AM24+'[10]9.2 (4)'!AM24</f>
        <v>0</v>
      </c>
      <c r="AN24" s="2418">
        <f>'[10]9.2'!AI24+'[10]9.2 (2)'!AN24+'[10]9.2 (3)'!AN24+'[10]9.2 (4)'!AN24</f>
        <v>0</v>
      </c>
      <c r="AO24" s="2418">
        <f>'[10]9.2'!AJ24+'[10]9.2 (2)'!AO24+'[10]9.2 (3)'!AO24+'[10]9.2 (4)'!AO24</f>
        <v>0</v>
      </c>
      <c r="AP24" s="2418">
        <f>'[10]9.2 (2)'!AP24+'[10]9.2 (3)'!AP24+'[10]9.2 (4)'!AP24</f>
        <v>0</v>
      </c>
      <c r="AQ24" s="2418">
        <f>'[10]9.2'!AK24+'[10]9.2 (2)'!AQ24+'[10]9.2 (3)'!AQ24+'[10]9.2 (4)'!AQ24</f>
        <v>0</v>
      </c>
      <c r="AR24" s="2418">
        <f>'[10]9.2'!AL24+'[10]9.2 (2)'!AR24+'[10]9.2 (3)'!AR24+'[10]9.2 (4)'!AR24</f>
        <v>0</v>
      </c>
      <c r="AS24" s="2419">
        <f t="shared" si="6"/>
        <v>21</v>
      </c>
      <c r="AT24" s="2419">
        <f t="shared" si="6"/>
        <v>28</v>
      </c>
      <c r="AU24" s="2419">
        <f t="shared" si="7"/>
        <v>49</v>
      </c>
      <c r="AV24" s="2420">
        <f t="shared" si="0"/>
        <v>25266</v>
      </c>
      <c r="AW24" s="2420">
        <f t="shared" si="0"/>
        <v>113</v>
      </c>
      <c r="AX24" s="2420">
        <f t="shared" si="0"/>
        <v>37913</v>
      </c>
      <c r="AY24" s="2420">
        <f t="shared" si="8"/>
        <v>16120.71</v>
      </c>
      <c r="AZ24" s="2420">
        <f t="shared" ref="AZ24:BC50" si="10">AL24+X24+J24</f>
        <v>2402.8999999999996</v>
      </c>
      <c r="BA24" s="2420">
        <f t="shared" si="10"/>
        <v>25266</v>
      </c>
      <c r="BB24" s="2420">
        <f t="shared" si="10"/>
        <v>113</v>
      </c>
      <c r="BC24" s="2420">
        <f t="shared" si="10"/>
        <v>37913</v>
      </c>
      <c r="BD24" s="2420">
        <f t="shared" si="9"/>
        <v>16120.71</v>
      </c>
      <c r="BE24" s="2420">
        <f t="shared" ref="BE24:BF50" si="11">AQ24+AC24+O24</f>
        <v>2402.8999999999996</v>
      </c>
      <c r="BF24" s="2421">
        <f t="shared" si="11"/>
        <v>28302</v>
      </c>
      <c r="BG24" s="2422"/>
      <c r="BI24" s="2422"/>
      <c r="BK24" s="2422"/>
      <c r="BM24" s="2422"/>
    </row>
    <row r="25" spans="1:66" ht="13.5" thickBot="1">
      <c r="A25" s="2423">
        <v>18</v>
      </c>
      <c r="B25" s="2432" t="s">
        <v>1342</v>
      </c>
      <c r="C25" s="2425">
        <v>1</v>
      </c>
      <c r="D25" s="2426">
        <v>3</v>
      </c>
      <c r="E25" s="2411">
        <f t="shared" si="3"/>
        <v>4</v>
      </c>
      <c r="F25" s="2412">
        <f>'[10]9.2'!F25+'[10]9.2 (2)'!F25+'[10]9.2 (3)'!F25+'[10]9.2 (4)'!F25</f>
        <v>9894</v>
      </c>
      <c r="G25" s="2412">
        <f>'[10]9.2'!G25+'[10]9.2 (2)'!G25+'[10]9.2 (3)'!G25+'[10]9.2 (4)'!G25</f>
        <v>506</v>
      </c>
      <c r="H25" s="2412">
        <f>'[10]9.2'!H25+'[10]9.2 (2)'!H25+'[10]9.2 (3)'!H25+'[10]9.2 (4)'!H25</f>
        <v>29118</v>
      </c>
      <c r="I25" s="2412">
        <f>'[10]9.2 (2)'!I25+'[10]9.2 (3)'!I25+'[10]9.2 (4)'!I25</f>
        <v>5149</v>
      </c>
      <c r="J25" s="2412">
        <f>'[10]9.2'!I25+'[10]9.2 (2)'!J25+'[10]9.2 (3)'!J25+'[10]9.2 (4)'!J25</f>
        <v>1487.1599999999999</v>
      </c>
      <c r="K25" s="2412">
        <f>'[10]9.2'!J25+'[10]9.2 (2)'!K25+'[10]9.2 (3)'!K25+'[10]9.2 (4)'!K25</f>
        <v>5808</v>
      </c>
      <c r="L25" s="2412">
        <f>'[10]9.2'!K25+'[10]9.2 (2)'!L25+'[10]9.2 (3)'!L25+'[10]9.2 (4)'!L25</f>
        <v>93</v>
      </c>
      <c r="M25" s="2412">
        <f>'[10]9.2'!L25+'[10]9.2 (2)'!M25+'[10]9.2 (3)'!M25+'[10]9.2 (4)'!M25</f>
        <v>27770</v>
      </c>
      <c r="N25" s="2412">
        <f>'[10]9.2 (2)'!N25+'[10]9.2 (3)'!N25+'[10]9.2 (4)'!N25</f>
        <v>5875</v>
      </c>
      <c r="O25" s="2412">
        <f>'[10]9.2'!M25+'[10]9.2 (2)'!O25+'[10]9.2 (3)'!O25+'[10]9.2 (4)'!O25</f>
        <v>1483.35</v>
      </c>
      <c r="P25" s="2412">
        <f>'[10]9.2'!N25+'[10]9.2 (2)'!P25+'[10]9.2 (3)'!P25+'[10]9.2 (4)'!P25</f>
        <v>6617</v>
      </c>
      <c r="Q25" s="2427">
        <v>2</v>
      </c>
      <c r="R25" s="2428">
        <v>1</v>
      </c>
      <c r="S25" s="2413">
        <f t="shared" si="4"/>
        <v>3</v>
      </c>
      <c r="T25" s="2414">
        <f>'[10]9.2'!R25+'[10]9.2 (2)'!T25+'[10]9.2 (3)'!T25+'[10]9.2 (4)'!T25</f>
        <v>4630</v>
      </c>
      <c r="U25" s="2414">
        <f>'[10]9.2'!S25+'[10]9.2 (2)'!U25+'[10]9.2 (3)'!U25+'[10]9.2 (4)'!U25</f>
        <v>330</v>
      </c>
      <c r="V25" s="2414">
        <f>'[10]9.2'!T25+'[10]9.2 (2)'!V25+'[10]9.2 (3)'!V25+'[10]9.2 (4)'!V25</f>
        <v>14981</v>
      </c>
      <c r="W25" s="2414">
        <f>'[10]9.2 (2)'!W25+'[10]9.2 (3)'!W25+'[10]9.2 (4)'!W25</f>
        <v>2177</v>
      </c>
      <c r="X25" s="2414">
        <f>'[10]9.2'!U25+'[10]9.2 (2)'!X25+'[10]9.2 (3)'!X25+'[10]9.2 (4)'!X25</f>
        <v>659.73</v>
      </c>
      <c r="Y25" s="2414">
        <f>'[10]9.2'!V25+'[10]9.2 (2)'!Y25+'[10]9.2 (3)'!Y25+'[10]9.2 (4)'!Y25</f>
        <v>2639</v>
      </c>
      <c r="Z25" s="2414">
        <f>'[10]9.2'!W25+'[10]9.2 (2)'!Z25+'[10]9.2 (3)'!Z25+'[10]9.2 (4)'!Z25</f>
        <v>0</v>
      </c>
      <c r="AA25" s="2414">
        <f>'[10]9.2'!X25+'[10]9.2 (2)'!AA25+'[10]9.2 (3)'!AA25+'[10]9.2 (4)'!AA25</f>
        <v>13081</v>
      </c>
      <c r="AB25" s="2414">
        <f>'[10]9.2 (2)'!AB25+'[10]9.2 (3)'!AB25+'[10]9.2 (4)'!AB25</f>
        <v>2986</v>
      </c>
      <c r="AC25" s="2414">
        <f>'[10]9.2'!Y25+'[10]9.2 (2)'!AC25+'[10]9.2 (3)'!AC25+'[10]9.2 (4)'!AC25</f>
        <v>659.61999999999989</v>
      </c>
      <c r="AD25" s="2414">
        <f>'[10]9.2'!Z25+'[10]9.2 (2)'!AD25+'[10]9.2 (3)'!AD25+'[10]9.2 (4)'!AD25</f>
        <v>4339</v>
      </c>
      <c r="AE25" s="2427">
        <v>0</v>
      </c>
      <c r="AF25" s="2428">
        <v>0</v>
      </c>
      <c r="AG25" s="2417">
        <f t="shared" si="5"/>
        <v>0</v>
      </c>
      <c r="AH25" s="2418">
        <f>'[10]9.2'!AD25+'[10]9.2 (2)'!AH25+'[10]9.2 (3)'!AH25+'[10]9.2 (4)'!AH25</f>
        <v>0</v>
      </c>
      <c r="AI25" s="2418">
        <f>'[10]9.2'!AE25+'[10]9.2 (2)'!AI25+'[10]9.2 (3)'!AI25+'[10]9.2 (4)'!AI25</f>
        <v>0</v>
      </c>
      <c r="AJ25" s="2418">
        <f>'[10]9.2'!AF25+'[10]9.2 (2)'!AJ25+'[10]9.2 (3)'!AJ25+'[10]9.2 (4)'!AJ25</f>
        <v>0</v>
      </c>
      <c r="AK25" s="2418">
        <f>'[10]9.2 (2)'!AK25+'[10]9.2 (3)'!AK25+'[10]9.2 (4)'!AK25</f>
        <v>0</v>
      </c>
      <c r="AL25" s="2418">
        <f>'[10]9.2'!AG25+'[10]9.2 (2)'!AL25+'[10]9.2 (3)'!AL25+'[10]9.2 (4)'!AL25</f>
        <v>0</v>
      </c>
      <c r="AM25" s="2418">
        <f>'[10]9.2'!AH25+'[10]9.2 (2)'!AM25+'[10]9.2 (3)'!AM25+'[10]9.2 (4)'!AM25</f>
        <v>0</v>
      </c>
      <c r="AN25" s="2418">
        <f>'[10]9.2'!AI25+'[10]9.2 (2)'!AN25+'[10]9.2 (3)'!AN25+'[10]9.2 (4)'!AN25</f>
        <v>0</v>
      </c>
      <c r="AO25" s="2418">
        <f>'[10]9.2'!AJ25+'[10]9.2 (2)'!AO25+'[10]9.2 (3)'!AO25+'[10]9.2 (4)'!AO25</f>
        <v>0</v>
      </c>
      <c r="AP25" s="2418">
        <f>'[10]9.2 (2)'!AP25+'[10]9.2 (3)'!AP25+'[10]9.2 (4)'!AP25</f>
        <v>0</v>
      </c>
      <c r="AQ25" s="2418">
        <f>'[10]9.2'!AK25+'[10]9.2 (2)'!AQ25+'[10]9.2 (3)'!AQ25+'[10]9.2 (4)'!AQ25</f>
        <v>0</v>
      </c>
      <c r="AR25" s="2418">
        <f>'[10]9.2'!AL25+'[10]9.2 (2)'!AR25+'[10]9.2 (3)'!AR25+'[10]9.2 (4)'!AR25</f>
        <v>0</v>
      </c>
      <c r="AS25" s="2419">
        <f t="shared" si="6"/>
        <v>3</v>
      </c>
      <c r="AT25" s="2419">
        <f t="shared" si="6"/>
        <v>4</v>
      </c>
      <c r="AU25" s="2419">
        <f t="shared" si="7"/>
        <v>7</v>
      </c>
      <c r="AV25" s="2420">
        <f t="shared" si="0"/>
        <v>14524</v>
      </c>
      <c r="AW25" s="2420">
        <f t="shared" si="0"/>
        <v>836</v>
      </c>
      <c r="AX25" s="2420">
        <f t="shared" si="0"/>
        <v>44099</v>
      </c>
      <c r="AY25" s="2420">
        <f t="shared" si="8"/>
        <v>7326</v>
      </c>
      <c r="AZ25" s="2420">
        <f t="shared" si="10"/>
        <v>2146.89</v>
      </c>
      <c r="BA25" s="2420">
        <f t="shared" si="10"/>
        <v>8447</v>
      </c>
      <c r="BB25" s="2420">
        <f t="shared" si="10"/>
        <v>93</v>
      </c>
      <c r="BC25" s="2420">
        <f t="shared" si="10"/>
        <v>40851</v>
      </c>
      <c r="BD25" s="2420">
        <f t="shared" si="9"/>
        <v>8861</v>
      </c>
      <c r="BE25" s="2420">
        <f t="shared" si="11"/>
        <v>2142.9699999999998</v>
      </c>
      <c r="BF25" s="2421">
        <f t="shared" si="11"/>
        <v>10956</v>
      </c>
      <c r="BG25" s="2422"/>
      <c r="BI25" s="2422"/>
      <c r="BK25" s="2422"/>
      <c r="BM25" s="2422"/>
    </row>
    <row r="26" spans="1:66" ht="13.5" thickBot="1">
      <c r="A26" s="2423">
        <v>19</v>
      </c>
      <c r="B26" s="2442" t="s">
        <v>1343</v>
      </c>
      <c r="C26" s="2425">
        <v>0</v>
      </c>
      <c r="D26" s="2426">
        <v>1</v>
      </c>
      <c r="E26" s="2411">
        <f t="shared" si="3"/>
        <v>1</v>
      </c>
      <c r="F26" s="2412">
        <f>'[10]9.2'!F26+'[10]9.2 (2)'!F26+'[10]9.2 (3)'!F26+'[10]9.2 (4)'!F26</f>
        <v>1652</v>
      </c>
      <c r="G26" s="2412">
        <f>'[10]9.2'!G26+'[10]9.2 (2)'!G26+'[10]9.2 (3)'!G26+'[10]9.2 (4)'!G26</f>
        <v>95</v>
      </c>
      <c r="H26" s="2412">
        <f>'[10]9.2'!H26+'[10]9.2 (2)'!H26+'[10]9.2 (3)'!H26+'[10]9.2 (4)'!H26</f>
        <v>4312</v>
      </c>
      <c r="I26" s="2412">
        <f>'[10]9.2 (2)'!I26+'[10]9.2 (3)'!I26+'[10]9.2 (4)'!I26</f>
        <v>1609</v>
      </c>
      <c r="J26" s="2412">
        <f>'[10]9.2'!I26+'[10]9.2 (2)'!J26+'[10]9.2 (3)'!J26+'[10]9.2 (4)'!J26</f>
        <v>240.12</v>
      </c>
      <c r="K26" s="2412">
        <f>'[10]9.2'!J26+'[10]9.2 (2)'!K26+'[10]9.2 (3)'!K26+'[10]9.2 (4)'!K26</f>
        <v>1286</v>
      </c>
      <c r="L26" s="2412">
        <f>'[10]9.2'!K26+'[10]9.2 (2)'!L26+'[10]9.2 (3)'!L26+'[10]9.2 (4)'!L26</f>
        <v>0</v>
      </c>
      <c r="M26" s="2412">
        <f>'[10]9.2'!L26+'[10]9.2 (2)'!M26+'[10]9.2 (3)'!M26+'[10]9.2 (4)'!M26</f>
        <v>4912</v>
      </c>
      <c r="N26" s="2412">
        <f>'[10]9.2 (2)'!N26+'[10]9.2 (3)'!N26+'[10]9.2 (4)'!N26</f>
        <v>1511</v>
      </c>
      <c r="O26" s="2412">
        <f>'[10]9.2'!M26+'[10]9.2 (2)'!O26+'[10]9.2 (3)'!O26+'[10]9.2 (4)'!O26</f>
        <v>239.95</v>
      </c>
      <c r="P26" s="2412">
        <f>'[10]9.2'!N26+'[10]9.2 (2)'!P26+'[10]9.2 (3)'!P26+'[10]9.2 (4)'!P26</f>
        <v>773</v>
      </c>
      <c r="Q26" s="2427">
        <v>0</v>
      </c>
      <c r="R26" s="2428">
        <v>0</v>
      </c>
      <c r="S26" s="2413">
        <f t="shared" si="4"/>
        <v>0</v>
      </c>
      <c r="T26" s="2414">
        <f>'[10]9.2'!R26+'[10]9.2 (2)'!T26+'[10]9.2 (3)'!T26+'[10]9.2 (4)'!T26</f>
        <v>0</v>
      </c>
      <c r="U26" s="2414">
        <f>'[10]9.2'!S26+'[10]9.2 (2)'!U26+'[10]9.2 (3)'!U26+'[10]9.2 (4)'!U26</f>
        <v>0</v>
      </c>
      <c r="V26" s="2414">
        <f>'[10]9.2'!T26+'[10]9.2 (2)'!V26+'[10]9.2 (3)'!V26+'[10]9.2 (4)'!V26</f>
        <v>0</v>
      </c>
      <c r="W26" s="2414">
        <f>'[10]9.2 (2)'!W26+'[10]9.2 (3)'!W26+'[10]9.2 (4)'!W26</f>
        <v>0</v>
      </c>
      <c r="X26" s="2414">
        <f>'[10]9.2'!U26+'[10]9.2 (2)'!X26+'[10]9.2 (3)'!X26+'[10]9.2 (4)'!X26</f>
        <v>0</v>
      </c>
      <c r="Y26" s="2414">
        <f>'[10]9.2'!V26+'[10]9.2 (2)'!Y26+'[10]9.2 (3)'!Y26+'[10]9.2 (4)'!Y26</f>
        <v>0</v>
      </c>
      <c r="Z26" s="2414">
        <f>'[10]9.2'!W26+'[10]9.2 (2)'!Z26+'[10]9.2 (3)'!Z26+'[10]9.2 (4)'!Z26</f>
        <v>0</v>
      </c>
      <c r="AA26" s="2414">
        <f>'[10]9.2'!X26+'[10]9.2 (2)'!AA26+'[10]9.2 (3)'!AA26+'[10]9.2 (4)'!AA26</f>
        <v>0</v>
      </c>
      <c r="AB26" s="2414">
        <f>'[10]9.2 (2)'!AB26+'[10]9.2 (3)'!AB26+'[10]9.2 (4)'!AB26</f>
        <v>0</v>
      </c>
      <c r="AC26" s="2414">
        <f>'[10]9.2'!Y26+'[10]9.2 (2)'!AC26+'[10]9.2 (3)'!AC26+'[10]9.2 (4)'!AC26</f>
        <v>0</v>
      </c>
      <c r="AD26" s="2414">
        <f>'[10]9.2'!Z26+'[10]9.2 (2)'!AD26+'[10]9.2 (3)'!AD26+'[10]9.2 (4)'!AD26</f>
        <v>0</v>
      </c>
      <c r="AE26" s="2427">
        <v>0</v>
      </c>
      <c r="AF26" s="2428">
        <v>0</v>
      </c>
      <c r="AG26" s="2417">
        <f t="shared" si="5"/>
        <v>0</v>
      </c>
      <c r="AH26" s="2418">
        <f>'[10]9.2'!AD26+'[10]9.2 (2)'!AH26+'[10]9.2 (3)'!AH26+'[10]9.2 (4)'!AH26</f>
        <v>0</v>
      </c>
      <c r="AI26" s="2418">
        <f>'[10]9.2'!AE26+'[10]9.2 (2)'!AI26+'[10]9.2 (3)'!AI26+'[10]9.2 (4)'!AI26</f>
        <v>0</v>
      </c>
      <c r="AJ26" s="2418">
        <f>'[10]9.2'!AF26+'[10]9.2 (2)'!AJ26+'[10]9.2 (3)'!AJ26+'[10]9.2 (4)'!AJ26</f>
        <v>0</v>
      </c>
      <c r="AK26" s="2418">
        <f>'[10]9.2 (2)'!AK26+'[10]9.2 (3)'!AK26+'[10]9.2 (4)'!AK26</f>
        <v>0</v>
      </c>
      <c r="AL26" s="2418">
        <f>'[10]9.2'!AG26+'[10]9.2 (2)'!AL26+'[10]9.2 (3)'!AL26+'[10]9.2 (4)'!AL26</f>
        <v>0</v>
      </c>
      <c r="AM26" s="2418">
        <f>'[10]9.2'!AH26+'[10]9.2 (2)'!AM26+'[10]9.2 (3)'!AM26+'[10]9.2 (4)'!AM26</f>
        <v>0</v>
      </c>
      <c r="AN26" s="2418">
        <f>'[10]9.2'!AI26+'[10]9.2 (2)'!AN26+'[10]9.2 (3)'!AN26+'[10]9.2 (4)'!AN26</f>
        <v>0</v>
      </c>
      <c r="AO26" s="2418">
        <f>'[10]9.2'!AJ26+'[10]9.2 (2)'!AO26+'[10]9.2 (3)'!AO26+'[10]9.2 (4)'!AO26</f>
        <v>0</v>
      </c>
      <c r="AP26" s="2418">
        <f>'[10]9.2 (2)'!AP26+'[10]9.2 (3)'!AP26+'[10]9.2 (4)'!AP26</f>
        <v>0</v>
      </c>
      <c r="AQ26" s="2418">
        <f>'[10]9.2'!AK26+'[10]9.2 (2)'!AQ26+'[10]9.2 (3)'!AQ26+'[10]9.2 (4)'!AQ26</f>
        <v>0</v>
      </c>
      <c r="AR26" s="2418">
        <f>'[10]9.2'!AL26+'[10]9.2 (2)'!AR26+'[10]9.2 (3)'!AR26+'[10]9.2 (4)'!AR26</f>
        <v>0</v>
      </c>
      <c r="AS26" s="2419">
        <f t="shared" si="6"/>
        <v>0</v>
      </c>
      <c r="AT26" s="2419">
        <f t="shared" si="6"/>
        <v>1</v>
      </c>
      <c r="AU26" s="2419">
        <f t="shared" si="7"/>
        <v>1</v>
      </c>
      <c r="AV26" s="2420">
        <f t="shared" si="0"/>
        <v>1652</v>
      </c>
      <c r="AW26" s="2420">
        <f t="shared" si="0"/>
        <v>95</v>
      </c>
      <c r="AX26" s="2420">
        <f t="shared" si="0"/>
        <v>4312</v>
      </c>
      <c r="AY26" s="2420">
        <f t="shared" si="8"/>
        <v>1609</v>
      </c>
      <c r="AZ26" s="2420">
        <f t="shared" si="10"/>
        <v>240.12</v>
      </c>
      <c r="BA26" s="2420">
        <f t="shared" si="10"/>
        <v>1286</v>
      </c>
      <c r="BB26" s="2420">
        <f t="shared" si="10"/>
        <v>0</v>
      </c>
      <c r="BC26" s="2420">
        <f t="shared" si="10"/>
        <v>4912</v>
      </c>
      <c r="BD26" s="2420">
        <f t="shared" si="9"/>
        <v>1511</v>
      </c>
      <c r="BE26" s="2420">
        <f t="shared" si="11"/>
        <v>239.95</v>
      </c>
      <c r="BF26" s="2421">
        <f t="shared" si="11"/>
        <v>773</v>
      </c>
      <c r="BG26" s="2422"/>
      <c r="BI26" s="2422"/>
      <c r="BK26" s="2422"/>
      <c r="BM26" s="2422"/>
    </row>
    <row r="27" spans="1:66" ht="13.5" thickBot="1">
      <c r="A27" s="2423">
        <v>20</v>
      </c>
      <c r="B27" s="2432" t="s">
        <v>1344</v>
      </c>
      <c r="C27" s="2425">
        <v>0</v>
      </c>
      <c r="D27" s="2426">
        <v>2</v>
      </c>
      <c r="E27" s="2411">
        <f t="shared" si="3"/>
        <v>2</v>
      </c>
      <c r="F27" s="2412">
        <f>'[10]9.2'!F27+'[10]9.2 (2)'!F27+'[10]9.2 (3)'!F27+'[10]9.2 (4)'!F27</f>
        <v>515</v>
      </c>
      <c r="G27" s="2412">
        <f>'[10]9.2'!G27+'[10]9.2 (2)'!G27+'[10]9.2 (3)'!G27+'[10]9.2 (4)'!G27</f>
        <v>0</v>
      </c>
      <c r="H27" s="2412">
        <f>'[10]9.2'!H27+'[10]9.2 (2)'!H27+'[10]9.2 (3)'!H27+'[10]9.2 (4)'!H27</f>
        <v>2392</v>
      </c>
      <c r="I27" s="2412">
        <f>'[10]9.2 (2)'!I27+'[10]9.2 (3)'!I27+'[10]9.2 (4)'!I27</f>
        <v>830</v>
      </c>
      <c r="J27" s="2412">
        <f>'[10]9.2'!I27+'[10]9.2 (2)'!J27+'[10]9.2 (3)'!J27+'[10]9.2 (4)'!J27</f>
        <v>160.49</v>
      </c>
      <c r="K27" s="2412">
        <f>'[10]9.2'!J27+'[10]9.2 (2)'!K27+'[10]9.2 (3)'!K27+'[10]9.2 (4)'!K27</f>
        <v>511</v>
      </c>
      <c r="L27" s="2412">
        <f>'[10]9.2'!K27+'[10]9.2 (2)'!L27+'[10]9.2 (3)'!L27+'[10]9.2 (4)'!L27</f>
        <v>0</v>
      </c>
      <c r="M27" s="2412">
        <f>'[10]9.2'!L27+'[10]9.2 (2)'!M27+'[10]9.2 (3)'!M27+'[10]9.2 (4)'!M27</f>
        <v>2384</v>
      </c>
      <c r="N27" s="2412">
        <f>'[10]9.2 (2)'!N27+'[10]9.2 (3)'!N27+'[10]9.2 (4)'!N27</f>
        <v>808</v>
      </c>
      <c r="O27" s="2412">
        <f>'[10]9.2'!M27+'[10]9.2 (2)'!O27+'[10]9.2 (3)'!O27+'[10]9.2 (4)'!O27</f>
        <v>159.54</v>
      </c>
      <c r="P27" s="2412">
        <f>'[10]9.2'!N27+'[10]9.2 (2)'!P27+'[10]9.2 (3)'!P27+'[10]9.2 (4)'!P27</f>
        <v>457</v>
      </c>
      <c r="Q27" s="2427">
        <v>6</v>
      </c>
      <c r="R27" s="2428">
        <v>3</v>
      </c>
      <c r="S27" s="2413">
        <f t="shared" si="4"/>
        <v>9</v>
      </c>
      <c r="T27" s="2414">
        <f>'[10]9.2'!R27+'[10]9.2 (2)'!T27+'[10]9.2 (3)'!T27+'[10]9.2 (4)'!T27</f>
        <v>675</v>
      </c>
      <c r="U27" s="2414">
        <f>'[10]9.2'!S27+'[10]9.2 (2)'!U27+'[10]9.2 (3)'!U27+'[10]9.2 (4)'!U27</f>
        <v>0</v>
      </c>
      <c r="V27" s="2414">
        <f>'[10]9.2'!T27+'[10]9.2 (2)'!V27+'[10]9.2 (3)'!V27+'[10]9.2 (4)'!V27</f>
        <v>4894</v>
      </c>
      <c r="W27" s="2414">
        <f>'[10]9.2 (2)'!W27+'[10]9.2 (3)'!W27+'[10]9.2 (4)'!W27</f>
        <v>1417</v>
      </c>
      <c r="X27" s="2414">
        <f>'[10]9.2'!U27+'[10]9.2 (2)'!X27+'[10]9.2 (3)'!X27+'[10]9.2 (4)'!X27</f>
        <v>283.28999999999996</v>
      </c>
      <c r="Y27" s="2414">
        <f>'[10]9.2'!V27+'[10]9.2 (2)'!Y27+'[10]9.2 (3)'!Y27+'[10]9.2 (4)'!Y27</f>
        <v>667</v>
      </c>
      <c r="Z27" s="2414">
        <f>'[10]9.2'!W27+'[10]9.2 (2)'!Z27+'[10]9.2 (3)'!Z27+'[10]9.2 (4)'!Z27</f>
        <v>0</v>
      </c>
      <c r="AA27" s="2414">
        <f>'[10]9.2'!X27+'[10]9.2 (2)'!AA27+'[10]9.2 (3)'!AA27+'[10]9.2 (4)'!AA27</f>
        <v>4864</v>
      </c>
      <c r="AB27" s="2414">
        <f>'[10]9.2 (2)'!AB27+'[10]9.2 (3)'!AB27+'[10]9.2 (4)'!AB27</f>
        <v>1385</v>
      </c>
      <c r="AC27" s="2414">
        <f>'[10]9.2'!Y27+'[10]9.2 (2)'!AC27+'[10]9.2 (3)'!AC27+'[10]9.2 (4)'!AC27</f>
        <v>275.33</v>
      </c>
      <c r="AD27" s="2414">
        <f>'[10]9.2'!Z27+'[10]9.2 (2)'!AD27+'[10]9.2 (3)'!AD27+'[10]9.2 (4)'!AD27</f>
        <v>1586</v>
      </c>
      <c r="AE27" s="2446">
        <v>3</v>
      </c>
      <c r="AF27" s="2447">
        <v>1</v>
      </c>
      <c r="AG27" s="2417">
        <f t="shared" si="5"/>
        <v>4</v>
      </c>
      <c r="AH27" s="2418">
        <f>'[10]9.2'!AD27+'[10]9.2 (2)'!AH27+'[10]9.2 (3)'!AH27+'[10]9.2 (4)'!AH27</f>
        <v>1270</v>
      </c>
      <c r="AI27" s="2418">
        <f>'[10]9.2'!AE27+'[10]9.2 (2)'!AI27+'[10]9.2 (3)'!AI27+'[10]9.2 (4)'!AI27</f>
        <v>0</v>
      </c>
      <c r="AJ27" s="2418">
        <f>'[10]9.2'!AF27+'[10]9.2 (2)'!AJ27+'[10]9.2 (3)'!AJ27+'[10]9.2 (4)'!AJ27</f>
        <v>4977</v>
      </c>
      <c r="AK27" s="2418">
        <f>'[10]9.2 (2)'!AK27+'[10]9.2 (3)'!AK27+'[10]9.2 (4)'!AK27</f>
        <v>4140</v>
      </c>
      <c r="AL27" s="2418">
        <f>'[10]9.2'!AG27+'[10]9.2 (2)'!AL27+'[10]9.2 (3)'!AL27+'[10]9.2 (4)'!AL27</f>
        <v>468.32000000000005</v>
      </c>
      <c r="AM27" s="2418">
        <f>'[10]9.2'!AH27+'[10]9.2 (2)'!AM27+'[10]9.2 (3)'!AM27+'[10]9.2 (4)'!AM27</f>
        <v>1255</v>
      </c>
      <c r="AN27" s="2418">
        <f>'[10]9.2'!AI27+'[10]9.2 (2)'!AN27+'[10]9.2 (3)'!AN27+'[10]9.2 (4)'!AN27</f>
        <v>0</v>
      </c>
      <c r="AO27" s="2418">
        <f>'[10]9.2'!AJ27+'[10]9.2 (2)'!AO27+'[10]9.2 (3)'!AO27+'[10]9.2 (4)'!AO27</f>
        <v>4962</v>
      </c>
      <c r="AP27" s="2418">
        <f>'[10]9.2 (2)'!AP27+'[10]9.2 (3)'!AP27+'[10]9.2 (4)'!AP27</f>
        <v>4029</v>
      </c>
      <c r="AQ27" s="2418">
        <f>'[10]9.2'!AK27+'[10]9.2 (2)'!AQ27+'[10]9.2 (3)'!AQ27+'[10]9.2 (4)'!AQ27</f>
        <v>467.72</v>
      </c>
      <c r="AR27" s="2418">
        <f>'[10]9.2'!AL27+'[10]9.2 (2)'!AR27+'[10]9.2 (3)'!AR27+'[10]9.2 (4)'!AR27</f>
        <v>1602</v>
      </c>
      <c r="AS27" s="2419">
        <f t="shared" si="6"/>
        <v>9</v>
      </c>
      <c r="AT27" s="2419">
        <f t="shared" si="6"/>
        <v>6</v>
      </c>
      <c r="AU27" s="2419">
        <f t="shared" si="7"/>
        <v>15</v>
      </c>
      <c r="AV27" s="2420">
        <f t="shared" si="0"/>
        <v>2460</v>
      </c>
      <c r="AW27" s="2420">
        <f t="shared" si="0"/>
        <v>0</v>
      </c>
      <c r="AX27" s="2420">
        <f t="shared" si="0"/>
        <v>12263</v>
      </c>
      <c r="AY27" s="2420">
        <f t="shared" si="8"/>
        <v>6387</v>
      </c>
      <c r="AZ27" s="2420">
        <f t="shared" si="10"/>
        <v>912.1</v>
      </c>
      <c r="BA27" s="2420">
        <f t="shared" si="10"/>
        <v>2433</v>
      </c>
      <c r="BB27" s="2420">
        <f t="shared" si="10"/>
        <v>0</v>
      </c>
      <c r="BC27" s="2420">
        <f t="shared" si="10"/>
        <v>12210</v>
      </c>
      <c r="BD27" s="2420">
        <f t="shared" si="9"/>
        <v>6222</v>
      </c>
      <c r="BE27" s="2420">
        <f t="shared" si="11"/>
        <v>902.58999999999992</v>
      </c>
      <c r="BF27" s="2421">
        <f t="shared" si="11"/>
        <v>3645</v>
      </c>
      <c r="BG27" s="2422"/>
      <c r="BI27" s="2422"/>
      <c r="BK27" s="2422"/>
      <c r="BM27" s="2422"/>
    </row>
    <row r="28" spans="1:66" ht="13.5" thickBot="1">
      <c r="A28" s="2423">
        <v>21</v>
      </c>
      <c r="B28" s="2432" t="s">
        <v>1345</v>
      </c>
      <c r="C28" s="2436">
        <v>0</v>
      </c>
      <c r="D28" s="2437">
        <v>1</v>
      </c>
      <c r="E28" s="2411">
        <f t="shared" si="3"/>
        <v>1</v>
      </c>
      <c r="F28" s="2412">
        <f>'[10]9.2'!F28+'[10]9.2 (2)'!F28+'[10]9.2 (3)'!F28+'[10]9.2 (4)'!F28</f>
        <v>1006</v>
      </c>
      <c r="G28" s="2412">
        <f>'[10]9.2'!G28+'[10]9.2 (2)'!G28+'[10]9.2 (3)'!G28+'[10]9.2 (4)'!G28</f>
        <v>372</v>
      </c>
      <c r="H28" s="2412">
        <f>'[10]9.2'!H28+'[10]9.2 (2)'!H28+'[10]9.2 (3)'!H28+'[10]9.2 (4)'!H28</f>
        <v>970</v>
      </c>
      <c r="I28" s="2412">
        <f>'[10]9.2 (2)'!I28+'[10]9.2 (3)'!I28+'[10]9.2 (4)'!I28</f>
        <v>0</v>
      </c>
      <c r="J28" s="2412">
        <f>'[10]9.2'!I28+'[10]9.2 (2)'!J28+'[10]9.2 (3)'!J28+'[10]9.2 (4)'!J28</f>
        <v>93.63000000000001</v>
      </c>
      <c r="K28" s="2412">
        <f>'[10]9.2'!J28+'[10]9.2 (2)'!K28+'[10]9.2 (3)'!K28+'[10]9.2 (4)'!K28</f>
        <v>809</v>
      </c>
      <c r="L28" s="2412">
        <f>'[10]9.2'!K28+'[10]9.2 (2)'!L28+'[10]9.2 (3)'!L28+'[10]9.2 (4)'!L28</f>
        <v>299</v>
      </c>
      <c r="M28" s="2412">
        <f>'[10]9.2'!L28+'[10]9.2 (2)'!M28+'[10]9.2 (3)'!M28+'[10]9.2 (4)'!M28</f>
        <v>1490</v>
      </c>
      <c r="N28" s="2412">
        <v>0</v>
      </c>
      <c r="O28" s="2412">
        <f>'[10]9.2'!M28+'[10]9.2 (2)'!O28+'[10]9.2 (3)'!O28+'[10]9.2 (4)'!O28</f>
        <v>93.63000000000001</v>
      </c>
      <c r="P28" s="2412">
        <f>'[10]9.2'!N28+'[10]9.2 (2)'!P28+'[10]9.2 (3)'!P28+'[10]9.2 (4)'!P28</f>
        <v>656</v>
      </c>
      <c r="Q28" s="2452">
        <v>1</v>
      </c>
      <c r="R28" s="2453">
        <v>4</v>
      </c>
      <c r="S28" s="2413">
        <f t="shared" si="4"/>
        <v>5</v>
      </c>
      <c r="T28" s="2414">
        <f>'[10]9.2'!R28+'[10]9.2 (2)'!T28+'[10]9.2 (3)'!T28+'[10]9.2 (4)'!T28</f>
        <v>2466</v>
      </c>
      <c r="U28" s="2414">
        <f>'[10]9.2'!S28+'[10]9.2 (2)'!U28+'[10]9.2 (3)'!U28+'[10]9.2 (4)'!U28</f>
        <v>907</v>
      </c>
      <c r="V28" s="2414">
        <f>'[10]9.2'!T28+'[10]9.2 (2)'!V28+'[10]9.2 (3)'!V28+'[10]9.2 (4)'!V28</f>
        <v>2797</v>
      </c>
      <c r="W28" s="2414">
        <f>'[10]9.2 (2)'!W28+'[10]9.2 (3)'!W28+'[10]9.2 (4)'!W28</f>
        <v>0</v>
      </c>
      <c r="X28" s="2414">
        <f>'[10]9.2'!U28+'[10]9.2 (2)'!X28+'[10]9.2 (3)'!X28+'[10]9.2 (4)'!X28</f>
        <v>232</v>
      </c>
      <c r="Y28" s="2414">
        <f>'[10]9.2'!V28+'[10]9.2 (2)'!Y28+'[10]9.2 (3)'!Y28+'[10]9.2 (4)'!Y28</f>
        <v>2712</v>
      </c>
      <c r="Z28" s="2414">
        <f>'[10]9.2'!W28+'[10]9.2 (2)'!Z28+'[10]9.2 (3)'!Z28+'[10]9.2 (4)'!Z28</f>
        <v>597</v>
      </c>
      <c r="AA28" s="2414">
        <f>'[10]9.2'!X28+'[10]9.2 (2)'!AA28+'[10]9.2 (3)'!AA28+'[10]9.2 (4)'!AA28</f>
        <v>3208</v>
      </c>
      <c r="AB28" s="2414">
        <f>'[10]9.2 (2)'!AB28+'[10]9.2 (3)'!AB28+'[10]9.2 (4)'!AB28</f>
        <v>0</v>
      </c>
      <c r="AC28" s="2414">
        <f>'[10]9.2'!Y28+'[10]9.2 (2)'!AC28+'[10]9.2 (3)'!AC28+'[10]9.2 (4)'!AC28</f>
        <v>230.39000000000001</v>
      </c>
      <c r="AD28" s="2414">
        <f>'[10]9.2'!Z28+'[10]9.2 (2)'!AD28+'[10]9.2 (3)'!AD28+'[10]9.2 (4)'!AD28</f>
        <v>3971</v>
      </c>
      <c r="AE28" s="2454">
        <v>0</v>
      </c>
      <c r="AF28" s="7">
        <v>2</v>
      </c>
      <c r="AG28" s="2417">
        <f t="shared" si="5"/>
        <v>2</v>
      </c>
      <c r="AH28" s="2418">
        <f>'[10]9.2'!AD28+'[10]9.2 (2)'!AH28+'[10]9.2 (3)'!AH28+'[10]9.2 (4)'!AH28</f>
        <v>1425</v>
      </c>
      <c r="AI28" s="2418">
        <f>'[10]9.2'!AE28+'[10]9.2 (2)'!AI28+'[10]9.2 (3)'!AI28+'[10]9.2 (4)'!AI28</f>
        <v>519</v>
      </c>
      <c r="AJ28" s="2418">
        <f>'[10]9.2'!AF28+'[10]9.2 (2)'!AJ28+'[10]9.2 (3)'!AJ28+'[10]9.2 (4)'!AJ28</f>
        <v>4552</v>
      </c>
      <c r="AK28" s="2418">
        <f>'[10]9.2 (2)'!AK28+'[10]9.2 (3)'!AK28+'[10]9.2 (4)'!AK28</f>
        <v>0</v>
      </c>
      <c r="AL28" s="2418">
        <f>'[10]9.2'!AG28+'[10]9.2 (2)'!AL28+'[10]9.2 (3)'!AL28+'[10]9.2 (4)'!AL28</f>
        <v>213.07999999999998</v>
      </c>
      <c r="AM28" s="2418">
        <f>'[10]9.2'!AH28+'[10]9.2 (2)'!AM28+'[10]9.2 (3)'!AM28+'[10]9.2 (4)'!AM28</f>
        <v>4177</v>
      </c>
      <c r="AN28" s="2418">
        <f>'[10]9.2'!AI28+'[10]9.2 (2)'!AN28+'[10]9.2 (3)'!AN28+'[10]9.2 (4)'!AN28</f>
        <v>64</v>
      </c>
      <c r="AO28" s="2418">
        <f>'[10]9.2'!AJ28+'[10]9.2 (2)'!AO28+'[10]9.2 (3)'!AO28+'[10]9.2 (4)'!AO28</f>
        <v>5120</v>
      </c>
      <c r="AP28" s="2418">
        <v>0</v>
      </c>
      <c r="AQ28" s="2418">
        <f>'[10]9.2'!AK28+'[10]9.2 (2)'!AQ28+'[10]9.2 (3)'!AQ28+'[10]9.2 (4)'!AQ28</f>
        <v>190.15</v>
      </c>
      <c r="AR28" s="2418">
        <f>'[10]9.2'!AL28+'[10]9.2 (2)'!AR28+'[10]9.2 (3)'!AR28+'[10]9.2 (4)'!AR28</f>
        <v>5162</v>
      </c>
      <c r="AS28" s="2419">
        <f t="shared" si="6"/>
        <v>1</v>
      </c>
      <c r="AT28" s="2419">
        <f t="shared" si="6"/>
        <v>7</v>
      </c>
      <c r="AU28" s="2419">
        <f t="shared" si="7"/>
        <v>8</v>
      </c>
      <c r="AV28" s="2420">
        <f t="shared" si="0"/>
        <v>4897</v>
      </c>
      <c r="AW28" s="2420">
        <f t="shared" si="0"/>
        <v>1798</v>
      </c>
      <c r="AX28" s="2420">
        <f t="shared" si="0"/>
        <v>8319</v>
      </c>
      <c r="AY28" s="2420">
        <f t="shared" si="8"/>
        <v>0</v>
      </c>
      <c r="AZ28" s="2420">
        <f t="shared" si="10"/>
        <v>538.71</v>
      </c>
      <c r="BA28" s="2420">
        <f t="shared" si="10"/>
        <v>7698</v>
      </c>
      <c r="BB28" s="2420">
        <f t="shared" si="10"/>
        <v>960</v>
      </c>
      <c r="BC28" s="2420">
        <f t="shared" si="10"/>
        <v>9818</v>
      </c>
      <c r="BD28" s="2420">
        <f t="shared" si="9"/>
        <v>0</v>
      </c>
      <c r="BE28" s="2420">
        <f t="shared" si="11"/>
        <v>514.17000000000007</v>
      </c>
      <c r="BF28" s="2421">
        <f t="shared" si="11"/>
        <v>9789</v>
      </c>
      <c r="BG28" s="2455"/>
      <c r="BH28" s="2456"/>
      <c r="BI28" s="2455"/>
      <c r="BJ28" s="2456"/>
      <c r="BK28" s="2455"/>
      <c r="BL28" s="2456"/>
      <c r="BM28" s="2455"/>
      <c r="BN28" s="2456"/>
    </row>
    <row r="29" spans="1:66" ht="13.5" thickBot="1">
      <c r="A29" s="2423">
        <v>22</v>
      </c>
      <c r="B29" s="2432" t="s">
        <v>1346</v>
      </c>
      <c r="C29" s="2425">
        <v>4</v>
      </c>
      <c r="D29" s="2426">
        <v>1</v>
      </c>
      <c r="E29" s="2411">
        <f t="shared" si="3"/>
        <v>5</v>
      </c>
      <c r="F29" s="2412">
        <f>'[10]9.2'!F29+'[10]9.2 (2)'!F29+'[10]9.2 (3)'!F29+'[10]9.2 (4)'!F29</f>
        <v>6624</v>
      </c>
      <c r="G29" s="2412">
        <f>'[10]9.2'!G29+'[10]9.2 (2)'!G29+'[10]9.2 (3)'!G29+'[10]9.2 (4)'!G29</f>
        <v>0</v>
      </c>
      <c r="H29" s="2412">
        <f>'[10]9.2'!H29+'[10]9.2 (2)'!H29+'[10]9.2 (3)'!H29+'[10]9.2 (4)'!H29</f>
        <v>21896</v>
      </c>
      <c r="I29" s="2412">
        <f>'[10]9.2 (2)'!I29+'[10]9.2 (3)'!I29+'[10]9.2 (4)'!I29</f>
        <v>2896</v>
      </c>
      <c r="J29" s="2412">
        <f>'[10]9.2'!I29+'[10]9.2 (2)'!J29+'[10]9.2 (3)'!J29+'[10]9.2 (4)'!J29</f>
        <v>1159.73</v>
      </c>
      <c r="K29" s="2412">
        <f>'[10]9.2'!J29+'[10]9.2 (2)'!K29+'[10]9.2 (3)'!K29+'[10]9.2 (4)'!K29</f>
        <v>3309</v>
      </c>
      <c r="L29" s="2412">
        <f>'[10]9.2'!K29+'[10]9.2 (2)'!L29+'[10]9.2 (3)'!L29+'[10]9.2 (4)'!L29</f>
        <v>5018</v>
      </c>
      <c r="M29" s="2412">
        <f>'[10]9.2'!L29+'[10]9.2 (2)'!M29+'[10]9.2 (3)'!M29+'[10]9.2 (4)'!M29</f>
        <v>15584</v>
      </c>
      <c r="N29" s="2412">
        <f>'[10]9.2 (2)'!N29+'[10]9.2 (3)'!N29+'[10]9.2 (4)'!N29</f>
        <v>2896</v>
      </c>
      <c r="O29" s="2412">
        <f>'[10]9.2'!M29+'[10]9.2 (2)'!O29+'[10]9.2 (3)'!O29+'[10]9.2 (4)'!O29</f>
        <v>1159.6500000000001</v>
      </c>
      <c r="P29" s="2412">
        <f>'[10]9.2'!N29+'[10]9.2 (2)'!P29+'[10]9.2 (3)'!P29+'[10]9.2 (4)'!P29</f>
        <v>6702</v>
      </c>
      <c r="Q29" s="2427">
        <v>4</v>
      </c>
      <c r="R29" s="2428">
        <v>10</v>
      </c>
      <c r="S29" s="2413">
        <f t="shared" si="4"/>
        <v>14</v>
      </c>
      <c r="T29" s="2414">
        <f>'[10]9.2'!R29+'[10]9.2 (2)'!T29+'[10]9.2 (3)'!T29+'[10]9.2 (4)'!T29</f>
        <v>6665</v>
      </c>
      <c r="U29" s="2414">
        <f>'[10]9.2'!S29+'[10]9.2 (2)'!U29+'[10]9.2 (3)'!U29+'[10]9.2 (4)'!U29</f>
        <v>0</v>
      </c>
      <c r="V29" s="2414">
        <f>'[10]9.2'!T29+'[10]9.2 (2)'!V29+'[10]9.2 (3)'!V29+'[10]9.2 (4)'!V29</f>
        <v>25358</v>
      </c>
      <c r="W29" s="2414">
        <f>'[10]9.2 (2)'!W29+'[10]9.2 (3)'!W29+'[10]9.2 (4)'!W29</f>
        <v>4168</v>
      </c>
      <c r="X29" s="2414">
        <f>'[10]9.2'!U29+'[10]9.2 (2)'!X29+'[10]9.2 (3)'!X29+'[10]9.2 (4)'!X29</f>
        <v>1013.69</v>
      </c>
      <c r="Y29" s="2414">
        <f>'[10]9.2'!V29+'[10]9.2 (2)'!Y29+'[10]9.2 (3)'!Y29+'[10]9.2 (4)'!Y29</f>
        <v>4655</v>
      </c>
      <c r="Z29" s="2414">
        <f>'[10]9.2'!W29+'[10]9.2 (2)'!Z29+'[10]9.2 (3)'!Z29+'[10]9.2 (4)'!Z29</f>
        <v>3620</v>
      </c>
      <c r="AA29" s="2414">
        <f>'[10]9.2'!X29+'[10]9.2 (2)'!AA29+'[10]9.2 (3)'!AA29+'[10]9.2 (4)'!AA29</f>
        <v>19244</v>
      </c>
      <c r="AB29" s="2414">
        <f>'[10]9.2 (2)'!AB29+'[10]9.2 (3)'!AB29+'[10]9.2 (4)'!AB29</f>
        <v>4168</v>
      </c>
      <c r="AC29" s="2414">
        <f>'[10]9.2'!Y29+'[10]9.2 (2)'!AC29+'[10]9.2 (3)'!AC29+'[10]9.2 (4)'!AC29</f>
        <v>1013.12</v>
      </c>
      <c r="AD29" s="2414">
        <f>'[10]9.2'!Z29+'[10]9.2 (2)'!AD29+'[10]9.2 (3)'!AD29+'[10]9.2 (4)'!AD29</f>
        <v>10448</v>
      </c>
      <c r="AE29" s="2427">
        <v>0</v>
      </c>
      <c r="AF29" s="2428">
        <v>0</v>
      </c>
      <c r="AG29" s="2417">
        <f t="shared" si="5"/>
        <v>0</v>
      </c>
      <c r="AH29" s="2418">
        <f>'[10]9.2'!AD29+'[10]9.2 (2)'!AH29+'[10]9.2 (3)'!AH29+'[10]9.2 (4)'!AH29</f>
        <v>0</v>
      </c>
      <c r="AI29" s="2418">
        <f>'[10]9.2'!AE29+'[10]9.2 (2)'!AI29+'[10]9.2 (3)'!AI29+'[10]9.2 (4)'!AI29</f>
        <v>0</v>
      </c>
      <c r="AJ29" s="2418">
        <f>'[10]9.2'!AF29+'[10]9.2 (2)'!AJ29+'[10]9.2 (3)'!AJ29+'[10]9.2 (4)'!AJ29</f>
        <v>0</v>
      </c>
      <c r="AK29" s="2418">
        <f>'[10]9.2 (2)'!AK29+'[10]9.2 (3)'!AK29+'[10]9.2 (4)'!AK29</f>
        <v>0</v>
      </c>
      <c r="AL29" s="2418">
        <f>'[10]9.2'!AG29+'[10]9.2 (2)'!AL29+'[10]9.2 (3)'!AL29+'[10]9.2 (4)'!AL29</f>
        <v>0</v>
      </c>
      <c r="AM29" s="2418">
        <f>'[10]9.2'!AH29+'[10]9.2 (2)'!AM29+'[10]9.2 (3)'!AM29+'[10]9.2 (4)'!AM29</f>
        <v>0</v>
      </c>
      <c r="AN29" s="2418">
        <f>'[10]9.2'!AI29+'[10]9.2 (2)'!AN29+'[10]9.2 (3)'!AN29+'[10]9.2 (4)'!AN29</f>
        <v>0</v>
      </c>
      <c r="AO29" s="2418">
        <f>'[10]9.2'!AJ29+'[10]9.2 (2)'!AO29+'[10]9.2 (3)'!AO29+'[10]9.2 (4)'!AO29</f>
        <v>0</v>
      </c>
      <c r="AP29" s="2418">
        <f>'[10]9.2 (2)'!AP29+'[10]9.2 (3)'!AP29+'[10]9.2 (4)'!AP29</f>
        <v>0</v>
      </c>
      <c r="AQ29" s="2418">
        <f>'[10]9.2'!AK29+'[10]9.2 (2)'!AQ29+'[10]9.2 (3)'!AQ29+'[10]9.2 (4)'!AQ29</f>
        <v>0</v>
      </c>
      <c r="AR29" s="2418">
        <f>'[10]9.2'!AL29+'[10]9.2 (2)'!AR29+'[10]9.2 (3)'!AR29+'[10]9.2 (4)'!AR29</f>
        <v>0</v>
      </c>
      <c r="AS29" s="2419">
        <f t="shared" si="6"/>
        <v>8</v>
      </c>
      <c r="AT29" s="2419">
        <f t="shared" si="6"/>
        <v>11</v>
      </c>
      <c r="AU29" s="2419">
        <f t="shared" si="7"/>
        <v>19</v>
      </c>
      <c r="AV29" s="2420">
        <f t="shared" si="0"/>
        <v>13289</v>
      </c>
      <c r="AW29" s="2420">
        <f t="shared" si="0"/>
        <v>0</v>
      </c>
      <c r="AX29" s="2420">
        <f t="shared" si="0"/>
        <v>47254</v>
      </c>
      <c r="AY29" s="2420">
        <f t="shared" si="8"/>
        <v>7064</v>
      </c>
      <c r="AZ29" s="2420">
        <f t="shared" si="10"/>
        <v>2173.42</v>
      </c>
      <c r="BA29" s="2420">
        <f t="shared" si="10"/>
        <v>7964</v>
      </c>
      <c r="BB29" s="2420">
        <f t="shared" si="10"/>
        <v>8638</v>
      </c>
      <c r="BC29" s="2420">
        <f t="shared" si="10"/>
        <v>34828</v>
      </c>
      <c r="BD29" s="2420">
        <f t="shared" si="9"/>
        <v>7064</v>
      </c>
      <c r="BE29" s="2420">
        <f t="shared" si="11"/>
        <v>2172.77</v>
      </c>
      <c r="BF29" s="2421">
        <f t="shared" si="11"/>
        <v>17150</v>
      </c>
      <c r="BG29" s="2457"/>
      <c r="BH29" s="2457"/>
      <c r="BI29" s="2457"/>
      <c r="BJ29" s="2457"/>
      <c r="BK29" s="2457"/>
      <c r="BL29" s="2457"/>
      <c r="BM29" s="2457"/>
      <c r="BN29" s="2456"/>
    </row>
    <row r="30" spans="1:66" ht="13.5" thickBot="1">
      <c r="A30" s="2423">
        <v>23</v>
      </c>
      <c r="B30" s="2442" t="s">
        <v>1347</v>
      </c>
      <c r="C30" s="2425">
        <v>1</v>
      </c>
      <c r="D30" s="2426">
        <v>1</v>
      </c>
      <c r="E30" s="2411">
        <f t="shared" si="3"/>
        <v>2</v>
      </c>
      <c r="F30" s="2412">
        <f>'[10]9.2'!F30+'[10]9.2 (2)'!F30+'[10]9.2 (3)'!F30+'[10]9.2 (4)'!F30</f>
        <v>570</v>
      </c>
      <c r="G30" s="2412">
        <f>'[10]9.2'!G30+'[10]9.2 (2)'!G30+'[10]9.2 (3)'!G30+'[10]9.2 (4)'!G30</f>
        <v>0</v>
      </c>
      <c r="H30" s="2412">
        <f>'[10]9.2'!H30+'[10]9.2 (2)'!H30+'[10]9.2 (3)'!H30+'[10]9.2 (4)'!H30</f>
        <v>3384</v>
      </c>
      <c r="I30" s="2412">
        <f>'[10]9.2 (2)'!I30+'[10]9.2 (3)'!I30+'[10]9.2 (4)'!I30</f>
        <v>1114</v>
      </c>
      <c r="J30" s="2412">
        <f>'[10]9.2'!I30+'[10]9.2 (2)'!J30+'[10]9.2 (3)'!J30+'[10]9.2 (4)'!J30</f>
        <v>157.71</v>
      </c>
      <c r="K30" s="2412">
        <f>'[10]9.2'!J30+'[10]9.2 (2)'!K30+'[10]9.2 (3)'!K30+'[10]9.2 (4)'!K30</f>
        <v>536</v>
      </c>
      <c r="L30" s="2412">
        <f>'[10]9.2'!K30+'[10]9.2 (2)'!L30+'[10]9.2 (3)'!L30+'[10]9.2 (4)'!L30</f>
        <v>0</v>
      </c>
      <c r="M30" s="2412">
        <f>'[10]9.2'!L30+'[10]9.2 (2)'!M30+'[10]9.2 (3)'!M30+'[10]9.2 (4)'!M30</f>
        <v>3370</v>
      </c>
      <c r="N30" s="2412">
        <f>'[10]9.2 (2)'!N30+'[10]9.2 (3)'!N30+'[10]9.2 (4)'!N30</f>
        <v>1114</v>
      </c>
      <c r="O30" s="2412">
        <f>'[10]9.2'!M30+'[10]9.2 (2)'!O30+'[10]9.2 (3)'!O30+'[10]9.2 (4)'!O30</f>
        <v>157.66999999999999</v>
      </c>
      <c r="P30" s="2412">
        <f>'[10]9.2'!N30+'[10]9.2 (2)'!P30+'[10]9.2 (3)'!P30+'[10]9.2 (4)'!P30</f>
        <v>765</v>
      </c>
      <c r="Q30" s="2427">
        <v>0</v>
      </c>
      <c r="R30" s="2428">
        <v>2</v>
      </c>
      <c r="S30" s="2413">
        <f t="shared" si="4"/>
        <v>2</v>
      </c>
      <c r="T30" s="2414">
        <f>'[10]9.2'!R30+'[10]9.2 (2)'!T30+'[10]9.2 (3)'!T30+'[10]9.2 (4)'!T30</f>
        <v>2037</v>
      </c>
      <c r="U30" s="2414">
        <f>'[10]9.2'!S30+'[10]9.2 (2)'!U30+'[10]9.2 (3)'!U30+'[10]9.2 (4)'!U30</f>
        <v>0</v>
      </c>
      <c r="V30" s="2414">
        <f>'[10]9.2'!T30+'[10]9.2 (2)'!V30+'[10]9.2 (3)'!V30+'[10]9.2 (4)'!V30</f>
        <v>11542</v>
      </c>
      <c r="W30" s="2414">
        <f>'[10]9.2 (2)'!W30+'[10]9.2 (3)'!W30+'[10]9.2 (4)'!W30</f>
        <v>2040</v>
      </c>
      <c r="X30" s="2414">
        <f>'[10]9.2'!U30+'[10]9.2 (2)'!X30+'[10]9.2 (3)'!X30+'[10]9.2 (4)'!X30</f>
        <v>456.89</v>
      </c>
      <c r="Y30" s="2414">
        <f>'[10]9.2'!V30+'[10]9.2 (2)'!Y30+'[10]9.2 (3)'!Y30+'[10]9.2 (4)'!Y30</f>
        <v>1268</v>
      </c>
      <c r="Z30" s="2414">
        <f>'[10]9.2'!W30+'[10]9.2 (2)'!Z30+'[10]9.2 (3)'!Z30+'[10]9.2 (4)'!Z30</f>
        <v>0</v>
      </c>
      <c r="AA30" s="2414">
        <f>'[10]9.2'!X30+'[10]9.2 (2)'!AA30+'[10]9.2 (3)'!AA30+'[10]9.2 (4)'!AA30</f>
        <v>11536</v>
      </c>
      <c r="AB30" s="2414">
        <f>'[10]9.2 (2)'!AB30+'[10]9.2 (3)'!AB30+'[10]9.2 (4)'!AB30</f>
        <v>2040</v>
      </c>
      <c r="AC30" s="2414">
        <f>'[10]9.2'!Y30+'[10]9.2 (2)'!AC30+'[10]9.2 (3)'!AC30+'[10]9.2 (4)'!AC30</f>
        <v>449.07</v>
      </c>
      <c r="AD30" s="2414">
        <f>'[10]9.2'!Z30+'[10]9.2 (2)'!AD30+'[10]9.2 (3)'!AD30+'[10]9.2 (4)'!AD30</f>
        <v>3047</v>
      </c>
      <c r="AE30" s="2427">
        <v>1</v>
      </c>
      <c r="AF30" s="2428">
        <v>3</v>
      </c>
      <c r="AG30" s="2417">
        <f t="shared" si="5"/>
        <v>4</v>
      </c>
      <c r="AH30" s="2418">
        <f>'[10]9.2'!AD30+'[10]9.2 (2)'!AH30+'[10]9.2 (3)'!AH30+'[10]9.2 (4)'!AH30</f>
        <v>3655</v>
      </c>
      <c r="AI30" s="2418">
        <f>'[10]9.2'!AE30+'[10]9.2 (2)'!AI30+'[10]9.2 (3)'!AI30+'[10]9.2 (4)'!AI30</f>
        <v>0</v>
      </c>
      <c r="AJ30" s="2418">
        <f>'[10]9.2'!AF30+'[10]9.2 (2)'!AJ30+'[10]9.2 (3)'!AJ30+'[10]9.2 (4)'!AJ30</f>
        <v>26729</v>
      </c>
      <c r="AK30" s="2418">
        <f>'[10]9.2 (2)'!AK30+'[10]9.2 (3)'!AK30+'[10]9.2 (4)'!AK30</f>
        <v>6922</v>
      </c>
      <c r="AL30" s="2418">
        <f>'[10]9.2'!AG30+'[10]9.2 (2)'!AL30+'[10]9.2 (3)'!AL30+'[10]9.2 (4)'!AL30</f>
        <v>1165.3</v>
      </c>
      <c r="AM30" s="2418">
        <f>'[10]9.2'!AH30+'[10]9.2 (2)'!AM30+'[10]9.2 (3)'!AM30+'[10]9.2 (4)'!AM30</f>
        <v>3291</v>
      </c>
      <c r="AN30" s="2418">
        <f>'[10]9.2'!AI30+'[10]9.2 (2)'!AN30+'[10]9.2 (3)'!AN30+'[10]9.2 (4)'!AN30</f>
        <v>0</v>
      </c>
      <c r="AO30" s="2418">
        <f>'[10]9.2'!AJ30+'[10]9.2 (2)'!AO30+'[10]9.2 (3)'!AO30+'[10]9.2 (4)'!AO30</f>
        <v>26714</v>
      </c>
      <c r="AP30" s="2418">
        <f>'[10]9.2 (2)'!AP30+'[10]9.2 (3)'!AP30+'[10]9.2 (4)'!AP30</f>
        <v>6922</v>
      </c>
      <c r="AQ30" s="2418">
        <f>'[10]9.2'!AK30+'[10]9.2 (2)'!AQ30+'[10]9.2 (3)'!AQ30+'[10]9.2 (4)'!AQ30</f>
        <v>1165.27</v>
      </c>
      <c r="AR30" s="2418">
        <f>'[10]9.2'!AL30+'[10]9.2 (2)'!AR30+'[10]9.2 (3)'!AR30+'[10]9.2 (4)'!AR30</f>
        <v>8257</v>
      </c>
      <c r="AS30" s="2419">
        <f t="shared" si="6"/>
        <v>2</v>
      </c>
      <c r="AT30" s="2419">
        <f t="shared" si="6"/>
        <v>6</v>
      </c>
      <c r="AU30" s="2419">
        <f t="shared" si="7"/>
        <v>8</v>
      </c>
      <c r="AV30" s="2420">
        <f t="shared" si="0"/>
        <v>6262</v>
      </c>
      <c r="AW30" s="2420">
        <f t="shared" si="0"/>
        <v>0</v>
      </c>
      <c r="AX30" s="2420">
        <f t="shared" si="0"/>
        <v>41655</v>
      </c>
      <c r="AY30" s="2420">
        <f t="shared" si="8"/>
        <v>10076</v>
      </c>
      <c r="AZ30" s="2420">
        <f t="shared" si="10"/>
        <v>1779.9</v>
      </c>
      <c r="BA30" s="2420">
        <f t="shared" si="10"/>
        <v>5095</v>
      </c>
      <c r="BB30" s="2420">
        <f t="shared" si="10"/>
        <v>0</v>
      </c>
      <c r="BC30" s="2420">
        <f t="shared" si="10"/>
        <v>41620</v>
      </c>
      <c r="BD30" s="2420">
        <f t="shared" si="9"/>
        <v>10076</v>
      </c>
      <c r="BE30" s="2420">
        <f t="shared" si="11"/>
        <v>1772.01</v>
      </c>
      <c r="BF30" s="2421">
        <f t="shared" si="11"/>
        <v>12069</v>
      </c>
      <c r="BG30" s="2455"/>
      <c r="BH30" s="2456"/>
      <c r="BI30" s="2455"/>
      <c r="BJ30" s="2456"/>
      <c r="BK30" s="2455"/>
      <c r="BL30" s="2456"/>
      <c r="BM30" s="2455"/>
      <c r="BN30" s="2456"/>
    </row>
    <row r="31" spans="1:66" ht="13.5" thickBot="1">
      <c r="A31" s="2423">
        <v>24</v>
      </c>
      <c r="B31" s="2432" t="s">
        <v>1348</v>
      </c>
      <c r="C31" s="2458">
        <v>0</v>
      </c>
      <c r="D31" s="2459">
        <v>0</v>
      </c>
      <c r="E31" s="2411">
        <f t="shared" si="3"/>
        <v>0</v>
      </c>
      <c r="F31" s="2412">
        <f>'[10]9.2'!F31+'[10]9.2 (2)'!F31+'[10]9.2 (3)'!F31+'[10]9.2 (4)'!F31</f>
        <v>0</v>
      </c>
      <c r="G31" s="2412">
        <f>'[10]9.2'!G31+'[10]9.2 (2)'!G31+'[10]9.2 (3)'!G31+'[10]9.2 (4)'!G31</f>
        <v>0</v>
      </c>
      <c r="H31" s="2412">
        <f>'[10]9.2'!H31+'[10]9.2 (2)'!H31+'[10]9.2 (3)'!H31+'[10]9.2 (4)'!H31</f>
        <v>0</v>
      </c>
      <c r="I31" s="2412">
        <f>'[10]9.2 (2)'!I31+'[10]9.2 (3)'!I31+'[10]9.2 (4)'!I31</f>
        <v>0</v>
      </c>
      <c r="J31" s="2412">
        <f>'[10]9.2'!I31+'[10]9.2 (2)'!J31+'[10]9.2 (3)'!J31+'[10]9.2 (4)'!J31</f>
        <v>0</v>
      </c>
      <c r="K31" s="2412">
        <f>'[10]9.2'!J31+'[10]9.2 (2)'!K31+'[10]9.2 (3)'!K31+'[10]9.2 (4)'!K31</f>
        <v>0</v>
      </c>
      <c r="L31" s="2412">
        <f>'[10]9.2'!K31+'[10]9.2 (2)'!L31+'[10]9.2 (3)'!L31+'[10]9.2 (4)'!L31</f>
        <v>0</v>
      </c>
      <c r="M31" s="2412">
        <f>'[10]9.2'!L31+'[10]9.2 (2)'!M31+'[10]9.2 (3)'!M31+'[10]9.2 (4)'!M31</f>
        <v>0</v>
      </c>
      <c r="N31" s="2412">
        <f>'[10]9.2 (2)'!N31+'[10]9.2 (3)'!N31+'[10]9.2 (4)'!N31</f>
        <v>0</v>
      </c>
      <c r="O31" s="2412">
        <f>'[10]9.2'!M31+'[10]9.2 (2)'!O31+'[10]9.2 (3)'!O31+'[10]9.2 (4)'!O31</f>
        <v>0</v>
      </c>
      <c r="P31" s="2412">
        <f>'[10]9.2'!N31+'[10]9.2 (2)'!P31+'[10]9.2 (3)'!P31+'[10]9.2 (4)'!P31</f>
        <v>0</v>
      </c>
      <c r="Q31" s="2433">
        <v>5</v>
      </c>
      <c r="R31" s="2434">
        <v>4</v>
      </c>
      <c r="S31" s="2413">
        <f t="shared" si="4"/>
        <v>9</v>
      </c>
      <c r="T31" s="2414">
        <f>'[10]9.2'!R31+'[10]9.2 (2)'!T31+'[10]9.2 (3)'!T31+'[10]9.2 (4)'!T31</f>
        <v>67974</v>
      </c>
      <c r="U31" s="2414">
        <f>'[10]9.2'!S31+'[10]9.2 (2)'!U31+'[10]9.2 (3)'!U31+'[10]9.2 (4)'!U31</f>
        <v>51204</v>
      </c>
      <c r="V31" s="2414">
        <f>'[10]9.2'!T31+'[10]9.2 (2)'!V31+'[10]9.2 (3)'!V31+'[10]9.2 (4)'!V31</f>
        <v>46570</v>
      </c>
      <c r="W31" s="2414">
        <f>'[10]9.2 (2)'!W31+'[10]9.2 (3)'!W31+'[10]9.2 (4)'!W31</f>
        <v>10635</v>
      </c>
      <c r="X31" s="2414">
        <f>'[10]9.2'!U31+'[10]9.2 (2)'!X31+'[10]9.2 (3)'!X31+'[10]9.2 (4)'!X31</f>
        <v>5720.02</v>
      </c>
      <c r="Y31" s="2414">
        <f>'[10]9.2'!V31+'[10]9.2 (2)'!Y31+'[10]9.2 (3)'!Y31+'[10]9.2 (4)'!Y31</f>
        <v>10670</v>
      </c>
      <c r="Z31" s="2414">
        <f>'[10]9.2'!W31+'[10]9.2 (2)'!Z31+'[10]9.2 (3)'!Z31+'[10]9.2 (4)'!Z31</f>
        <v>841</v>
      </c>
      <c r="AA31" s="2414">
        <f>'[10]9.2'!X31+'[10]9.2 (2)'!AA31+'[10]9.2 (3)'!AA31+'[10]9.2 (4)'!AA31</f>
        <v>88655</v>
      </c>
      <c r="AB31" s="2414">
        <f>'[10]9.2 (2)'!AB31+'[10]9.2 (3)'!AB31+'[10]9.2 (4)'!AB31</f>
        <v>26707</v>
      </c>
      <c r="AC31" s="2414">
        <f>'[10]9.2'!Y31+'[10]9.2 (2)'!AC31+'[10]9.2 (3)'!AC31+'[10]9.2 (4)'!AC31</f>
        <v>5720.02</v>
      </c>
      <c r="AD31" s="2414">
        <f>'[10]9.2'!Z31+'[10]9.2 (2)'!AD31+'[10]9.2 (3)'!AD31+'[10]9.2 (4)'!AD31</f>
        <v>37940</v>
      </c>
      <c r="AE31" s="2427"/>
      <c r="AF31" s="2428"/>
      <c r="AG31" s="2417">
        <f t="shared" si="5"/>
        <v>0</v>
      </c>
      <c r="AH31" s="2418">
        <f>'[10]9.2'!AD31+'[10]9.2 (2)'!AH31+'[10]9.2 (3)'!AH31+'[10]9.2 (4)'!AH31</f>
        <v>0</v>
      </c>
      <c r="AI31" s="2418">
        <f>'[10]9.2'!AE31+'[10]9.2 (2)'!AI31+'[10]9.2 (3)'!AI31+'[10]9.2 (4)'!AI31</f>
        <v>0</v>
      </c>
      <c r="AJ31" s="2418">
        <f>'[10]9.2'!AF31+'[10]9.2 (2)'!AJ31+'[10]9.2 (3)'!AJ31+'[10]9.2 (4)'!AJ31</f>
        <v>0</v>
      </c>
      <c r="AK31" s="2418">
        <f>'[10]9.2 (2)'!AK31+'[10]9.2 (3)'!AK31+'[10]9.2 (4)'!AK31</f>
        <v>0</v>
      </c>
      <c r="AL31" s="2418">
        <f>'[10]9.2'!AG31+'[10]9.2 (2)'!AL31+'[10]9.2 (3)'!AL31+'[10]9.2 (4)'!AL31</f>
        <v>0</v>
      </c>
      <c r="AM31" s="2418">
        <f>'[10]9.2'!AH31+'[10]9.2 (2)'!AM31+'[10]9.2 (3)'!AM31+'[10]9.2 (4)'!AM31</f>
        <v>0</v>
      </c>
      <c r="AN31" s="2418">
        <f>'[10]9.2'!AI31+'[10]9.2 (2)'!AN31+'[10]9.2 (3)'!AN31+'[10]9.2 (4)'!AN31</f>
        <v>0</v>
      </c>
      <c r="AO31" s="2418">
        <f>'[10]9.2'!AJ31+'[10]9.2 (2)'!AO31+'[10]9.2 (3)'!AO31+'[10]9.2 (4)'!AO31</f>
        <v>0</v>
      </c>
      <c r="AP31" s="2418">
        <f>'[10]9.2 (2)'!AP31+'[10]9.2 (3)'!AP31+'[10]9.2 (4)'!AP31</f>
        <v>0</v>
      </c>
      <c r="AQ31" s="2418">
        <f>'[10]9.2'!AK31+'[10]9.2 (2)'!AQ31+'[10]9.2 (3)'!AQ31+'[10]9.2 (4)'!AQ31</f>
        <v>0</v>
      </c>
      <c r="AR31" s="2418">
        <f>'[10]9.2'!AL31+'[10]9.2 (2)'!AR31+'[10]9.2 (3)'!AR31+'[10]9.2 (4)'!AR31</f>
        <v>0</v>
      </c>
      <c r="AS31" s="2419">
        <f t="shared" si="6"/>
        <v>5</v>
      </c>
      <c r="AT31" s="2419">
        <f t="shared" si="6"/>
        <v>4</v>
      </c>
      <c r="AU31" s="2419">
        <f t="shared" si="7"/>
        <v>9</v>
      </c>
      <c r="AV31" s="2420">
        <f t="shared" si="0"/>
        <v>67974</v>
      </c>
      <c r="AW31" s="2420">
        <f t="shared" si="0"/>
        <v>51204</v>
      </c>
      <c r="AX31" s="2420">
        <f t="shared" si="0"/>
        <v>46570</v>
      </c>
      <c r="AY31" s="2420">
        <f t="shared" si="8"/>
        <v>10635</v>
      </c>
      <c r="AZ31" s="2420">
        <f t="shared" si="10"/>
        <v>5720.02</v>
      </c>
      <c r="BA31" s="2420">
        <f t="shared" si="10"/>
        <v>10670</v>
      </c>
      <c r="BB31" s="2420">
        <f t="shared" si="10"/>
        <v>841</v>
      </c>
      <c r="BC31" s="2420">
        <f t="shared" si="10"/>
        <v>88655</v>
      </c>
      <c r="BD31" s="2420">
        <f t="shared" si="9"/>
        <v>26707</v>
      </c>
      <c r="BE31" s="2420">
        <f t="shared" si="11"/>
        <v>5720.02</v>
      </c>
      <c r="BF31" s="2421">
        <f t="shared" si="11"/>
        <v>37940</v>
      </c>
      <c r="BG31" s="2422"/>
      <c r="BI31" s="2422"/>
      <c r="BK31" s="2422"/>
      <c r="BM31" s="2422"/>
    </row>
    <row r="32" spans="1:66" ht="13.5" thickBot="1">
      <c r="A32" s="2423">
        <v>25</v>
      </c>
      <c r="B32" s="2432" t="s">
        <v>1349</v>
      </c>
      <c r="C32" s="2425">
        <v>6</v>
      </c>
      <c r="D32" s="2426">
        <v>4</v>
      </c>
      <c r="E32" s="2411">
        <f t="shared" si="3"/>
        <v>10</v>
      </c>
      <c r="F32" s="2412">
        <f>'[10]9.2'!F32+'[10]9.2 (2)'!F32+'[10]9.2 (3)'!F32+'[10]9.2 (4)'!F32</f>
        <v>5070</v>
      </c>
      <c r="G32" s="2412">
        <f>'[10]9.2'!G32+'[10]9.2 (2)'!G32+'[10]9.2 (3)'!G32+'[10]9.2 (4)'!G32</f>
        <v>1468</v>
      </c>
      <c r="H32" s="2412">
        <f>'[10]9.2'!H32+'[10]9.2 (2)'!H32+'[10]9.2 (3)'!H32+'[10]9.2 (4)'!H32</f>
        <v>44250</v>
      </c>
      <c r="I32" s="2412">
        <f>'[10]9.2 (2)'!I32+'[10]9.2 (3)'!I32+'[10]9.2 (4)'!I32</f>
        <v>6234</v>
      </c>
      <c r="J32" s="2412">
        <f>'[10]9.2'!I32+'[10]9.2 (2)'!J32+'[10]9.2 (3)'!J32+'[10]9.2 (4)'!J32</f>
        <v>1056.2809999999999</v>
      </c>
      <c r="K32" s="2412">
        <f>'[10]9.2'!J32+'[10]9.2 (2)'!K32+'[10]9.2 (3)'!K32+'[10]9.2 (4)'!K32</f>
        <v>4763</v>
      </c>
      <c r="L32" s="2412">
        <f>'[10]9.2'!K32+'[10]9.2 (2)'!L32+'[10]9.2 (3)'!L32+'[10]9.2 (4)'!L32</f>
        <v>421</v>
      </c>
      <c r="M32" s="2412">
        <f>'[10]9.2'!L32+'[10]9.2 (2)'!M32+'[10]9.2 (3)'!M32+'[10]9.2 (4)'!M32</f>
        <v>37137</v>
      </c>
      <c r="N32" s="2412">
        <f>'[10]9.2 (2)'!N32+'[10]9.2 (3)'!N32+'[10]9.2 (4)'!N32</f>
        <v>9805</v>
      </c>
      <c r="O32" s="2412">
        <f>'[10]9.2'!M32+'[10]9.2 (2)'!O32+'[10]9.2 (3)'!O32+'[10]9.2 (4)'!O32</f>
        <v>1049.47</v>
      </c>
      <c r="P32" s="2412">
        <f>'[10]9.2'!N32+'[10]9.2 (2)'!P32+'[10]9.2 (3)'!P32+'[10]9.2 (4)'!P32</f>
        <v>3617</v>
      </c>
      <c r="Q32" s="2427">
        <v>1</v>
      </c>
      <c r="R32" s="2428">
        <v>1</v>
      </c>
      <c r="S32" s="2413">
        <f t="shared" si="4"/>
        <v>2</v>
      </c>
      <c r="T32" s="2414">
        <f>'[10]9.2'!R32+'[10]9.2 (2)'!T32+'[10]9.2 (3)'!T32+'[10]9.2 (4)'!T32</f>
        <v>960</v>
      </c>
      <c r="U32" s="2414">
        <f>'[10]9.2'!S32+'[10]9.2 (2)'!U32+'[10]9.2 (3)'!U32+'[10]9.2 (4)'!U32</f>
        <v>428</v>
      </c>
      <c r="V32" s="2414">
        <f>'[10]9.2'!T32+'[10]9.2 (2)'!V32+'[10]9.2 (3)'!V32+'[10]9.2 (4)'!V32</f>
        <v>4999</v>
      </c>
      <c r="W32" s="2414">
        <f>'[10]9.2 (2)'!W32+'[10]9.2 (3)'!W32+'[10]9.2 (4)'!W32</f>
        <v>938</v>
      </c>
      <c r="X32" s="2414">
        <f>'[10]9.2'!U32+'[10]9.2 (2)'!X32+'[10]9.2 (3)'!X32+'[10]9.2 (4)'!X32</f>
        <v>218.73000000000002</v>
      </c>
      <c r="Y32" s="2414">
        <f>'[10]9.2'!V32+'[10]9.2 (2)'!Y32+'[10]9.2 (3)'!Y32+'[10]9.2 (4)'!Y32</f>
        <v>1095</v>
      </c>
      <c r="Z32" s="2414">
        <f>'[10]9.2'!W32+'[10]9.2 (2)'!Z32+'[10]9.2 (3)'!Z32+'[10]9.2 (4)'!Z32</f>
        <v>0</v>
      </c>
      <c r="AA32" s="2414">
        <f>'[10]9.2'!X32+'[10]9.2 (2)'!AA32+'[10]9.2 (3)'!AA32+'[10]9.2 (4)'!AA32</f>
        <v>4104</v>
      </c>
      <c r="AB32" s="2414">
        <f>'[10]9.2 (2)'!AB32+'[10]9.2 (3)'!AB32+'[10]9.2 (4)'!AB32</f>
        <v>650</v>
      </c>
      <c r="AC32" s="2414">
        <f>'[10]9.2'!Y32+'[10]9.2 (2)'!AC32+'[10]9.2 (3)'!AC32+'[10]9.2 (4)'!AC32</f>
        <v>203.86799999999999</v>
      </c>
      <c r="AD32" s="2414">
        <f>'[10]9.2'!Z32+'[10]9.2 (2)'!AD32+'[10]9.2 (3)'!AD32+'[10]9.2 (4)'!AD32</f>
        <v>549</v>
      </c>
      <c r="AE32" s="2427">
        <v>0</v>
      </c>
      <c r="AF32" s="2428">
        <v>0</v>
      </c>
      <c r="AG32" s="2417">
        <f t="shared" si="5"/>
        <v>0</v>
      </c>
      <c r="AH32" s="2418">
        <f>'[10]9.2'!AD32+'[10]9.2 (2)'!AH32+'[10]9.2 (3)'!AH32+'[10]9.2 (4)'!AH32</f>
        <v>0</v>
      </c>
      <c r="AI32" s="2418">
        <f>'[10]9.2'!AE32+'[10]9.2 (2)'!AI32+'[10]9.2 (3)'!AI32+'[10]9.2 (4)'!AI32</f>
        <v>0</v>
      </c>
      <c r="AJ32" s="2418">
        <f>'[10]9.2'!AF32+'[10]9.2 (2)'!AJ32+'[10]9.2 (3)'!AJ32+'[10]9.2 (4)'!AJ32</f>
        <v>0</v>
      </c>
      <c r="AK32" s="2418">
        <f>'[10]9.2 (2)'!AK32+'[10]9.2 (3)'!AK32+'[10]9.2 (4)'!AK32</f>
        <v>0</v>
      </c>
      <c r="AL32" s="2418">
        <f>'[10]9.2'!AG32+'[10]9.2 (2)'!AL32+'[10]9.2 (3)'!AL32+'[10]9.2 (4)'!AL32</f>
        <v>0</v>
      </c>
      <c r="AM32" s="2418">
        <f>'[10]9.2'!AH32+'[10]9.2 (2)'!AM32+'[10]9.2 (3)'!AM32+'[10]9.2 (4)'!AM32</f>
        <v>0</v>
      </c>
      <c r="AN32" s="2418">
        <f>'[10]9.2'!AI32+'[10]9.2 (2)'!AN32+'[10]9.2 (3)'!AN32+'[10]9.2 (4)'!AN32</f>
        <v>0</v>
      </c>
      <c r="AO32" s="2418">
        <f>'[10]9.2'!AJ32+'[10]9.2 (2)'!AO32+'[10]9.2 (3)'!AO32+'[10]9.2 (4)'!AO32</f>
        <v>0</v>
      </c>
      <c r="AP32" s="2418">
        <f>'[10]9.2 (2)'!AP32+'[10]9.2 (3)'!AP32+'[10]9.2 (4)'!AP32</f>
        <v>0</v>
      </c>
      <c r="AQ32" s="2418">
        <f>'[10]9.2'!AK32+'[10]9.2 (2)'!AQ32+'[10]9.2 (3)'!AQ32+'[10]9.2 (4)'!AQ32</f>
        <v>0</v>
      </c>
      <c r="AR32" s="2418">
        <f>'[10]9.2'!AL32+'[10]9.2 (2)'!AR32+'[10]9.2 (3)'!AR32+'[10]9.2 (4)'!AR32</f>
        <v>0</v>
      </c>
      <c r="AS32" s="2419">
        <f t="shared" si="6"/>
        <v>7</v>
      </c>
      <c r="AT32" s="2419">
        <f t="shared" si="6"/>
        <v>5</v>
      </c>
      <c r="AU32" s="2419">
        <f t="shared" si="7"/>
        <v>12</v>
      </c>
      <c r="AV32" s="2420">
        <f t="shared" si="0"/>
        <v>6030</v>
      </c>
      <c r="AW32" s="2420">
        <f t="shared" si="0"/>
        <v>1896</v>
      </c>
      <c r="AX32" s="2420">
        <f t="shared" si="0"/>
        <v>49249</v>
      </c>
      <c r="AY32" s="2420">
        <f t="shared" si="8"/>
        <v>7172</v>
      </c>
      <c r="AZ32" s="2420">
        <f t="shared" si="10"/>
        <v>1275.011</v>
      </c>
      <c r="BA32" s="2420">
        <f t="shared" si="10"/>
        <v>5858</v>
      </c>
      <c r="BB32" s="2420">
        <f t="shared" si="10"/>
        <v>421</v>
      </c>
      <c r="BC32" s="2420">
        <f t="shared" si="10"/>
        <v>41241</v>
      </c>
      <c r="BD32" s="2420">
        <f t="shared" si="9"/>
        <v>10455</v>
      </c>
      <c r="BE32" s="2420">
        <f t="shared" si="11"/>
        <v>1253.338</v>
      </c>
      <c r="BF32" s="2421">
        <f t="shared" si="11"/>
        <v>4166</v>
      </c>
      <c r="BG32" s="2422"/>
      <c r="BI32" s="2422"/>
      <c r="BK32" s="2422"/>
      <c r="BM32" s="2422"/>
    </row>
    <row r="33" spans="1:65" ht="13.5" thickBot="1">
      <c r="A33" s="2423">
        <v>26</v>
      </c>
      <c r="B33" s="2432" t="s">
        <v>1350</v>
      </c>
      <c r="C33" s="2425">
        <v>0</v>
      </c>
      <c r="D33" s="2426">
        <v>1</v>
      </c>
      <c r="E33" s="2411">
        <f t="shared" si="3"/>
        <v>1</v>
      </c>
      <c r="F33" s="2412">
        <f>'[10]9.2'!F33+'[10]9.2 (2)'!F33+'[10]9.2 (3)'!F33+'[10]9.2 (4)'!F33</f>
        <v>472.65</v>
      </c>
      <c r="G33" s="2412">
        <f>'[10]9.2'!G33+'[10]9.2 (2)'!G33+'[10]9.2 (3)'!G33+'[10]9.2 (4)'!G33</f>
        <v>39</v>
      </c>
      <c r="H33" s="2412">
        <f>'[10]9.2'!H33+'[10]9.2 (2)'!H33+'[10]9.2 (3)'!H33+'[10]9.2 (4)'!H33</f>
        <v>1725</v>
      </c>
      <c r="I33" s="2412">
        <f>'[10]9.2 (2)'!I33+'[10]9.2 (3)'!I33+'[10]9.2 (4)'!I33</f>
        <v>108</v>
      </c>
      <c r="J33" s="2412">
        <f>'[10]9.2'!I33+'[10]9.2 (2)'!J33+'[10]9.2 (3)'!J33+'[10]9.2 (4)'!J33</f>
        <v>65.662000000000006</v>
      </c>
      <c r="K33" s="2412">
        <f>'[10]9.2'!J33+'[10]9.2 (2)'!K33+'[10]9.2 (3)'!K33+'[10]9.2 (4)'!K33</f>
        <v>1055.4000000000001</v>
      </c>
      <c r="L33" s="2412">
        <f>'[10]9.2'!K33+'[10]9.2 (2)'!L33+'[10]9.2 (3)'!L33+'[10]9.2 (4)'!L33</f>
        <v>0</v>
      </c>
      <c r="M33" s="2412">
        <f>'[10]9.2'!L33+'[10]9.2 (2)'!M33+'[10]9.2 (3)'!M33+'[10]9.2 (4)'!M33</f>
        <v>1517</v>
      </c>
      <c r="N33" s="2412">
        <f>'[10]9.2 (2)'!N33+'[10]9.2 (3)'!N33+'[10]9.2 (4)'!N33</f>
        <v>20.309999999999999</v>
      </c>
      <c r="O33" s="2412">
        <f>'[10]9.2'!M33+'[10]9.2 (2)'!O33+'[10]9.2 (3)'!O33+'[10]9.2 (4)'!O33</f>
        <v>65.660000000000011</v>
      </c>
      <c r="P33" s="2412">
        <f>'[10]9.2'!N33+'[10]9.2 (2)'!P33+'[10]9.2 (3)'!P33+'[10]9.2 (4)'!P33</f>
        <v>1311</v>
      </c>
      <c r="Q33" s="2427">
        <v>3</v>
      </c>
      <c r="R33" s="2428">
        <v>4</v>
      </c>
      <c r="S33" s="2413">
        <f t="shared" si="4"/>
        <v>7</v>
      </c>
      <c r="T33" s="2414">
        <f>'[10]9.2'!R33+'[10]9.2 (2)'!T33+'[10]9.2 (3)'!T33+'[10]9.2 (4)'!T33</f>
        <v>8911.61</v>
      </c>
      <c r="U33" s="2414">
        <f>'[10]9.2'!S33+'[10]9.2 (2)'!U33+'[10]9.2 (3)'!U33+'[10]9.2 (4)'!U33</f>
        <v>366.5</v>
      </c>
      <c r="V33" s="2414">
        <f>'[10]9.2'!T33+'[10]9.2 (2)'!V33+'[10]9.2 (3)'!V33+'[10]9.2 (4)'!V33</f>
        <v>24660</v>
      </c>
      <c r="W33" s="2414">
        <f>'[10]9.2 (2)'!W33+'[10]9.2 (3)'!W33+'[10]9.2 (4)'!W33</f>
        <v>1251.98</v>
      </c>
      <c r="X33" s="2414">
        <f>'[10]9.2'!U33+'[10]9.2 (2)'!X33+'[10]9.2 (3)'!X33+'[10]9.2 (4)'!X33</f>
        <v>951.38299999999992</v>
      </c>
      <c r="Y33" s="2414">
        <f>'[10]9.2'!V33+'[10]9.2 (2)'!Y33+'[10]9.2 (3)'!Y33+'[10]9.2 (4)'!Y33</f>
        <v>4642.55</v>
      </c>
      <c r="Z33" s="2414">
        <f>'[10]9.2'!W33+'[10]9.2 (2)'!Z33+'[10]9.2 (3)'!Z33+'[10]9.2 (4)'!Z33</f>
        <v>1211</v>
      </c>
      <c r="AA33" s="2414">
        <f>'[10]9.2'!X33+'[10]9.2 (2)'!AA33+'[10]9.2 (3)'!AA33+'[10]9.2 (4)'!AA33</f>
        <v>16691</v>
      </c>
      <c r="AB33" s="2414">
        <f>'[10]9.2 (2)'!AB33+'[10]9.2 (3)'!AB33+'[10]9.2 (4)'!AB33</f>
        <v>6914.05</v>
      </c>
      <c r="AC33" s="2414">
        <f>'[10]9.2'!Y33+'[10]9.2 (2)'!AC33+'[10]9.2 (3)'!AC33+'[10]9.2 (4)'!AC33</f>
        <v>942.89999999999986</v>
      </c>
      <c r="AD33" s="2414">
        <f>'[10]9.2'!Z33+'[10]9.2 (2)'!AD33+'[10]9.2 (3)'!AD33+'[10]9.2 (4)'!AD33</f>
        <v>7057</v>
      </c>
      <c r="AE33" s="2427">
        <v>1</v>
      </c>
      <c r="AF33" s="2428">
        <v>0</v>
      </c>
      <c r="AG33" s="2417">
        <f t="shared" si="5"/>
        <v>1</v>
      </c>
      <c r="AH33" s="2418">
        <f>'[10]9.2'!AD33+'[10]9.2 (2)'!AH33+'[10]9.2 (3)'!AH33+'[10]9.2 (4)'!AH33</f>
        <v>1193.27</v>
      </c>
      <c r="AI33" s="2418">
        <f>'[10]9.2'!AE33+'[10]9.2 (2)'!AI33+'[10]9.2 (3)'!AI33+'[10]9.2 (4)'!AI33</f>
        <v>157</v>
      </c>
      <c r="AJ33" s="2418">
        <f>'[10]9.2'!AF33+'[10]9.2 (2)'!AJ33+'[10]9.2 (3)'!AJ33+'[10]9.2 (4)'!AJ33</f>
        <v>2607</v>
      </c>
      <c r="AK33" s="2418">
        <f>'[10]9.2 (2)'!AK33+'[10]9.2 (3)'!AK33+'[10]9.2 (4)'!AK33</f>
        <v>598.63</v>
      </c>
      <c r="AL33" s="2418">
        <f>'[10]9.2'!AG33+'[10]9.2 (2)'!AL33+'[10]9.2 (3)'!AL33+'[10]9.2 (4)'!AL33</f>
        <v>137.57599999999999</v>
      </c>
      <c r="AM33" s="2418">
        <f>'[10]9.2'!AH33+'[10]9.2 (2)'!AM33+'[10]9.2 (3)'!AM33+'[10]9.2 (4)'!AM33</f>
        <v>523.20000000000005</v>
      </c>
      <c r="AN33" s="2418">
        <f>'[10]9.2'!AI33+'[10]9.2 (2)'!AN33+'[10]9.2 (3)'!AN33+'[10]9.2 (4)'!AN33</f>
        <v>0</v>
      </c>
      <c r="AO33" s="2418">
        <f>'[10]9.2'!AJ33+'[10]9.2 (2)'!AO33+'[10]9.2 (3)'!AO33+'[10]9.2 (4)'!AO33</f>
        <v>3289</v>
      </c>
      <c r="AP33" s="2418">
        <f>'[10]9.2 (2)'!AP33+'[10]9.2 (3)'!AP33+'[10]9.2 (4)'!AP33</f>
        <v>676.22</v>
      </c>
      <c r="AQ33" s="2418">
        <f>'[10]9.2'!AK33+'[10]9.2 (2)'!AQ33+'[10]9.2 (3)'!AQ33+'[10]9.2 (4)'!AQ33</f>
        <v>137.57999999999998</v>
      </c>
      <c r="AR33" s="2418">
        <f>'[10]9.2'!AL33+'[10]9.2 (2)'!AR33+'[10]9.2 (3)'!AR33+'[10]9.2 (4)'!AR33</f>
        <v>676</v>
      </c>
      <c r="AS33" s="2419">
        <f t="shared" si="6"/>
        <v>4</v>
      </c>
      <c r="AT33" s="2419">
        <f t="shared" si="6"/>
        <v>5</v>
      </c>
      <c r="AU33" s="2419">
        <f t="shared" si="7"/>
        <v>9</v>
      </c>
      <c r="AV33" s="2420">
        <f t="shared" si="0"/>
        <v>10577.53</v>
      </c>
      <c r="AW33" s="2420">
        <f t="shared" si="0"/>
        <v>562.5</v>
      </c>
      <c r="AX33" s="2420">
        <f t="shared" si="0"/>
        <v>28992</v>
      </c>
      <c r="AY33" s="2420">
        <f t="shared" si="8"/>
        <v>1958.6100000000001</v>
      </c>
      <c r="AZ33" s="2420">
        <f t="shared" si="10"/>
        <v>1154.6209999999999</v>
      </c>
      <c r="BA33" s="2420">
        <f t="shared" si="10"/>
        <v>6221.15</v>
      </c>
      <c r="BB33" s="2420">
        <f t="shared" si="10"/>
        <v>1211</v>
      </c>
      <c r="BC33" s="2420">
        <f t="shared" si="10"/>
        <v>21497</v>
      </c>
      <c r="BD33" s="2420">
        <f t="shared" si="9"/>
        <v>7610.5800000000008</v>
      </c>
      <c r="BE33" s="2420">
        <f t="shared" si="11"/>
        <v>1146.1399999999999</v>
      </c>
      <c r="BF33" s="2421">
        <f t="shared" si="11"/>
        <v>9044</v>
      </c>
      <c r="BG33" s="2422"/>
      <c r="BI33" s="2422"/>
      <c r="BK33" s="2422"/>
      <c r="BM33" s="2422"/>
    </row>
    <row r="34" spans="1:65" ht="13.5" thickBot="1">
      <c r="A34" s="2423">
        <v>27</v>
      </c>
      <c r="B34" s="2432" t="s">
        <v>1351</v>
      </c>
      <c r="C34" s="2460">
        <v>0</v>
      </c>
      <c r="D34" s="2461">
        <v>1</v>
      </c>
      <c r="E34" s="2411">
        <f t="shared" si="3"/>
        <v>1</v>
      </c>
      <c r="F34" s="2412">
        <f>'[10]9.2'!F34+'[10]9.2 (2)'!F34+'[10]9.2 (3)'!F34+'[10]9.2 (4)'!F34</f>
        <v>945</v>
      </c>
      <c r="G34" s="2412">
        <f>'[10]9.2'!G34+'[10]9.2 (2)'!G34+'[10]9.2 (3)'!G34+'[10]9.2 (4)'!G34</f>
        <v>387</v>
      </c>
      <c r="H34" s="2412">
        <f>'[10]9.2'!H34+'[10]9.2 (2)'!H34+'[10]9.2 (3)'!H34+'[10]9.2 (4)'!H34</f>
        <v>3623</v>
      </c>
      <c r="I34" s="2412">
        <f>'[10]9.2 (2)'!I34+'[10]9.2 (3)'!I34+'[10]9.2 (4)'!I34</f>
        <v>261</v>
      </c>
      <c r="J34" s="2412">
        <f>'[10]9.2'!I34+'[10]9.2 (2)'!J34+'[10]9.2 (3)'!J34+'[10]9.2 (4)'!J34</f>
        <v>149.35000000000002</v>
      </c>
      <c r="K34" s="2412">
        <f>'[10]9.2'!J34+'[10]9.2 (2)'!K34+'[10]9.2 (3)'!K34+'[10]9.2 (4)'!K34</f>
        <v>868</v>
      </c>
      <c r="L34" s="2412">
        <f>'[10]9.2'!K34+'[10]9.2 (2)'!L34+'[10]9.2 (3)'!L34+'[10]9.2 (4)'!L34</f>
        <v>0</v>
      </c>
      <c r="M34" s="2412">
        <f>'[10]9.2'!L34+'[10]9.2 (2)'!M34+'[10]9.2 (3)'!M34+'[10]9.2 (4)'!M34</f>
        <v>4448</v>
      </c>
      <c r="N34" s="2412">
        <f>'[10]9.2 (2)'!N34+'[10]9.2 (3)'!N34+'[10]9.2 (4)'!N34</f>
        <v>0</v>
      </c>
      <c r="O34" s="2412">
        <f>'[10]9.2'!M34+'[10]9.2 (2)'!O34+'[10]9.2 (3)'!O34+'[10]9.2 (4)'!O34</f>
        <v>149.22</v>
      </c>
      <c r="P34" s="2412">
        <f>'[10]9.2'!N34+'[10]9.2 (2)'!P34+'[10]9.2 (3)'!P34+'[10]9.2 (4)'!P34</f>
        <v>584</v>
      </c>
      <c r="Q34" s="2427">
        <v>5</v>
      </c>
      <c r="R34" s="2428">
        <v>3</v>
      </c>
      <c r="S34" s="2413">
        <f t="shared" si="4"/>
        <v>8</v>
      </c>
      <c r="T34" s="2414">
        <f>'[10]9.2'!R34+'[10]9.2 (2)'!T34+'[10]9.2 (3)'!T34+'[10]9.2 (4)'!T34</f>
        <v>5137</v>
      </c>
      <c r="U34" s="2414">
        <f>'[10]9.2'!S34+'[10]9.2 (2)'!U34+'[10]9.2 (3)'!U34+'[10]9.2 (4)'!U34</f>
        <v>2107</v>
      </c>
      <c r="V34" s="2414">
        <f>'[10]9.2'!T34+'[10]9.2 (2)'!V34+'[10]9.2 (3)'!V34+'[10]9.2 (4)'!V34</f>
        <v>15548</v>
      </c>
      <c r="W34" s="2414">
        <f>'[10]9.2 (2)'!W34+'[10]9.2 (3)'!W34+'[10]9.2 (4)'!W34</f>
        <v>902</v>
      </c>
      <c r="X34" s="2414">
        <f>'[10]9.2'!U34+'[10]9.2 (2)'!X34+'[10]9.2 (3)'!X34+'[10]9.2 (4)'!X34</f>
        <v>633.4</v>
      </c>
      <c r="Y34" s="2414">
        <f>'[10]9.2'!V34+'[10]9.2 (2)'!Y34+'[10]9.2 (3)'!Y34+'[10]9.2 (4)'!Y34</f>
        <v>3507</v>
      </c>
      <c r="Z34" s="2414">
        <f>'[10]9.2'!W34+'[10]9.2 (2)'!Z34+'[10]9.2 (3)'!Z34+'[10]9.2 (4)'!Z34</f>
        <v>0</v>
      </c>
      <c r="AA34" s="2414">
        <f>'[10]9.2'!X34+'[10]9.2 (2)'!AA34+'[10]9.2 (3)'!AA34+'[10]9.2 (4)'!AA34</f>
        <v>16526</v>
      </c>
      <c r="AB34" s="2414">
        <f>'[10]9.2 (2)'!AB34+'[10]9.2 (3)'!AB34+'[10]9.2 (4)'!AB34</f>
        <v>0</v>
      </c>
      <c r="AC34" s="2414">
        <f>'[10]9.2'!Y34+'[10]9.2 (2)'!AC34+'[10]9.2 (3)'!AC34+'[10]9.2 (4)'!AC34</f>
        <v>595.9</v>
      </c>
      <c r="AD34" s="2414">
        <f>'[10]9.2'!Z34+'[10]9.2 (2)'!AD34+'[10]9.2 (3)'!AD34+'[10]9.2 (4)'!AD34</f>
        <v>2374</v>
      </c>
      <c r="AE34" s="2427">
        <v>1</v>
      </c>
      <c r="AF34" s="2428">
        <v>0</v>
      </c>
      <c r="AG34" s="2417">
        <f t="shared" si="5"/>
        <v>1</v>
      </c>
      <c r="AH34" s="2418">
        <f>'[10]9.2'!AD34+'[10]9.2 (2)'!AH34+'[10]9.2 (3)'!AH34+'[10]9.2 (4)'!AH34</f>
        <v>1585</v>
      </c>
      <c r="AI34" s="2418">
        <f>'[10]9.2'!AE34+'[10]9.2 (2)'!AI34+'[10]9.2 (3)'!AI34+'[10]9.2 (4)'!AI34</f>
        <v>539</v>
      </c>
      <c r="AJ34" s="2418">
        <f>'[10]9.2'!AF34+'[10]9.2 (2)'!AJ34+'[10]9.2 (3)'!AJ34+'[10]9.2 (4)'!AJ34</f>
        <v>5882</v>
      </c>
      <c r="AK34" s="2418">
        <f>'[10]9.2 (2)'!AK34+'[10]9.2 (3)'!AK34+'[10]9.2 (4)'!AK34</f>
        <v>190</v>
      </c>
      <c r="AL34" s="2418">
        <f>'[10]9.2'!AG34+'[10]9.2 (2)'!AL34+'[10]9.2 (3)'!AL34+'[10]9.2 (4)'!AL34</f>
        <v>230.71</v>
      </c>
      <c r="AM34" s="2418">
        <f>'[10]9.2'!AH34+'[10]9.2 (2)'!AM34+'[10]9.2 (3)'!AM34+'[10]9.2 (4)'!AM34</f>
        <v>1341</v>
      </c>
      <c r="AN34" s="2418">
        <f>'[10]9.2'!AI34+'[10]9.2 (2)'!AN34+'[10]9.2 (3)'!AN34+'[10]9.2 (4)'!AN34</f>
        <v>0</v>
      </c>
      <c r="AO34" s="2418">
        <f>'[10]9.2'!AJ34+'[10]9.2 (2)'!AO34+'[10]9.2 (3)'!AO34+'[10]9.2 (4)'!AO34</f>
        <v>6390</v>
      </c>
      <c r="AP34" s="2418">
        <f>'[10]9.2 (2)'!AP34+'[10]9.2 (3)'!AP34+'[10]9.2 (4)'!AP34</f>
        <v>0</v>
      </c>
      <c r="AQ34" s="2418">
        <f>'[10]9.2'!AK34+'[10]9.2 (2)'!AQ34+'[10]9.2 (3)'!AQ34+'[10]9.2 (4)'!AQ34</f>
        <v>226.41</v>
      </c>
      <c r="AR34" s="2418">
        <f>'[10]9.2'!AL34+'[10]9.2 (2)'!AR34+'[10]9.2 (3)'!AR34+'[10]9.2 (4)'!AR34</f>
        <v>872</v>
      </c>
      <c r="AS34" s="2419">
        <f t="shared" si="6"/>
        <v>6</v>
      </c>
      <c r="AT34" s="2419">
        <f t="shared" si="6"/>
        <v>4</v>
      </c>
      <c r="AU34" s="2419">
        <f t="shared" si="7"/>
        <v>10</v>
      </c>
      <c r="AV34" s="2420">
        <f t="shared" si="0"/>
        <v>7667</v>
      </c>
      <c r="AW34" s="2420">
        <f t="shared" si="0"/>
        <v>3033</v>
      </c>
      <c r="AX34" s="2420">
        <f t="shared" si="0"/>
        <v>25053</v>
      </c>
      <c r="AY34" s="2420">
        <f t="shared" si="8"/>
        <v>1353</v>
      </c>
      <c r="AZ34" s="2420">
        <f t="shared" si="10"/>
        <v>1013.46</v>
      </c>
      <c r="BA34" s="2420">
        <f t="shared" si="10"/>
        <v>5716</v>
      </c>
      <c r="BB34" s="2420">
        <f t="shared" si="10"/>
        <v>0</v>
      </c>
      <c r="BC34" s="2420">
        <f t="shared" si="10"/>
        <v>27364</v>
      </c>
      <c r="BD34" s="2419">
        <f t="shared" ref="BD34:BD35" si="12">AP34+AB34+N35</f>
        <v>13926</v>
      </c>
      <c r="BE34" s="2420">
        <f t="shared" si="11"/>
        <v>971.53</v>
      </c>
      <c r="BF34" s="2421">
        <f t="shared" si="11"/>
        <v>3830</v>
      </c>
      <c r="BG34" s="2422"/>
      <c r="BI34" s="2422"/>
      <c r="BK34" s="2422"/>
      <c r="BM34" s="2422"/>
    </row>
    <row r="35" spans="1:65" ht="13.5" thickBot="1">
      <c r="A35" s="2423">
        <v>28</v>
      </c>
      <c r="B35" s="2432" t="s">
        <v>1352</v>
      </c>
      <c r="C35" s="2425">
        <v>7</v>
      </c>
      <c r="D35" s="2426">
        <v>2</v>
      </c>
      <c r="E35" s="2411">
        <f t="shared" si="3"/>
        <v>9</v>
      </c>
      <c r="F35" s="2412">
        <f>'[10]9.2'!F35+'[10]9.2 (2)'!F35+'[10]9.2 (3)'!F35+'[10]9.2 (4)'!F35</f>
        <v>8938.6</v>
      </c>
      <c r="G35" s="2412">
        <f>'[10]9.2'!G35+'[10]9.2 (2)'!G35+'[10]9.2 (3)'!G35+'[10]9.2 (4)'!G35</f>
        <v>381</v>
      </c>
      <c r="H35" s="2412">
        <f>'[10]9.2'!H35+'[10]9.2 (2)'!H35+'[10]9.2 (3)'!H35+'[10]9.2 (4)'!H35</f>
        <v>24183</v>
      </c>
      <c r="I35" s="2412">
        <f>'[10]9.2 (2)'!I35+'[10]9.2 (3)'!I35+'[10]9.2 (4)'!I35</f>
        <v>12375</v>
      </c>
      <c r="J35" s="2412">
        <f>'[10]9.2'!I35+'[10]9.2 (2)'!J35+'[10]9.2 (3)'!J35+'[10]9.2 (4)'!J35</f>
        <v>2123.7433000000001</v>
      </c>
      <c r="K35" s="2412">
        <f>'[10]9.2'!J35+'[10]9.2 (2)'!K35+'[10]9.2 (3)'!K35+'[10]9.2 (4)'!K35</f>
        <v>7243</v>
      </c>
      <c r="L35" s="2412">
        <f>'[10]9.2'!K35+'[10]9.2 (2)'!L35+'[10]9.2 (3)'!L35+'[10]9.2 (4)'!L35</f>
        <v>44</v>
      </c>
      <c r="M35" s="2412">
        <f>'[10]9.2'!L35+'[10]9.2 (2)'!M35+'[10]9.2 (3)'!M35+'[10]9.2 (4)'!M35</f>
        <v>18291</v>
      </c>
      <c r="N35" s="2412">
        <f>'[10]9.2 (2)'!N35+'[10]9.2 (3)'!N35+'[10]9.2 (4)'!N35</f>
        <v>13926</v>
      </c>
      <c r="O35" s="2412">
        <f>'[10]9.2'!M35+'[10]9.2 (2)'!O35+'[10]9.2 (3)'!O35+'[10]9.2 (4)'!O35</f>
        <v>2119.5210000000002</v>
      </c>
      <c r="P35" s="2412">
        <f>'[10]9.2'!N35+'[10]9.2 (2)'!P35+'[10]9.2 (3)'!P35+'[10]9.2 (4)'!P35</f>
        <v>11449</v>
      </c>
      <c r="Q35" s="2427">
        <v>1</v>
      </c>
      <c r="R35" s="2428">
        <v>2</v>
      </c>
      <c r="S35" s="2413">
        <f t="shared" si="4"/>
        <v>3</v>
      </c>
      <c r="T35" s="2414">
        <f>'[10]9.2'!R35+'[10]9.2 (2)'!T35+'[10]9.2 (3)'!T35+'[10]9.2 (4)'!T35</f>
        <v>4867</v>
      </c>
      <c r="U35" s="2414">
        <f>'[10]9.2'!S35+'[10]9.2 (2)'!U35+'[10]9.2 (3)'!U35+'[10]9.2 (4)'!U35</f>
        <v>93</v>
      </c>
      <c r="V35" s="2414">
        <f>'[10]9.2'!T35+'[10]9.2 (2)'!V35+'[10]9.2 (3)'!V35+'[10]9.2 (4)'!V35</f>
        <v>19764</v>
      </c>
      <c r="W35" s="2414">
        <f>'[10]9.2 (2)'!W35+'[10]9.2 (3)'!W35+'[10]9.2 (4)'!W35</f>
        <v>2598</v>
      </c>
      <c r="X35" s="2414">
        <f>'[10]9.2'!U35+'[10]9.2 (2)'!X35+'[10]9.2 (3)'!X35+'[10]9.2 (4)'!X35</f>
        <v>779.63400000000001</v>
      </c>
      <c r="Y35" s="2414">
        <f>'[10]9.2'!V35+'[10]9.2 (2)'!Y35+'[10]9.2 (3)'!Y35+'[10]9.2 (4)'!Y35</f>
        <v>5077</v>
      </c>
      <c r="Z35" s="2414">
        <f>'[10]9.2'!W35+'[10]9.2 (2)'!Z35+'[10]9.2 (3)'!Z35+'[10]9.2 (4)'!Z35</f>
        <v>0</v>
      </c>
      <c r="AA35" s="2414">
        <f>'[10]9.2'!X35+'[10]9.2 (2)'!AA35+'[10]9.2 (3)'!AA35+'[10]9.2 (4)'!AA35</f>
        <v>17681</v>
      </c>
      <c r="AB35" s="2414">
        <f>'[10]9.2 (2)'!AB35+'[10]9.2 (3)'!AB35+'[10]9.2 (4)'!AB35</f>
        <v>2269</v>
      </c>
      <c r="AC35" s="2414">
        <f>'[10]9.2'!Y35+'[10]9.2 (2)'!AC35+'[10]9.2 (3)'!AC35+'[10]9.2 (4)'!AC35</f>
        <v>779.62</v>
      </c>
      <c r="AD35" s="2414">
        <f>'[10]9.2'!Z35+'[10]9.2 (2)'!AD35+'[10]9.2 (3)'!AD35+'[10]9.2 (4)'!AD35</f>
        <v>8005</v>
      </c>
      <c r="AE35" s="2427">
        <v>0</v>
      </c>
      <c r="AF35" s="2428">
        <v>1</v>
      </c>
      <c r="AG35" s="2417">
        <f t="shared" si="5"/>
        <v>1</v>
      </c>
      <c r="AH35" s="2418">
        <f>'[10]9.2'!AD35+'[10]9.2 (2)'!AH35+'[10]9.2 (3)'!AH35+'[10]9.2 (4)'!AH35</f>
        <v>1396</v>
      </c>
      <c r="AI35" s="2418">
        <f>'[10]9.2'!AE35+'[10]9.2 (2)'!AI35+'[10]9.2 (3)'!AI35+'[10]9.2 (4)'!AI35</f>
        <v>0</v>
      </c>
      <c r="AJ35" s="2418">
        <f>'[10]9.2'!AF35+'[10]9.2 (2)'!AJ35+'[10]9.2 (3)'!AJ35+'[10]9.2 (4)'!AJ35</f>
        <v>2535</v>
      </c>
      <c r="AK35" s="2418">
        <f>'[10]9.2 (2)'!AK35+'[10]9.2 (3)'!AK35+'[10]9.2 (4)'!AK35</f>
        <v>1350</v>
      </c>
      <c r="AL35" s="2418">
        <f>'[10]9.2'!AG35+'[10]9.2 (2)'!AL35+'[10]9.2 (3)'!AL35+'[10]9.2 (4)'!AL35</f>
        <v>306.08199999999999</v>
      </c>
      <c r="AM35" s="2418">
        <f>'[10]9.2'!AH35+'[10]9.2 (2)'!AM35+'[10]9.2 (3)'!AM35+'[10]9.2 (4)'!AM35</f>
        <v>3144</v>
      </c>
      <c r="AN35" s="2418">
        <f>'[10]9.2'!AI35+'[10]9.2 (2)'!AN35+'[10]9.2 (3)'!AN35+'[10]9.2 (4)'!AN35</f>
        <v>0</v>
      </c>
      <c r="AO35" s="2418">
        <f>'[10]9.2'!AJ35+'[10]9.2 (2)'!AO35+'[10]9.2 (3)'!AO35+'[10]9.2 (4)'!AO35</f>
        <v>6570</v>
      </c>
      <c r="AP35" s="2418">
        <f>'[10]9.2 (2)'!AP35+'[10]9.2 (3)'!AP35+'[10]9.2 (4)'!AP35</f>
        <v>577</v>
      </c>
      <c r="AQ35" s="2418">
        <f>'[10]9.2'!AK35+'[10]9.2 (2)'!AQ35+'[10]9.2 (3)'!AQ35+'[10]9.2 (4)'!AQ35</f>
        <v>291.95699999999999</v>
      </c>
      <c r="AR35" s="2418">
        <f>'[10]9.2'!AL35+'[10]9.2 (2)'!AR35+'[10]9.2 (3)'!AR35+'[10]9.2 (4)'!AR35</f>
        <v>2417</v>
      </c>
      <c r="AS35" s="2419">
        <f t="shared" si="6"/>
        <v>8</v>
      </c>
      <c r="AT35" s="2419">
        <f t="shared" si="6"/>
        <v>5</v>
      </c>
      <c r="AU35" s="2419">
        <f t="shared" si="7"/>
        <v>13</v>
      </c>
      <c r="AV35" s="2420">
        <f t="shared" si="0"/>
        <v>15201.6</v>
      </c>
      <c r="AW35" s="2420">
        <f t="shared" si="0"/>
        <v>474</v>
      </c>
      <c r="AX35" s="2420">
        <f t="shared" si="0"/>
        <v>46482</v>
      </c>
      <c r="AY35" s="2420">
        <f t="shared" si="8"/>
        <v>16323</v>
      </c>
      <c r="AZ35" s="2420">
        <f t="shared" si="10"/>
        <v>3209.4593</v>
      </c>
      <c r="BA35" s="2420">
        <f t="shared" si="10"/>
        <v>15464</v>
      </c>
      <c r="BB35" s="2420">
        <f t="shared" si="10"/>
        <v>44</v>
      </c>
      <c r="BC35" s="2420">
        <f t="shared" si="10"/>
        <v>42542</v>
      </c>
      <c r="BD35" s="2419">
        <f t="shared" si="12"/>
        <v>2846</v>
      </c>
      <c r="BE35" s="2420">
        <f t="shared" si="11"/>
        <v>3191.098</v>
      </c>
      <c r="BF35" s="2421">
        <f t="shared" si="11"/>
        <v>21871</v>
      </c>
      <c r="BG35" s="2422"/>
      <c r="BI35" s="2422"/>
      <c r="BK35" s="2422"/>
      <c r="BM35" s="2422"/>
    </row>
    <row r="36" spans="1:65" ht="13.5" thickBot="1">
      <c r="A36" s="2423">
        <v>29</v>
      </c>
      <c r="B36" s="2432" t="s">
        <v>1353</v>
      </c>
      <c r="C36" s="2425">
        <v>1</v>
      </c>
      <c r="D36" s="2426">
        <v>2</v>
      </c>
      <c r="E36" s="2411">
        <f t="shared" si="3"/>
        <v>3</v>
      </c>
      <c r="F36" s="2412">
        <f>'[10]9.2'!F36+'[10]9.2 (2)'!F36+'[10]9.2 (3)'!F36+'[10]9.2 (4)'!F36</f>
        <v>4262.54</v>
      </c>
      <c r="G36" s="2412">
        <f>'[10]9.2'!G36+'[10]9.2 (2)'!G36+'[10]9.2 (3)'!G36+'[10]9.2 (4)'!G36</f>
        <v>3904.5699999999997</v>
      </c>
      <c r="H36" s="2412">
        <f>'[10]9.2'!H36+'[10]9.2 (2)'!H36+'[10]9.2 (3)'!H36+'[10]9.2 (4)'!H36</f>
        <v>4203.29</v>
      </c>
      <c r="I36" s="2412">
        <f>'[10]9.2 (2)'!I36+'[10]9.2 (3)'!I36+'[10]9.2 (4)'!I36</f>
        <v>0</v>
      </c>
      <c r="J36" s="2412">
        <f>'[10]9.2'!I36+'[10]9.2 (2)'!J36+'[10]9.2 (3)'!J36+'[10]9.2 (4)'!J36</f>
        <v>326.52</v>
      </c>
      <c r="K36" s="2412">
        <f>'[10]9.2'!J36+'[10]9.2 (2)'!K36+'[10]9.2 (3)'!K36+'[10]9.2 (4)'!K36</f>
        <v>1252</v>
      </c>
      <c r="L36" s="2412">
        <f>'[10]9.2'!K36+'[10]9.2 (2)'!L36+'[10]9.2 (3)'!L36+'[10]9.2 (4)'!L36</f>
        <v>0</v>
      </c>
      <c r="M36" s="2412">
        <f>'[10]9.2'!L36+'[10]9.2 (2)'!M36+'[10]9.2 (3)'!M36+'[10]9.2 (4)'!M36</f>
        <v>3583</v>
      </c>
      <c r="N36" s="2412">
        <f>'[10]9.2 (2)'!N36+'[10]9.2 (3)'!N36+'[10]9.2 (4)'!N36</f>
        <v>0</v>
      </c>
      <c r="O36" s="2412">
        <f>'[10]9.2'!M36+'[10]9.2 (2)'!O36+'[10]9.2 (3)'!O36+'[10]9.2 (4)'!O36</f>
        <v>323.63</v>
      </c>
      <c r="P36" s="2412">
        <f>'[10]9.2'!N36+'[10]9.2 (2)'!P36+'[10]9.2 (3)'!P36+'[10]9.2 (4)'!P36</f>
        <v>1226</v>
      </c>
      <c r="Q36" s="2427">
        <v>3</v>
      </c>
      <c r="R36" s="2428">
        <v>1</v>
      </c>
      <c r="S36" s="2413">
        <f t="shared" si="4"/>
        <v>4</v>
      </c>
      <c r="T36" s="2414">
        <f>'[10]9.2'!R36+'[10]9.2 (2)'!T36+'[10]9.2 (3)'!T36+'[10]9.2 (4)'!T36</f>
        <v>3227.07</v>
      </c>
      <c r="U36" s="2414">
        <f>'[10]9.2'!S36+'[10]9.2 (2)'!U36+'[10]9.2 (3)'!U36+'[10]9.2 (4)'!U36</f>
        <v>2102.1</v>
      </c>
      <c r="V36" s="2414">
        <f>'[10]9.2'!T36+'[10]9.2 (2)'!V36+'[10]9.2 (3)'!V36+'[10]9.2 (4)'!V36</f>
        <v>2205.29</v>
      </c>
      <c r="W36" s="2414">
        <f>'[10]9.2 (2)'!W36+'[10]9.2 (3)'!W36+'[10]9.2 (4)'!W36</f>
        <v>0</v>
      </c>
      <c r="X36" s="2414">
        <f>'[10]9.2'!U36+'[10]9.2 (2)'!X36+'[10]9.2 (3)'!X36+'[10]9.2 (4)'!X36</f>
        <v>179.68</v>
      </c>
      <c r="Y36" s="2414">
        <f>'[10]9.2'!V36+'[10]9.2 (2)'!Y36+'[10]9.2 (3)'!Y36+'[10]9.2 (4)'!Y36</f>
        <v>5236</v>
      </c>
      <c r="Z36" s="2414">
        <f>'[10]9.2'!W36+'[10]9.2 (2)'!Z36+'[10]9.2 (3)'!Z36+'[10]9.2 (4)'!Z36</f>
        <v>0</v>
      </c>
      <c r="AA36" s="2414">
        <f>'[10]9.2'!X36+'[10]9.2 (2)'!AA36+'[10]9.2 (3)'!AA36+'[10]9.2 (4)'!AA36</f>
        <v>1283</v>
      </c>
      <c r="AB36" s="2414">
        <f>'[10]9.2 (2)'!AB36+'[10]9.2 (3)'!AB36+'[10]9.2 (4)'!AB36</f>
        <v>0</v>
      </c>
      <c r="AC36" s="2414">
        <f>'[10]9.2'!Y36+'[10]9.2 (2)'!AC36+'[10]9.2 (3)'!AC36+'[10]9.2 (4)'!AC36</f>
        <v>178.24</v>
      </c>
      <c r="AD36" s="2414">
        <f>'[10]9.2'!Z36+'[10]9.2 (2)'!AD36+'[10]9.2 (3)'!AD36+'[10]9.2 (4)'!AD36</f>
        <v>5123</v>
      </c>
      <c r="AE36" s="2427">
        <v>0</v>
      </c>
      <c r="AF36" s="2428">
        <v>0</v>
      </c>
      <c r="AG36" s="2417">
        <f t="shared" si="5"/>
        <v>0</v>
      </c>
      <c r="AH36" s="2418">
        <f>'[10]9.2'!AD36+'[10]9.2 (2)'!AH36+'[10]9.2 (3)'!AH36+'[10]9.2 (4)'!AH36</f>
        <v>0</v>
      </c>
      <c r="AI36" s="2418">
        <f>'[10]9.2'!AE36+'[10]9.2 (2)'!AI36+'[10]9.2 (3)'!AI36+'[10]9.2 (4)'!AI36</f>
        <v>0</v>
      </c>
      <c r="AJ36" s="2418">
        <f>'[10]9.2'!AF36+'[10]9.2 (2)'!AJ36+'[10]9.2 (3)'!AJ36+'[10]9.2 (4)'!AJ36</f>
        <v>0</v>
      </c>
      <c r="AK36" s="2418">
        <f>'[10]9.2 (2)'!AK36+'[10]9.2 (3)'!AK36+'[10]9.2 (4)'!AK36</f>
        <v>0</v>
      </c>
      <c r="AL36" s="2418">
        <f>'[10]9.2'!AG36+'[10]9.2 (2)'!AL36+'[10]9.2 (3)'!AL36+'[10]9.2 (4)'!AL36</f>
        <v>0</v>
      </c>
      <c r="AM36" s="2418">
        <f>'[10]9.2'!AH36+'[10]9.2 (2)'!AM36+'[10]9.2 (3)'!AM36+'[10]9.2 (4)'!AM36</f>
        <v>0</v>
      </c>
      <c r="AN36" s="2418">
        <f>'[10]9.2'!AI36+'[10]9.2 (2)'!AN36+'[10]9.2 (3)'!AN36+'[10]9.2 (4)'!AN36</f>
        <v>0</v>
      </c>
      <c r="AO36" s="2418">
        <f>'[10]9.2'!AJ36+'[10]9.2 (2)'!AO36+'[10]9.2 (3)'!AO36+'[10]9.2 (4)'!AO36</f>
        <v>0</v>
      </c>
      <c r="AP36" s="2418">
        <f>'[10]9.2 (2)'!AP36+'[10]9.2 (3)'!AP36+'[10]9.2 (4)'!AP36</f>
        <v>0</v>
      </c>
      <c r="AQ36" s="2418">
        <f>'[10]9.2'!AK36+'[10]9.2 (2)'!AQ36+'[10]9.2 (3)'!AQ36+'[10]9.2 (4)'!AQ36</f>
        <v>0</v>
      </c>
      <c r="AR36" s="2418">
        <f>'[10]9.2'!AL36+'[10]9.2 (2)'!AR36+'[10]9.2 (3)'!AR36+'[10]9.2 (4)'!AR36</f>
        <v>0</v>
      </c>
      <c r="AS36" s="2419">
        <f t="shared" si="6"/>
        <v>4</v>
      </c>
      <c r="AT36" s="2419">
        <f t="shared" si="6"/>
        <v>3</v>
      </c>
      <c r="AU36" s="2419">
        <f t="shared" si="7"/>
        <v>7</v>
      </c>
      <c r="AV36" s="2420">
        <f t="shared" si="0"/>
        <v>7489.6100000000006</v>
      </c>
      <c r="AW36" s="2420">
        <f t="shared" si="0"/>
        <v>6006.67</v>
      </c>
      <c r="AX36" s="2420">
        <f t="shared" si="0"/>
        <v>6408.58</v>
      </c>
      <c r="AY36" s="2420">
        <f t="shared" si="8"/>
        <v>0</v>
      </c>
      <c r="AZ36" s="2420">
        <f t="shared" si="10"/>
        <v>506.2</v>
      </c>
      <c r="BA36" s="2420">
        <f t="shared" si="10"/>
        <v>6488</v>
      </c>
      <c r="BB36" s="2420">
        <f t="shared" si="10"/>
        <v>0</v>
      </c>
      <c r="BC36" s="2420">
        <f t="shared" si="10"/>
        <v>4866</v>
      </c>
      <c r="BD36" s="2420">
        <f t="shared" si="9"/>
        <v>0</v>
      </c>
      <c r="BE36" s="2420">
        <f t="shared" si="11"/>
        <v>501.87</v>
      </c>
      <c r="BF36" s="2421">
        <f t="shared" si="11"/>
        <v>6349</v>
      </c>
      <c r="BG36" s="2422"/>
      <c r="BI36" s="2422"/>
      <c r="BK36" s="2422"/>
      <c r="BM36" s="2422"/>
    </row>
    <row r="37" spans="1:65" ht="13.5" thickBot="1">
      <c r="A37" s="2423">
        <v>30</v>
      </c>
      <c r="B37" s="2432" t="s">
        <v>1354</v>
      </c>
      <c r="C37" s="2425">
        <v>2</v>
      </c>
      <c r="D37" s="2426">
        <v>4</v>
      </c>
      <c r="E37" s="2411">
        <f t="shared" si="3"/>
        <v>6</v>
      </c>
      <c r="F37" s="2412">
        <f>'[10]9.2'!F37+'[10]9.2 (2)'!F37+'[10]9.2 (3)'!F37+'[10]9.2 (4)'!F37</f>
        <v>2022</v>
      </c>
      <c r="G37" s="2412">
        <f>'[10]9.2'!G37+'[10]9.2 (2)'!G37+'[10]9.2 (3)'!G37+'[10]9.2 (4)'!G37</f>
        <v>13</v>
      </c>
      <c r="H37" s="2412">
        <f>'[10]9.2'!H37+'[10]9.2 (2)'!H37+'[10]9.2 (3)'!H37+'[10]9.2 (4)'!H37</f>
        <v>11104</v>
      </c>
      <c r="I37" s="2412">
        <f>'[10]9.2 (2)'!I37+'[10]9.2 (3)'!I37+'[10]9.2 (4)'!I37</f>
        <v>2890</v>
      </c>
      <c r="J37" s="2412">
        <f>'[10]9.2'!I37+'[10]9.2 (2)'!J37+'[10]9.2 (3)'!J37+'[10]9.2 (4)'!J37</f>
        <v>473.16</v>
      </c>
      <c r="K37" s="2412">
        <f>'[10]9.2'!J37+'[10]9.2 (2)'!K37+'[10]9.2 (3)'!K37+'[10]9.2 (4)'!K37</f>
        <v>2053</v>
      </c>
      <c r="L37" s="2412">
        <f>'[10]9.2'!K37+'[10]9.2 (2)'!L37+'[10]9.2 (3)'!L37+'[10]9.2 (4)'!L37</f>
        <v>8</v>
      </c>
      <c r="M37" s="2412">
        <f>'[10]9.2'!L37+'[10]9.2 (2)'!M37+'[10]9.2 (3)'!M37+'[10]9.2 (4)'!M37</f>
        <v>10149</v>
      </c>
      <c r="N37" s="2412">
        <f>'[10]9.2 (2)'!N37+'[10]9.2 (3)'!N37+'[10]9.2 (4)'!N37</f>
        <v>3492</v>
      </c>
      <c r="O37" s="2412">
        <f>'[10]9.2'!M37+'[10]9.2 (2)'!O37+'[10]9.2 (3)'!O37+'[10]9.2 (4)'!O37</f>
        <v>472.14</v>
      </c>
      <c r="P37" s="2412">
        <f>'[10]9.2'!N37+'[10]9.2 (2)'!P37+'[10]9.2 (3)'!P37+'[10]9.2 (4)'!P37</f>
        <v>2171</v>
      </c>
      <c r="Q37" s="2427">
        <v>3</v>
      </c>
      <c r="R37" s="2428">
        <v>3</v>
      </c>
      <c r="S37" s="2413">
        <f t="shared" si="4"/>
        <v>6</v>
      </c>
      <c r="T37" s="2414">
        <f>'[10]9.2'!R37+'[10]9.2 (2)'!T37+'[10]9.2 (3)'!T37+'[10]9.2 (4)'!T37</f>
        <v>4338</v>
      </c>
      <c r="U37" s="2414">
        <f>'[10]9.2'!S37+'[10]9.2 (2)'!U37+'[10]9.2 (3)'!U37+'[10]9.2 (4)'!U37</f>
        <v>4</v>
      </c>
      <c r="V37" s="2414">
        <f>'[10]9.2'!T37+'[10]9.2 (2)'!V37+'[10]9.2 (3)'!V37+'[10]9.2 (4)'!V37</f>
        <v>14632</v>
      </c>
      <c r="W37" s="2414">
        <f>'[10]9.2 (2)'!W37+'[10]9.2 (3)'!W37+'[10]9.2 (4)'!W37</f>
        <v>2794</v>
      </c>
      <c r="X37" s="2414">
        <f>'[10]9.2'!U37+'[10]9.2 (2)'!X37+'[10]9.2 (3)'!X37+'[10]9.2 (4)'!X37</f>
        <v>613.84</v>
      </c>
      <c r="Y37" s="2414">
        <f>'[10]9.2'!V37+'[10]9.2 (2)'!Y37+'[10]9.2 (3)'!Y37+'[10]9.2 (4)'!Y37</f>
        <v>4504</v>
      </c>
      <c r="Z37" s="2414">
        <f>'[10]9.2'!W37+'[10]9.2 (2)'!Z37+'[10]9.2 (3)'!Z37+'[10]9.2 (4)'!Z37</f>
        <v>0</v>
      </c>
      <c r="AA37" s="2414">
        <f>'[10]9.2'!X37+'[10]9.2 (2)'!AA37+'[10]9.2 (3)'!AA37+'[10]9.2 (4)'!AA37</f>
        <v>13942</v>
      </c>
      <c r="AB37" s="2414">
        <f>'[10]9.2 (2)'!AB37+'[10]9.2 (3)'!AB37+'[10]9.2 (4)'!AB37</f>
        <v>3163</v>
      </c>
      <c r="AC37" s="2414">
        <f>'[10]9.2'!Y37+'[10]9.2 (2)'!AC37+'[10]9.2 (3)'!AC37+'[10]9.2 (4)'!AC37</f>
        <v>613.18999999999994</v>
      </c>
      <c r="AD37" s="2414">
        <f>'[10]9.2'!Z37+'[10]9.2 (2)'!AD37+'[10]9.2 (3)'!AD37+'[10]9.2 (4)'!AD37</f>
        <v>7950</v>
      </c>
      <c r="AE37" s="2462">
        <v>0</v>
      </c>
      <c r="AF37" s="2463">
        <v>0</v>
      </c>
      <c r="AG37" s="2417">
        <f t="shared" si="5"/>
        <v>0</v>
      </c>
      <c r="AH37" s="2418">
        <f>'[10]9.2'!AD37+'[10]9.2 (2)'!AH37+'[10]9.2 (3)'!AH37+'[10]9.2 (4)'!AH37</f>
        <v>0</v>
      </c>
      <c r="AI37" s="2418">
        <f>'[10]9.2'!AE37+'[10]9.2 (2)'!AI37+'[10]9.2 (3)'!AI37+'[10]9.2 (4)'!AI37</f>
        <v>0</v>
      </c>
      <c r="AJ37" s="2418">
        <f>'[10]9.2'!AF37+'[10]9.2 (2)'!AJ37+'[10]9.2 (3)'!AJ37+'[10]9.2 (4)'!AJ37</f>
        <v>0</v>
      </c>
      <c r="AK37" s="2418">
        <f>'[10]9.2 (2)'!AK37+'[10]9.2 (3)'!AK37+'[10]9.2 (4)'!AK37</f>
        <v>0</v>
      </c>
      <c r="AL37" s="2418">
        <f>'[10]9.2'!AG37+'[10]9.2 (2)'!AL37+'[10]9.2 (3)'!AL37+'[10]9.2 (4)'!AL37</f>
        <v>0</v>
      </c>
      <c r="AM37" s="2418">
        <f>'[10]9.2'!AH37+'[10]9.2 (2)'!AM37+'[10]9.2 (3)'!AM37+'[10]9.2 (4)'!AM37</f>
        <v>0</v>
      </c>
      <c r="AN37" s="2418">
        <f>'[10]9.2'!AI37+'[10]9.2 (2)'!AN37+'[10]9.2 (3)'!AN37+'[10]9.2 (4)'!AN37</f>
        <v>0</v>
      </c>
      <c r="AO37" s="2418">
        <f>'[10]9.2'!AJ37+'[10]9.2 (2)'!AO37+'[10]9.2 (3)'!AO37+'[10]9.2 (4)'!AO37</f>
        <v>0</v>
      </c>
      <c r="AP37" s="2418">
        <f>'[10]9.2 (2)'!AP37+'[10]9.2 (3)'!AP37+'[10]9.2 (4)'!AP37</f>
        <v>0</v>
      </c>
      <c r="AQ37" s="2418">
        <f>'[10]9.2'!AK37+'[10]9.2 (2)'!AQ37+'[10]9.2 (3)'!AQ37+'[10]9.2 (4)'!AQ37</f>
        <v>0</v>
      </c>
      <c r="AR37" s="2418">
        <f>'[10]9.2'!AL37+'[10]9.2 (2)'!AR37+'[10]9.2 (3)'!AR37+'[10]9.2 (4)'!AR37</f>
        <v>0</v>
      </c>
      <c r="AS37" s="2419">
        <f t="shared" si="6"/>
        <v>5</v>
      </c>
      <c r="AT37" s="2419">
        <f t="shared" si="6"/>
        <v>7</v>
      </c>
      <c r="AU37" s="2419">
        <f t="shared" si="7"/>
        <v>12</v>
      </c>
      <c r="AV37" s="2420">
        <f t="shared" si="0"/>
        <v>6360</v>
      </c>
      <c r="AW37" s="2420">
        <f t="shared" si="0"/>
        <v>17</v>
      </c>
      <c r="AX37" s="2420">
        <f t="shared" si="0"/>
        <v>25736</v>
      </c>
      <c r="AY37" s="2420">
        <f t="shared" si="8"/>
        <v>5684</v>
      </c>
      <c r="AZ37" s="2420">
        <f t="shared" si="10"/>
        <v>1087</v>
      </c>
      <c r="BA37" s="2420">
        <f t="shared" si="10"/>
        <v>6557</v>
      </c>
      <c r="BB37" s="2420">
        <f t="shared" si="10"/>
        <v>8</v>
      </c>
      <c r="BC37" s="2420">
        <f t="shared" si="10"/>
        <v>24091</v>
      </c>
      <c r="BD37" s="2420">
        <f t="shared" si="9"/>
        <v>6655</v>
      </c>
      <c r="BE37" s="2420">
        <f t="shared" si="11"/>
        <v>1085.33</v>
      </c>
      <c r="BF37" s="2421">
        <f t="shared" si="11"/>
        <v>10121</v>
      </c>
      <c r="BG37" s="2422"/>
      <c r="BI37" s="2422"/>
      <c r="BK37" s="2422"/>
      <c r="BM37" s="2422"/>
    </row>
    <row r="38" spans="1:65" ht="13.5" thickBot="1">
      <c r="A38" s="2423">
        <v>31</v>
      </c>
      <c r="B38" s="2432" t="s">
        <v>1355</v>
      </c>
      <c r="C38" s="2425">
        <v>6</v>
      </c>
      <c r="D38" s="2426">
        <v>7</v>
      </c>
      <c r="E38" s="2411">
        <f t="shared" si="3"/>
        <v>13</v>
      </c>
      <c r="F38" s="2412">
        <f>'[10]9.2'!F38+'[10]9.2 (2)'!F38+'[10]9.2 (3)'!F38+'[10]9.2 (4)'!F38</f>
        <v>12591</v>
      </c>
      <c r="G38" s="2412">
        <f>'[10]9.2'!G38+'[10]9.2 (2)'!G38+'[10]9.2 (3)'!G38+'[10]9.2 (4)'!G38</f>
        <v>7449</v>
      </c>
      <c r="H38" s="2412">
        <f>'[10]9.2'!H38+'[10]9.2 (2)'!H38+'[10]9.2 (3)'!H38+'[10]9.2 (4)'!H38</f>
        <v>35031</v>
      </c>
      <c r="I38" s="2412">
        <f>'[10]9.2 (2)'!I38+'[10]9.2 (3)'!I38+'[10]9.2 (4)'!I38</f>
        <v>0</v>
      </c>
      <c r="J38" s="2412">
        <f>'[10]9.2'!I38+'[10]9.2 (2)'!J38+'[10]9.2 (3)'!J38+'[10]9.2 (4)'!J38</f>
        <v>1673.4549999999999</v>
      </c>
      <c r="K38" s="2412">
        <f>'[10]9.2'!J38+'[10]9.2 (2)'!K38+'[10]9.2 (3)'!K38+'[10]9.2 (4)'!K38</f>
        <v>10664</v>
      </c>
      <c r="L38" s="2412">
        <f>'[10]9.2'!K38+'[10]9.2 (2)'!L38+'[10]9.2 (3)'!L38+'[10]9.2 (4)'!L38</f>
        <v>1340</v>
      </c>
      <c r="M38" s="2412">
        <f>'[10]9.2'!L38+'[10]9.2 (2)'!M38+'[10]9.2 (3)'!M38+'[10]9.2 (4)'!M38</f>
        <v>28155</v>
      </c>
      <c r="N38" s="2412">
        <f>'[10]9.2 (2)'!N38+'[10]9.2 (3)'!N38+'[10]9.2 (4)'!N38</f>
        <v>0</v>
      </c>
      <c r="O38" s="2412">
        <f>'[10]9.2'!M38+'[10]9.2 (2)'!O38+'[10]9.2 (3)'!O38+'[10]9.2 (4)'!O38</f>
        <v>1673.4549999999999</v>
      </c>
      <c r="P38" s="2412">
        <f>'[10]9.2'!N38+'[10]9.2 (2)'!P38+'[10]9.2 (3)'!P38+'[10]9.2 (4)'!P38</f>
        <v>9071</v>
      </c>
      <c r="Q38" s="2427">
        <v>4</v>
      </c>
      <c r="R38" s="2428">
        <v>4</v>
      </c>
      <c r="S38" s="2413">
        <f t="shared" si="4"/>
        <v>8</v>
      </c>
      <c r="T38" s="2414">
        <f>'[10]9.2'!R38+'[10]9.2 (2)'!T38+'[10]9.2 (3)'!T38+'[10]9.2 (4)'!T38</f>
        <v>4782</v>
      </c>
      <c r="U38" s="2414">
        <f>'[10]9.2'!S38+'[10]9.2 (2)'!U38+'[10]9.2 (3)'!U38+'[10]9.2 (4)'!U38</f>
        <v>2955</v>
      </c>
      <c r="V38" s="2414">
        <f>'[10]9.2'!T38+'[10]9.2 (2)'!V38+'[10]9.2 (3)'!V38+'[10]9.2 (4)'!V38</f>
        <v>13332</v>
      </c>
      <c r="W38" s="2414">
        <f>'[10]9.2 (2)'!W38+'[10]9.2 (3)'!W38+'[10]9.2 (4)'!W38</f>
        <v>0</v>
      </c>
      <c r="X38" s="2414">
        <f>'[10]9.2'!U38+'[10]9.2 (2)'!X38+'[10]9.2 (3)'!X38+'[10]9.2 (4)'!X38</f>
        <v>798.81</v>
      </c>
      <c r="Y38" s="2414">
        <f>'[10]9.2'!V38+'[10]9.2 (2)'!Y38+'[10]9.2 (3)'!Y38+'[10]9.2 (4)'!Y38</f>
        <v>4224</v>
      </c>
      <c r="Z38" s="2414">
        <f>'[10]9.2'!W38+'[10]9.2 (2)'!Z38+'[10]9.2 (3)'!Z38+'[10]9.2 (4)'!Z38</f>
        <v>329</v>
      </c>
      <c r="AA38" s="2414">
        <f>'[10]9.2'!X38+'[10]9.2 (2)'!AA38+'[10]9.2 (3)'!AA38+'[10]9.2 (4)'!AA38</f>
        <v>11431</v>
      </c>
      <c r="AB38" s="2414">
        <f>'[10]9.2 (2)'!AB38+'[10]9.2 (3)'!AB38+'[10]9.2 (4)'!AB38</f>
        <v>0</v>
      </c>
      <c r="AC38" s="2414">
        <f>'[10]9.2'!Y38+'[10]9.2 (2)'!AC38+'[10]9.2 (3)'!AC38+'[10]9.2 (4)'!AC38</f>
        <v>798.81</v>
      </c>
      <c r="AD38" s="2414">
        <f>'[10]9.2'!Z38+'[10]9.2 (2)'!AD38+'[10]9.2 (3)'!AD38+'[10]9.2 (4)'!AD38</f>
        <v>7235</v>
      </c>
      <c r="AE38" s="2427">
        <v>2</v>
      </c>
      <c r="AF38" s="2428">
        <v>0</v>
      </c>
      <c r="AG38" s="2417">
        <f t="shared" si="5"/>
        <v>2</v>
      </c>
      <c r="AH38" s="2418">
        <f>'[10]9.2'!AD38+'[10]9.2 (2)'!AH38+'[10]9.2 (3)'!AH38+'[10]9.2 (4)'!AH38</f>
        <v>1186</v>
      </c>
      <c r="AI38" s="2418">
        <f>'[10]9.2'!AE38+'[10]9.2 (2)'!AI38+'[10]9.2 (3)'!AI38+'[10]9.2 (4)'!AI38</f>
        <v>721</v>
      </c>
      <c r="AJ38" s="2418">
        <f>'[10]9.2'!AF38+'[10]9.2 (2)'!AJ38+'[10]9.2 (3)'!AJ38+'[10]9.2 (4)'!AJ38</f>
        <v>3402</v>
      </c>
      <c r="AK38" s="2418">
        <f>'[10]9.2 (2)'!AK38+'[10]9.2 (3)'!AK38+'[10]9.2 (4)'!AK38</f>
        <v>0</v>
      </c>
      <c r="AL38" s="2418">
        <f>'[10]9.2'!AG38+'[10]9.2 (2)'!AL38+'[10]9.2 (3)'!AL38+'[10]9.2 (4)'!AL38</f>
        <v>194.13</v>
      </c>
      <c r="AM38" s="2418">
        <f>'[10]9.2'!AH38+'[10]9.2 (2)'!AM38+'[10]9.2 (3)'!AM38+'[10]9.2 (4)'!AM38</f>
        <v>685</v>
      </c>
      <c r="AN38" s="2418">
        <f>'[10]9.2'!AI38+'[10]9.2 (2)'!AN38+'[10]9.2 (3)'!AN38+'[10]9.2 (4)'!AN38</f>
        <v>56</v>
      </c>
      <c r="AO38" s="2418">
        <f>'[10]9.2'!AJ38+'[10]9.2 (2)'!AO38+'[10]9.2 (3)'!AO38+'[10]9.2 (4)'!AO38</f>
        <v>2558</v>
      </c>
      <c r="AP38" s="2418">
        <f>'[10]9.2 (2)'!AP38+'[10]9.2 (3)'!AP38+'[10]9.2 (4)'!AP38</f>
        <v>0</v>
      </c>
      <c r="AQ38" s="2418">
        <f>'[10]9.2'!AK38+'[10]9.2 (2)'!AQ38+'[10]9.2 (3)'!AQ38+'[10]9.2 (4)'!AQ38</f>
        <v>194.13</v>
      </c>
      <c r="AR38" s="2418">
        <f>'[10]9.2'!AL38+'[10]9.2 (2)'!AR38+'[10]9.2 (3)'!AR38+'[10]9.2 (4)'!AR38</f>
        <v>1108</v>
      </c>
      <c r="AS38" s="2419">
        <f t="shared" si="6"/>
        <v>12</v>
      </c>
      <c r="AT38" s="2419">
        <f t="shared" si="6"/>
        <v>11</v>
      </c>
      <c r="AU38" s="2419">
        <f t="shared" si="7"/>
        <v>23</v>
      </c>
      <c r="AV38" s="2420">
        <f t="shared" si="0"/>
        <v>18559</v>
      </c>
      <c r="AW38" s="2420">
        <f t="shared" si="0"/>
        <v>11125</v>
      </c>
      <c r="AX38" s="2420">
        <f t="shared" si="0"/>
        <v>51765</v>
      </c>
      <c r="AY38" s="2420">
        <f t="shared" si="8"/>
        <v>0</v>
      </c>
      <c r="AZ38" s="2420">
        <f t="shared" si="10"/>
        <v>2666.395</v>
      </c>
      <c r="BA38" s="2420">
        <f t="shared" si="10"/>
        <v>15573</v>
      </c>
      <c r="BB38" s="2420">
        <f t="shared" si="10"/>
        <v>1725</v>
      </c>
      <c r="BC38" s="2420">
        <f t="shared" si="10"/>
        <v>42144</v>
      </c>
      <c r="BD38" s="2420">
        <f t="shared" si="9"/>
        <v>0</v>
      </c>
      <c r="BE38" s="2420">
        <f t="shared" si="11"/>
        <v>2666.395</v>
      </c>
      <c r="BF38" s="2421">
        <f t="shared" si="11"/>
        <v>17414</v>
      </c>
      <c r="BG38" s="2422"/>
      <c r="BI38" s="2422"/>
      <c r="BK38" s="2422"/>
      <c r="BM38" s="2422"/>
    </row>
    <row r="39" spans="1:65" ht="13.5" thickBot="1">
      <c r="A39" s="2423">
        <v>32</v>
      </c>
      <c r="B39" s="2432" t="s">
        <v>1356</v>
      </c>
      <c r="C39" s="2425">
        <v>1</v>
      </c>
      <c r="D39" s="2426">
        <v>0</v>
      </c>
      <c r="E39" s="2411">
        <f t="shared" si="3"/>
        <v>1</v>
      </c>
      <c r="F39" s="2412">
        <f>'[10]9.2'!F39+'[10]9.2 (2)'!F39+'[10]9.2 (3)'!F39+'[10]9.2 (4)'!F39</f>
        <v>3158</v>
      </c>
      <c r="G39" s="2412">
        <f>'[10]9.2'!G39+'[10]9.2 (2)'!G39+'[10]9.2 (3)'!G39+'[10]9.2 (4)'!G39</f>
        <v>779</v>
      </c>
      <c r="H39" s="2412">
        <f>'[10]9.2'!H39+'[10]9.2 (2)'!H39+'[10]9.2 (3)'!H39+'[10]9.2 (4)'!H39</f>
        <v>1314</v>
      </c>
      <c r="I39" s="2412">
        <f>'[10]9.2 (2)'!I39+'[10]9.2 (3)'!I39+'[10]9.2 (4)'!I39</f>
        <v>593</v>
      </c>
      <c r="J39" s="2412">
        <f>'[10]9.2'!I39+'[10]9.2 (2)'!J39+'[10]9.2 (3)'!J39+'[10]9.2 (4)'!J39</f>
        <v>156</v>
      </c>
      <c r="K39" s="2412">
        <f>'[10]9.2'!J39+'[10]9.2 (2)'!K39+'[10]9.2 (3)'!K39+'[10]9.2 (4)'!K39</f>
        <v>3031</v>
      </c>
      <c r="L39" s="2412">
        <f>'[10]9.2'!K39+'[10]9.2 (2)'!L39+'[10]9.2 (3)'!L39+'[10]9.2 (4)'!L39</f>
        <v>707</v>
      </c>
      <c r="M39" s="2412">
        <f>'[10]9.2'!L39+'[10]9.2 (2)'!M39+'[10]9.2 (3)'!M39+'[10]9.2 (4)'!M39</f>
        <v>1635</v>
      </c>
      <c r="N39" s="2412">
        <f>'[10]9.2 (2)'!N39+'[10]9.2 (3)'!N39+'[10]9.2 (4)'!N39</f>
        <v>555</v>
      </c>
      <c r="O39" s="2412">
        <f>'[10]9.2'!M39+'[10]9.2 (2)'!O39+'[10]9.2 (3)'!O39+'[10]9.2 (4)'!O39</f>
        <v>156</v>
      </c>
      <c r="P39" s="2412">
        <f>'[10]9.2'!N39+'[10]9.2 (2)'!P39+'[10]9.2 (3)'!P39+'[10]9.2 (4)'!P39</f>
        <v>473</v>
      </c>
      <c r="Q39" s="2427">
        <v>2</v>
      </c>
      <c r="R39" s="2428">
        <v>3</v>
      </c>
      <c r="S39" s="2413">
        <f t="shared" si="4"/>
        <v>5</v>
      </c>
      <c r="T39" s="2414">
        <f>'[10]9.2'!R39+'[10]9.2 (2)'!T39+'[10]9.2 (3)'!T39+'[10]9.2 (4)'!T39</f>
        <v>11975</v>
      </c>
      <c r="U39" s="2414">
        <f>'[10]9.2'!S39+'[10]9.2 (2)'!U39+'[10]9.2 (3)'!U39+'[10]9.2 (4)'!U39</f>
        <v>2977</v>
      </c>
      <c r="V39" s="2414">
        <f>'[10]9.2'!T39+'[10]9.2 (2)'!V39+'[10]9.2 (3)'!V39+'[10]9.2 (4)'!V39</f>
        <v>5023</v>
      </c>
      <c r="W39" s="2414">
        <f>'[10]9.2 (2)'!W39+'[10]9.2 (3)'!W39+'[10]9.2 (4)'!W39</f>
        <v>2151</v>
      </c>
      <c r="X39" s="2414">
        <f>'[10]9.2'!U39+'[10]9.2 (2)'!X39+'[10]9.2 (3)'!X39+'[10]9.2 (4)'!X39</f>
        <v>598</v>
      </c>
      <c r="Y39" s="2414">
        <f>'[10]9.2'!V39+'[10]9.2 (2)'!Y39+'[10]9.2 (3)'!Y39+'[10]9.2 (4)'!Y39</f>
        <v>10931</v>
      </c>
      <c r="Z39" s="2414">
        <f>'[10]9.2'!W39+'[10]9.2 (2)'!Z39+'[10]9.2 (3)'!Z39+'[10]9.2 (4)'!Z39</f>
        <v>2754</v>
      </c>
      <c r="AA39" s="2414">
        <f>'[10]9.2'!X39+'[10]9.2 (2)'!AA39+'[10]9.2 (3)'!AA39+'[10]9.2 (4)'!AA39</f>
        <v>6195</v>
      </c>
      <c r="AB39" s="2414">
        <f>'[10]9.2 (2)'!AB39+'[10]9.2 (3)'!AB39+'[10]9.2 (4)'!AB39</f>
        <v>1496</v>
      </c>
      <c r="AC39" s="2414">
        <f>'[10]9.2'!Y39+'[10]9.2 (2)'!AC39+'[10]9.2 (3)'!AC39+'[10]9.2 (4)'!AC39</f>
        <v>558.69999999999993</v>
      </c>
      <c r="AD39" s="2414">
        <f>'[10]9.2'!Z39+'[10]9.2 (2)'!AD39+'[10]9.2 (3)'!AD39+'[10]9.2 (4)'!AD39</f>
        <v>13308</v>
      </c>
      <c r="AE39" s="2427">
        <v>0</v>
      </c>
      <c r="AF39" s="2428">
        <v>0</v>
      </c>
      <c r="AG39" s="2417">
        <f t="shared" si="5"/>
        <v>0</v>
      </c>
      <c r="AH39" s="2418">
        <f>'[10]9.2'!AD39+'[10]9.2 (2)'!AH39+'[10]9.2 (3)'!AH39+'[10]9.2 (4)'!AH39</f>
        <v>0</v>
      </c>
      <c r="AI39" s="2418">
        <f>'[10]9.2'!AE39+'[10]9.2 (2)'!AI39+'[10]9.2 (3)'!AI39+'[10]9.2 (4)'!AI39</f>
        <v>0</v>
      </c>
      <c r="AJ39" s="2418">
        <f>'[10]9.2'!AF39+'[10]9.2 (2)'!AJ39+'[10]9.2 (3)'!AJ39+'[10]9.2 (4)'!AJ39</f>
        <v>0</v>
      </c>
      <c r="AK39" s="2418">
        <f>'[10]9.2 (2)'!AK39+'[10]9.2 (3)'!AK39+'[10]9.2 (4)'!AK39</f>
        <v>0</v>
      </c>
      <c r="AL39" s="2418">
        <f>'[10]9.2'!AG39+'[10]9.2 (2)'!AL39+'[10]9.2 (3)'!AL39+'[10]9.2 (4)'!AL39</f>
        <v>0</v>
      </c>
      <c r="AM39" s="2418">
        <f>'[10]9.2'!AH39+'[10]9.2 (2)'!AM39+'[10]9.2 (3)'!AM39+'[10]9.2 (4)'!AM39</f>
        <v>0</v>
      </c>
      <c r="AN39" s="2418">
        <f>'[10]9.2'!AI39+'[10]9.2 (2)'!AN39+'[10]9.2 (3)'!AN39+'[10]9.2 (4)'!AN39</f>
        <v>0</v>
      </c>
      <c r="AO39" s="2418">
        <f>'[10]9.2'!AJ39+'[10]9.2 (2)'!AO39+'[10]9.2 (3)'!AO39+'[10]9.2 (4)'!AO39</f>
        <v>0</v>
      </c>
      <c r="AP39" s="2418">
        <f>'[10]9.2 (2)'!AP39+'[10]9.2 (3)'!AP39+'[10]9.2 (4)'!AP39</f>
        <v>0</v>
      </c>
      <c r="AQ39" s="2418">
        <f>'[10]9.2'!AK39+'[10]9.2 (2)'!AQ39+'[10]9.2 (3)'!AQ39+'[10]9.2 (4)'!AQ39</f>
        <v>0</v>
      </c>
      <c r="AR39" s="2418">
        <f>'[10]9.2'!AL39+'[10]9.2 (2)'!AR39+'[10]9.2 (3)'!AR39+'[10]9.2 (4)'!AR39</f>
        <v>0</v>
      </c>
      <c r="AS39" s="2419">
        <f t="shared" si="6"/>
        <v>3</v>
      </c>
      <c r="AT39" s="2419">
        <f t="shared" si="6"/>
        <v>3</v>
      </c>
      <c r="AU39" s="2419">
        <f t="shared" si="7"/>
        <v>6</v>
      </c>
      <c r="AV39" s="2420">
        <f t="shared" si="0"/>
        <v>15133</v>
      </c>
      <c r="AW39" s="2420">
        <f t="shared" si="0"/>
        <v>3756</v>
      </c>
      <c r="AX39" s="2420">
        <f t="shared" si="0"/>
        <v>6337</v>
      </c>
      <c r="AY39" s="2420">
        <f t="shared" si="8"/>
        <v>2744</v>
      </c>
      <c r="AZ39" s="2420">
        <f t="shared" si="10"/>
        <v>754</v>
      </c>
      <c r="BA39" s="2420">
        <f t="shared" si="10"/>
        <v>13962</v>
      </c>
      <c r="BB39" s="2420">
        <f t="shared" si="10"/>
        <v>3461</v>
      </c>
      <c r="BC39" s="2420">
        <f t="shared" si="10"/>
        <v>7830</v>
      </c>
      <c r="BD39" s="2420">
        <f t="shared" si="9"/>
        <v>2051</v>
      </c>
      <c r="BE39" s="2420">
        <f t="shared" si="11"/>
        <v>714.69999999999993</v>
      </c>
      <c r="BF39" s="2421">
        <f t="shared" si="11"/>
        <v>13781</v>
      </c>
      <c r="BG39" s="2422"/>
      <c r="BI39" s="2422"/>
      <c r="BK39" s="2422"/>
      <c r="BM39" s="2422"/>
    </row>
    <row r="40" spans="1:65" ht="13.5" thickBot="1">
      <c r="A40" s="2423">
        <v>33</v>
      </c>
      <c r="B40" s="2432" t="s">
        <v>1357</v>
      </c>
      <c r="C40" s="2425">
        <v>0</v>
      </c>
      <c r="D40" s="2426">
        <v>0</v>
      </c>
      <c r="E40" s="2411">
        <f t="shared" si="3"/>
        <v>0</v>
      </c>
      <c r="F40" s="2412">
        <f>'[10]9.2'!F40+'[10]9.2 (2)'!F40+'[10]9.2 (3)'!F40+'[10]9.2 (4)'!F40</f>
        <v>0</v>
      </c>
      <c r="G40" s="2412">
        <f>'[10]9.2'!G40+'[10]9.2 (2)'!G40+'[10]9.2 (3)'!G40+'[10]9.2 (4)'!G40</f>
        <v>0</v>
      </c>
      <c r="H40" s="2412">
        <f>'[10]9.2'!H40+'[10]9.2 (2)'!H40+'[10]9.2 (3)'!H40+'[10]9.2 (4)'!H40</f>
        <v>0</v>
      </c>
      <c r="I40" s="2412">
        <f>'[10]9.2 (2)'!I40+'[10]9.2 (3)'!I40+'[10]9.2 (4)'!I40</f>
        <v>0</v>
      </c>
      <c r="J40" s="2412">
        <f>'[10]9.2'!I40+'[10]9.2 (2)'!J40+'[10]9.2 (3)'!J40+'[10]9.2 (4)'!J40</f>
        <v>0</v>
      </c>
      <c r="K40" s="2412">
        <f>'[10]9.2'!J40+'[10]9.2 (2)'!K40+'[10]9.2 (3)'!K40+'[10]9.2 (4)'!K40</f>
        <v>0</v>
      </c>
      <c r="L40" s="2412">
        <f>'[10]9.2'!K40+'[10]9.2 (2)'!L40+'[10]9.2 (3)'!L40+'[10]9.2 (4)'!L40</f>
        <v>0</v>
      </c>
      <c r="M40" s="2412">
        <f>'[10]9.2'!L40+'[10]9.2 (2)'!M40+'[10]9.2 (3)'!M40+'[10]9.2 (4)'!M40</f>
        <v>0</v>
      </c>
      <c r="N40" s="2412">
        <f>'[10]9.2 (2)'!N40+'[10]9.2 (3)'!N40+'[10]9.2 (4)'!N40</f>
        <v>0</v>
      </c>
      <c r="O40" s="2412">
        <f>'[10]9.2'!M40+'[10]9.2 (2)'!O40+'[10]9.2 (3)'!O40+'[10]9.2 (4)'!O40</f>
        <v>0</v>
      </c>
      <c r="P40" s="2412">
        <f>'[10]9.2'!N40+'[10]9.2 (2)'!P40+'[10]9.2 (3)'!P40+'[10]9.2 (4)'!P40</f>
        <v>0</v>
      </c>
      <c r="Q40" s="2427">
        <v>4</v>
      </c>
      <c r="R40" s="2428">
        <v>3</v>
      </c>
      <c r="S40" s="2413">
        <f t="shared" si="4"/>
        <v>7</v>
      </c>
      <c r="T40" s="2414">
        <f>'[10]9.2'!R40+'[10]9.2 (2)'!T40+'[10]9.2 (3)'!T40+'[10]9.2 (4)'!T40</f>
        <v>2615</v>
      </c>
      <c r="U40" s="2414">
        <f>'[10]9.2'!S40+'[10]9.2 (2)'!U40+'[10]9.2 (3)'!U40+'[10]9.2 (4)'!U40</f>
        <v>58</v>
      </c>
      <c r="V40" s="2414">
        <f>'[10]9.2'!T40+'[10]9.2 (2)'!V40+'[10]9.2 (3)'!V40+'[10]9.2 (4)'!V40</f>
        <v>7381</v>
      </c>
      <c r="W40" s="2414">
        <f>'[10]9.2 (2)'!W40+'[10]9.2 (3)'!W40+'[10]9.2 (4)'!W40</f>
        <v>1646</v>
      </c>
      <c r="X40" s="2414">
        <f>'[10]9.2'!U40+'[10]9.2 (2)'!X40+'[10]9.2 (3)'!X40+'[10]9.2 (4)'!X40</f>
        <v>389.58</v>
      </c>
      <c r="Y40" s="2414">
        <f>'[10]9.2'!V40+'[10]9.2 (2)'!Y40+'[10]9.2 (3)'!Y40+'[10]9.2 (4)'!Y40</f>
        <v>2230</v>
      </c>
      <c r="Z40" s="2414">
        <f>'[10]9.2'!W40+'[10]9.2 (2)'!Z40+'[10]9.2 (3)'!Z40+'[10]9.2 (4)'!Z40</f>
        <v>0</v>
      </c>
      <c r="AA40" s="2414">
        <f>'[10]9.2'!X40+'[10]9.2 (2)'!AA40+'[10]9.2 (3)'!AA40+'[10]9.2 (4)'!AA40</f>
        <v>7029</v>
      </c>
      <c r="AB40" s="2414">
        <f>'[10]9.2 (2)'!AB40+'[10]9.2 (3)'!AB40+'[10]9.2 (4)'!AB40</f>
        <v>1646</v>
      </c>
      <c r="AC40" s="2414">
        <f>'[10]9.2'!Y40+'[10]9.2 (2)'!AC40+'[10]9.2 (3)'!AC40+'[10]9.2 (4)'!AC40</f>
        <v>379.87</v>
      </c>
      <c r="AD40" s="2414">
        <f>'[10]9.2'!Z40+'[10]9.2 (2)'!AD40+'[10]9.2 (3)'!AD40+'[10]9.2 (4)'!AD40</f>
        <v>2665</v>
      </c>
      <c r="AE40" s="2427">
        <v>0</v>
      </c>
      <c r="AF40" s="2428">
        <v>0</v>
      </c>
      <c r="AG40" s="2417">
        <f t="shared" si="5"/>
        <v>0</v>
      </c>
      <c r="AH40" s="2418">
        <f>'[10]9.2'!AD40+'[10]9.2 (2)'!AH40+'[10]9.2 (3)'!AH40+'[10]9.2 (4)'!AH40</f>
        <v>0</v>
      </c>
      <c r="AI40" s="2418">
        <f>'[10]9.2'!AE40+'[10]9.2 (2)'!AI40+'[10]9.2 (3)'!AI40+'[10]9.2 (4)'!AI40</f>
        <v>0</v>
      </c>
      <c r="AJ40" s="2418">
        <f>'[10]9.2'!AF40+'[10]9.2 (2)'!AJ40+'[10]9.2 (3)'!AJ40+'[10]9.2 (4)'!AJ40</f>
        <v>0</v>
      </c>
      <c r="AK40" s="2418">
        <f>'[10]9.2 (2)'!AK40+'[10]9.2 (3)'!AK40+'[10]9.2 (4)'!AK40</f>
        <v>0</v>
      </c>
      <c r="AL40" s="2418">
        <f>'[10]9.2'!AG40+'[10]9.2 (2)'!AL40+'[10]9.2 (3)'!AL40+'[10]9.2 (4)'!AL40</f>
        <v>0</v>
      </c>
      <c r="AM40" s="2418">
        <f>'[10]9.2'!AH40+'[10]9.2 (2)'!AM40+'[10]9.2 (3)'!AM40+'[10]9.2 (4)'!AM40</f>
        <v>0</v>
      </c>
      <c r="AN40" s="2418">
        <f>'[10]9.2'!AI40+'[10]9.2 (2)'!AN40+'[10]9.2 (3)'!AN40+'[10]9.2 (4)'!AN40</f>
        <v>0</v>
      </c>
      <c r="AO40" s="2418">
        <f>'[10]9.2'!AJ40+'[10]9.2 (2)'!AO40+'[10]9.2 (3)'!AO40+'[10]9.2 (4)'!AO40</f>
        <v>0</v>
      </c>
      <c r="AP40" s="2418">
        <f>'[10]9.2 (2)'!AP40+'[10]9.2 (3)'!AP40+'[10]9.2 (4)'!AP40</f>
        <v>0</v>
      </c>
      <c r="AQ40" s="2418">
        <f>'[10]9.2'!AK40+'[10]9.2 (2)'!AQ40+'[10]9.2 (3)'!AQ40+'[10]9.2 (4)'!AQ40</f>
        <v>0</v>
      </c>
      <c r="AR40" s="2418">
        <f>'[10]9.2'!AL40+'[10]9.2 (2)'!AR40+'[10]9.2 (3)'!AR40+'[10]9.2 (4)'!AR40</f>
        <v>0</v>
      </c>
      <c r="AS40" s="2419">
        <f t="shared" si="6"/>
        <v>4</v>
      </c>
      <c r="AT40" s="2419">
        <f t="shared" si="6"/>
        <v>3</v>
      </c>
      <c r="AU40" s="2419">
        <f t="shared" si="7"/>
        <v>7</v>
      </c>
      <c r="AV40" s="2420">
        <f t="shared" si="0"/>
        <v>2615</v>
      </c>
      <c r="AW40" s="2420">
        <f t="shared" si="0"/>
        <v>58</v>
      </c>
      <c r="AX40" s="2420">
        <f t="shared" si="0"/>
        <v>7381</v>
      </c>
      <c r="AY40" s="2420">
        <f t="shared" si="8"/>
        <v>1646</v>
      </c>
      <c r="AZ40" s="2420">
        <f t="shared" si="10"/>
        <v>389.58</v>
      </c>
      <c r="BA40" s="2420">
        <f t="shared" si="10"/>
        <v>2230</v>
      </c>
      <c r="BB40" s="2420">
        <f t="shared" si="10"/>
        <v>0</v>
      </c>
      <c r="BC40" s="2420">
        <f t="shared" si="10"/>
        <v>7029</v>
      </c>
      <c r="BD40" s="2420">
        <f t="shared" si="9"/>
        <v>1646</v>
      </c>
      <c r="BE40" s="2420">
        <f t="shared" si="11"/>
        <v>379.87</v>
      </c>
      <c r="BF40" s="2421">
        <f t="shared" si="11"/>
        <v>2665</v>
      </c>
      <c r="BG40" s="2422"/>
      <c r="BI40" s="2422"/>
      <c r="BK40" s="2422"/>
      <c r="BM40" s="2422"/>
    </row>
    <row r="41" spans="1:65" ht="13.5" thickBot="1">
      <c r="A41" s="2423">
        <v>34</v>
      </c>
      <c r="B41" s="2432" t="s">
        <v>1358</v>
      </c>
      <c r="C41" s="2425">
        <v>0</v>
      </c>
      <c r="D41" s="2426">
        <v>1</v>
      </c>
      <c r="E41" s="2411">
        <f t="shared" si="3"/>
        <v>1</v>
      </c>
      <c r="F41" s="2412">
        <f>'[10]9.2'!F41+'[10]9.2 (2)'!F41+'[10]9.2 (3)'!F41+'[10]9.2 (4)'!F41</f>
        <v>2269.5</v>
      </c>
      <c r="G41" s="2412">
        <f>'[10]9.2'!G41+'[10]9.2 (2)'!G41+'[10]9.2 (3)'!G41+'[10]9.2 (4)'!G41</f>
        <v>0</v>
      </c>
      <c r="H41" s="2412">
        <f>'[10]9.2'!H41+'[10]9.2 (2)'!H41+'[10]9.2 (3)'!H41+'[10]9.2 (4)'!H41</f>
        <v>1460</v>
      </c>
      <c r="I41" s="2412">
        <f>'[10]9.2 (2)'!I41+'[10]9.2 (3)'!I41+'[10]9.2 (4)'!I41</f>
        <v>7214</v>
      </c>
      <c r="J41" s="2412">
        <f>'[10]9.2'!I41+'[10]9.2 (2)'!J41+'[10]9.2 (3)'!J41+'[10]9.2 (4)'!J41</f>
        <v>482.61</v>
      </c>
      <c r="K41" s="2412">
        <f>'[10]9.2'!J41+'[10]9.2 (2)'!K41+'[10]9.2 (3)'!K41+'[10]9.2 (4)'!K41</f>
        <v>2105</v>
      </c>
      <c r="L41" s="2412">
        <f>'[10]9.2'!K41+'[10]9.2 (2)'!L41+'[10]9.2 (3)'!L41+'[10]9.2 (4)'!L41</f>
        <v>0</v>
      </c>
      <c r="M41" s="2412">
        <f>'[10]9.2'!L41+'[10]9.2 (2)'!M41+'[10]9.2 (3)'!M41+'[10]9.2 (4)'!M41</f>
        <v>1460</v>
      </c>
      <c r="N41" s="2412">
        <f>'[10]9.2 (2)'!N41+'[10]9.2 (3)'!N41+'[10]9.2 (4)'!N41</f>
        <v>7214</v>
      </c>
      <c r="O41" s="2412">
        <f>'[10]9.2'!M41+'[10]9.2 (2)'!O41+'[10]9.2 (3)'!O41+'[10]9.2 (4)'!O41</f>
        <v>482.61</v>
      </c>
      <c r="P41" s="2412">
        <f>'[10]9.2'!N41+'[10]9.2 (2)'!P41+'[10]9.2 (3)'!P41+'[10]9.2 (4)'!P41</f>
        <v>1278</v>
      </c>
      <c r="Q41" s="7">
        <v>2</v>
      </c>
      <c r="R41" s="2453">
        <v>6</v>
      </c>
      <c r="S41" s="2413">
        <f t="shared" si="4"/>
        <v>8</v>
      </c>
      <c r="T41" s="2414">
        <f>'[10]9.2'!R41+'[10]9.2 (2)'!T41+'[10]9.2 (3)'!T41+'[10]9.2 (4)'!T41</f>
        <v>5150.12</v>
      </c>
      <c r="U41" s="2414">
        <f>'[10]9.2'!S41+'[10]9.2 (2)'!U41+'[10]9.2 (3)'!U41+'[10]9.2 (4)'!U41</f>
        <v>31</v>
      </c>
      <c r="V41" s="2414">
        <f>'[10]9.2'!T41+'[10]9.2 (2)'!V41+'[10]9.2 (3)'!V41+'[10]9.2 (4)'!V41</f>
        <v>6272</v>
      </c>
      <c r="W41" s="2414">
        <f>'[10]9.2 (2)'!W41+'[10]9.2 (3)'!W41+'[10]9.2 (4)'!W41</f>
        <v>12919</v>
      </c>
      <c r="X41" s="2414">
        <f>'[10]9.2'!U41+'[10]9.2 (2)'!X41+'[10]9.2 (3)'!X41+'[10]9.2 (4)'!X41</f>
        <v>915.51</v>
      </c>
      <c r="Y41" s="2414">
        <f>'[10]9.2'!V41+'[10]9.2 (2)'!Y41+'[10]9.2 (3)'!Y41+'[10]9.2 (4)'!Y41</f>
        <v>5013</v>
      </c>
      <c r="Z41" s="2414">
        <f>'[10]9.2'!W41+'[10]9.2 (2)'!Z41+'[10]9.2 (3)'!Z41+'[10]9.2 (4)'!Z41</f>
        <v>2</v>
      </c>
      <c r="AA41" s="2414">
        <f>'[10]9.2'!X41+'[10]9.2 (2)'!AA41+'[10]9.2 (3)'!AA41+'[10]9.2 (4)'!AA41</f>
        <v>5669</v>
      </c>
      <c r="AB41" s="2414">
        <f>'[10]9.2 (2)'!AB41+'[10]9.2 (3)'!AB41+'[10]9.2 (4)'!AB41</f>
        <v>12919</v>
      </c>
      <c r="AC41" s="2414">
        <f>'[10]9.2'!Y41+'[10]9.2 (2)'!AC41+'[10]9.2 (3)'!AC41+'[10]9.2 (4)'!AC41</f>
        <v>915.51</v>
      </c>
      <c r="AD41" s="2414">
        <f>'[10]9.2'!Z41+'[10]9.2 (2)'!AD41+'[10]9.2 (3)'!AD41+'[10]9.2 (4)'!AD41</f>
        <v>5229</v>
      </c>
      <c r="AE41" s="2428">
        <v>0</v>
      </c>
      <c r="AF41" s="2428">
        <v>0</v>
      </c>
      <c r="AG41" s="2417">
        <f t="shared" si="5"/>
        <v>0</v>
      </c>
      <c r="AH41" s="2418">
        <f>'[10]9.2'!AD41+'[10]9.2 (2)'!AH41+'[10]9.2 (3)'!AH41+'[10]9.2 (4)'!AH41</f>
        <v>0</v>
      </c>
      <c r="AI41" s="2418">
        <f>'[10]9.2'!AE41+'[10]9.2 (2)'!AI41+'[10]9.2 (3)'!AI41+'[10]9.2 (4)'!AI41</f>
        <v>0</v>
      </c>
      <c r="AJ41" s="2418">
        <f>'[10]9.2'!AF41+'[10]9.2 (2)'!AJ41+'[10]9.2 (3)'!AJ41+'[10]9.2 (4)'!AJ41</f>
        <v>0</v>
      </c>
      <c r="AK41" s="2418">
        <f>'[10]9.2 (2)'!AK41+'[10]9.2 (3)'!AK41+'[10]9.2 (4)'!AK41</f>
        <v>0</v>
      </c>
      <c r="AL41" s="2418">
        <f>'[10]9.2'!AG41+'[10]9.2 (2)'!AL41+'[10]9.2 (3)'!AL41+'[10]9.2 (4)'!AL41</f>
        <v>0</v>
      </c>
      <c r="AM41" s="2418">
        <f>'[10]9.2'!AH41+'[10]9.2 (2)'!AM41+'[10]9.2 (3)'!AM41+'[10]9.2 (4)'!AM41</f>
        <v>0</v>
      </c>
      <c r="AN41" s="2418">
        <f>'[10]9.2'!AI41+'[10]9.2 (2)'!AN41+'[10]9.2 (3)'!AN41+'[10]9.2 (4)'!AN41</f>
        <v>0</v>
      </c>
      <c r="AO41" s="2418">
        <f>'[10]9.2'!AJ41+'[10]9.2 (2)'!AO41+'[10]9.2 (3)'!AO41+'[10]9.2 (4)'!AO41</f>
        <v>0</v>
      </c>
      <c r="AP41" s="2418">
        <f>'[10]9.2 (2)'!AP41+'[10]9.2 (3)'!AP41+'[10]9.2 (4)'!AP41</f>
        <v>0</v>
      </c>
      <c r="AQ41" s="2418">
        <f>'[10]9.2'!AK41+'[10]9.2 (2)'!AQ41+'[10]9.2 (3)'!AQ41+'[10]9.2 (4)'!AQ41</f>
        <v>0</v>
      </c>
      <c r="AR41" s="2418">
        <f>'[10]9.2'!AL41+'[10]9.2 (2)'!AR41+'[10]9.2 (3)'!AR41+'[10]9.2 (4)'!AR41</f>
        <v>0</v>
      </c>
      <c r="AS41" s="2419">
        <f t="shared" si="6"/>
        <v>2</v>
      </c>
      <c r="AT41" s="2419">
        <f t="shared" si="6"/>
        <v>7</v>
      </c>
      <c r="AU41" s="2419">
        <f t="shared" si="7"/>
        <v>9</v>
      </c>
      <c r="AV41" s="2420">
        <f t="shared" si="0"/>
        <v>7419.62</v>
      </c>
      <c r="AW41" s="2420">
        <f t="shared" si="0"/>
        <v>31</v>
      </c>
      <c r="AX41" s="2420">
        <f t="shared" si="0"/>
        <v>7732</v>
      </c>
      <c r="AY41" s="2420">
        <f t="shared" si="8"/>
        <v>20133</v>
      </c>
      <c r="AZ41" s="2420">
        <f t="shared" si="10"/>
        <v>1398.12</v>
      </c>
      <c r="BA41" s="2420">
        <f t="shared" si="10"/>
        <v>7118</v>
      </c>
      <c r="BB41" s="2420">
        <f t="shared" si="10"/>
        <v>2</v>
      </c>
      <c r="BC41" s="2420">
        <f t="shared" si="10"/>
        <v>7129</v>
      </c>
      <c r="BD41" s="2420">
        <f t="shared" si="9"/>
        <v>20133</v>
      </c>
      <c r="BE41" s="2420">
        <f t="shared" si="11"/>
        <v>1398.12</v>
      </c>
      <c r="BF41" s="2421">
        <f t="shared" si="11"/>
        <v>6507</v>
      </c>
      <c r="BG41" s="2422"/>
      <c r="BI41" s="2422"/>
      <c r="BK41" s="2422"/>
      <c r="BM41" s="2422"/>
    </row>
    <row r="42" spans="1:65" ht="13.5" thickBot="1">
      <c r="A42" s="2423">
        <v>35</v>
      </c>
      <c r="B42" s="2432" t="s">
        <v>1359</v>
      </c>
      <c r="C42" s="2425">
        <v>1</v>
      </c>
      <c r="D42" s="2426">
        <v>3</v>
      </c>
      <c r="E42" s="2411">
        <f t="shared" si="3"/>
        <v>4</v>
      </c>
      <c r="F42" s="2412">
        <f>'[10]9.2'!F42+'[10]9.2 (2)'!F42+'[10]9.2 (3)'!F42+'[10]9.2 (4)'!F42</f>
        <v>1146</v>
      </c>
      <c r="G42" s="2412">
        <f>'[10]9.2'!G42+'[10]9.2 (2)'!G42+'[10]9.2 (3)'!G42+'[10]9.2 (4)'!G42</f>
        <v>282</v>
      </c>
      <c r="H42" s="2412">
        <f>'[10]9.2'!H42+'[10]9.2 (2)'!H42+'[10]9.2 (3)'!H42+'[10]9.2 (4)'!H42</f>
        <v>8539</v>
      </c>
      <c r="I42" s="2412">
        <f>'[10]9.2 (2)'!I42+'[10]9.2 (3)'!I42+'[10]9.2 (4)'!I42</f>
        <v>2366</v>
      </c>
      <c r="J42" s="2412">
        <f>'[10]9.2'!I42+'[10]9.2 (2)'!J42+'[10]9.2 (3)'!J42+'[10]9.2 (4)'!J42</f>
        <v>372.65999999999997</v>
      </c>
      <c r="K42" s="2412">
        <f>'[10]9.2'!J42+'[10]9.2 (2)'!K42+'[10]9.2 (3)'!K42+'[10]9.2 (4)'!K42</f>
        <v>1138</v>
      </c>
      <c r="L42" s="2412">
        <f>'[10]9.2'!K42+'[10]9.2 (2)'!L42+'[10]9.2 (3)'!L42+'[10]9.2 (4)'!L42</f>
        <v>281</v>
      </c>
      <c r="M42" s="2412">
        <f>'[10]9.2'!L42+'[10]9.2 (2)'!M42+'[10]9.2 (3)'!M42+'[10]9.2 (4)'!M42</f>
        <v>8470</v>
      </c>
      <c r="N42" s="2412">
        <f>'[10]9.2 (2)'!N42+'[10]9.2 (3)'!N42+'[10]9.2 (4)'!N42</f>
        <v>2340</v>
      </c>
      <c r="O42" s="2412">
        <f>'[10]9.2'!M42+'[10]9.2 (2)'!O42+'[10]9.2 (3)'!O42+'[10]9.2 (4)'!O42</f>
        <v>369.42999999999995</v>
      </c>
      <c r="P42" s="2412">
        <f>'[10]9.2'!N42+'[10]9.2 (2)'!P42+'[10]9.2 (3)'!P42+'[10]9.2 (4)'!P42</f>
        <v>2908</v>
      </c>
      <c r="Q42" s="2427">
        <v>1</v>
      </c>
      <c r="R42" s="2428">
        <v>4</v>
      </c>
      <c r="S42" s="2413">
        <f t="shared" si="4"/>
        <v>5</v>
      </c>
      <c r="T42" s="2414">
        <f>'[10]9.2'!R42+'[10]9.2 (2)'!T42+'[10]9.2 (3)'!T42+'[10]9.2 (4)'!T42</f>
        <v>1113</v>
      </c>
      <c r="U42" s="2414">
        <f>'[10]9.2'!S42+'[10]9.2 (2)'!U42+'[10]9.2 (3)'!U42+'[10]9.2 (4)'!U42</f>
        <v>420</v>
      </c>
      <c r="V42" s="2414">
        <f>'[10]9.2'!T42+'[10]9.2 (2)'!V42+'[10]9.2 (3)'!V42+'[10]9.2 (4)'!V42</f>
        <v>6588</v>
      </c>
      <c r="W42" s="2414">
        <f>'[10]9.2 (2)'!W42+'[10]9.2 (3)'!W42+'[10]9.2 (4)'!W42</f>
        <v>7333</v>
      </c>
      <c r="X42" s="2414">
        <f>'[10]9.2'!U42+'[10]9.2 (2)'!X42+'[10]9.2 (3)'!X42+'[10]9.2 (4)'!X42</f>
        <v>531.51</v>
      </c>
      <c r="Y42" s="2414">
        <f>'[10]9.2'!V42+'[10]9.2 (2)'!Y42+'[10]9.2 (3)'!Y42+'[10]9.2 (4)'!Y42</f>
        <v>1104</v>
      </c>
      <c r="Z42" s="2414">
        <f>'[10]9.2'!W42+'[10]9.2 (2)'!Z42+'[10]9.2 (3)'!Z42+'[10]9.2 (4)'!Z42</f>
        <v>420</v>
      </c>
      <c r="AA42" s="2414">
        <f>'[10]9.2'!X42+'[10]9.2 (2)'!AA42+'[10]9.2 (3)'!AA42+'[10]9.2 (4)'!AA42</f>
        <v>6566</v>
      </c>
      <c r="AB42" s="2414">
        <f>'[10]9.2 (2)'!AB42+'[10]9.2 (3)'!AB42+'[10]9.2 (4)'!AB42</f>
        <v>7267</v>
      </c>
      <c r="AC42" s="2414">
        <f>'[10]9.2'!Y42+'[10]9.2 (2)'!AC42+'[10]9.2 (3)'!AC42+'[10]9.2 (4)'!AC42</f>
        <v>527.94000000000005</v>
      </c>
      <c r="AD42" s="2414">
        <f>'[10]9.2'!Z42+'[10]9.2 (2)'!AD42+'[10]9.2 (3)'!AD42+'[10]9.2 (4)'!AD42</f>
        <v>3382</v>
      </c>
      <c r="AE42" s="2427">
        <v>4</v>
      </c>
      <c r="AF42" s="2428">
        <v>5</v>
      </c>
      <c r="AG42" s="2417">
        <f t="shared" si="5"/>
        <v>9</v>
      </c>
      <c r="AH42" s="2418">
        <f>'[10]9.2'!AD42+'[10]9.2 (2)'!AH42+'[10]9.2 (3)'!AH42+'[10]9.2 (4)'!AH42</f>
        <v>4061</v>
      </c>
      <c r="AI42" s="2418">
        <f>'[10]9.2'!AE42+'[10]9.2 (2)'!AI42+'[10]9.2 (3)'!AI42+'[10]9.2 (4)'!AI42</f>
        <v>53</v>
      </c>
      <c r="AJ42" s="2418">
        <f>'[10]9.2'!AF42+'[10]9.2 (2)'!AJ42+'[10]9.2 (3)'!AJ42+'[10]9.2 (4)'!AJ42</f>
        <v>19208</v>
      </c>
      <c r="AK42" s="2418">
        <f>'[10]9.2 (2)'!AK42+'[10]9.2 (3)'!AK42+'[10]9.2 (4)'!AK42</f>
        <v>13990</v>
      </c>
      <c r="AL42" s="2418">
        <f>'[10]9.2'!AG42+'[10]9.2 (2)'!AL42+'[10]9.2 (3)'!AL42+'[10]9.2 (4)'!AL42</f>
        <v>1208.75</v>
      </c>
      <c r="AM42" s="2418">
        <f>'[10]9.2'!AH42+'[10]9.2 (2)'!AM42+'[10]9.2 (3)'!AM42+'[10]9.2 (4)'!AM42</f>
        <v>4059</v>
      </c>
      <c r="AN42" s="2418">
        <f>'[10]9.2'!AI42+'[10]9.2 (2)'!AN42+'[10]9.2 (3)'!AN42+'[10]9.2 (4)'!AN42</f>
        <v>53</v>
      </c>
      <c r="AO42" s="2418">
        <f>'[10]9.2'!AJ42+'[10]9.2 (2)'!AO42+'[10]9.2 (3)'!AO42+'[10]9.2 (4)'!AO42</f>
        <v>19195</v>
      </c>
      <c r="AP42" s="2418">
        <f>'[10]9.2 (2)'!AP42+'[10]9.2 (3)'!AP42+'[10]9.2 (4)'!AP42</f>
        <v>13986</v>
      </c>
      <c r="AQ42" s="2418">
        <f>'[10]9.2'!AK42+'[10]9.2 (2)'!AQ42+'[10]9.2 (3)'!AQ42+'[10]9.2 (4)'!AQ42</f>
        <v>1208.1699999999998</v>
      </c>
      <c r="AR42" s="2418">
        <f>'[10]9.2'!AL42+'[10]9.2 (2)'!AR42+'[10]9.2 (3)'!AR42+'[10]9.2 (4)'!AR42</f>
        <v>4620</v>
      </c>
      <c r="AS42" s="2419">
        <f t="shared" si="6"/>
        <v>6</v>
      </c>
      <c r="AT42" s="2419">
        <f t="shared" si="6"/>
        <v>12</v>
      </c>
      <c r="AU42" s="2419">
        <f t="shared" si="7"/>
        <v>18</v>
      </c>
      <c r="AV42" s="2420">
        <f t="shared" si="0"/>
        <v>6320</v>
      </c>
      <c r="AW42" s="2420">
        <f t="shared" si="0"/>
        <v>755</v>
      </c>
      <c r="AX42" s="2420">
        <f t="shared" si="0"/>
        <v>34335</v>
      </c>
      <c r="AY42" s="2420">
        <f t="shared" si="8"/>
        <v>23689</v>
      </c>
      <c r="AZ42" s="2420">
        <f t="shared" si="10"/>
        <v>2112.92</v>
      </c>
      <c r="BA42" s="2420">
        <f t="shared" si="10"/>
        <v>6301</v>
      </c>
      <c r="BB42" s="2420">
        <f t="shared" si="10"/>
        <v>754</v>
      </c>
      <c r="BC42" s="2420">
        <f t="shared" si="10"/>
        <v>34231</v>
      </c>
      <c r="BD42" s="2420">
        <f t="shared" si="9"/>
        <v>23593</v>
      </c>
      <c r="BE42" s="2420">
        <f t="shared" si="11"/>
        <v>2105.54</v>
      </c>
      <c r="BF42" s="2421">
        <f t="shared" si="11"/>
        <v>10910</v>
      </c>
      <c r="BG42" s="2422"/>
      <c r="BI42" s="2422"/>
      <c r="BK42" s="2422"/>
      <c r="BM42" s="2422"/>
    </row>
    <row r="43" spans="1:65" ht="13.5" thickBot="1">
      <c r="A43" s="2423">
        <v>36</v>
      </c>
      <c r="B43" s="2432" t="s">
        <v>1360</v>
      </c>
      <c r="C43" s="2425">
        <v>2</v>
      </c>
      <c r="D43" s="2426">
        <v>5</v>
      </c>
      <c r="E43" s="2411">
        <f t="shared" si="3"/>
        <v>7</v>
      </c>
      <c r="F43" s="2412">
        <f>'[10]9.2'!F43+'[10]9.2 (2)'!F43+'[10]9.2 (3)'!F43+'[10]9.2 (4)'!F43</f>
        <v>1217</v>
      </c>
      <c r="G43" s="2412">
        <f>'[10]9.2'!G43+'[10]9.2 (2)'!G43+'[10]9.2 (3)'!G43+'[10]9.2 (4)'!G43</f>
        <v>776</v>
      </c>
      <c r="H43" s="2412">
        <f>'[10]9.2'!H43+'[10]9.2 (2)'!H43+'[10]9.2 (3)'!H43+'[10]9.2 (4)'!H43</f>
        <v>7339</v>
      </c>
      <c r="I43" s="2412">
        <f>'[10]9.2 (2)'!I43+'[10]9.2 (3)'!I43+'[10]9.2 (4)'!I43</f>
        <v>3718</v>
      </c>
      <c r="J43" s="2412">
        <f>'[10]9.2'!I43+'[10]9.2 (2)'!J43+'[10]9.2 (3)'!J43+'[10]9.2 (4)'!J43</f>
        <v>412.72</v>
      </c>
      <c r="K43" s="2412">
        <f>'[10]9.2'!J43+'[10]9.2 (2)'!K43+'[10]9.2 (3)'!K43+'[10]9.2 (4)'!K43</f>
        <v>1216</v>
      </c>
      <c r="L43" s="2412">
        <f>'[10]9.2'!K43+'[10]9.2 (2)'!L43+'[10]9.2 (3)'!L43+'[10]9.2 (4)'!L43</f>
        <v>776</v>
      </c>
      <c r="M43" s="2412">
        <f>'[10]9.2'!L43+'[10]9.2 (2)'!M43+'[10]9.2 (3)'!M43+'[10]9.2 (4)'!M43</f>
        <v>7338</v>
      </c>
      <c r="N43" s="2412">
        <f>'[10]9.2 (2)'!N43+'[10]9.2 (3)'!N43+'[10]9.2 (4)'!N43</f>
        <v>3716</v>
      </c>
      <c r="O43" s="2412">
        <f>'[10]9.2'!M43+'[10]9.2 (2)'!O43+'[10]9.2 (3)'!O43+'[10]9.2 (4)'!O43</f>
        <v>412.22</v>
      </c>
      <c r="P43" s="2412">
        <f>'[10]9.2'!N43+'[10]9.2 (2)'!P43+'[10]9.2 (3)'!P43+'[10]9.2 (4)'!P43</f>
        <v>1447</v>
      </c>
      <c r="Q43" s="2427">
        <v>1</v>
      </c>
      <c r="R43" s="2428">
        <v>0</v>
      </c>
      <c r="S43" s="2413">
        <f t="shared" si="4"/>
        <v>1</v>
      </c>
      <c r="T43" s="2414">
        <f>'[10]9.2'!R43+'[10]9.2 (2)'!T43+'[10]9.2 (3)'!T43+'[10]9.2 (4)'!T43</f>
        <v>723</v>
      </c>
      <c r="U43" s="2414">
        <f>'[10]9.2'!S43+'[10]9.2 (2)'!U43+'[10]9.2 (3)'!U43+'[10]9.2 (4)'!U43</f>
        <v>0</v>
      </c>
      <c r="V43" s="2414">
        <f>'[10]9.2'!T43+'[10]9.2 (2)'!V43+'[10]9.2 (3)'!V43+'[10]9.2 (4)'!V43</f>
        <v>1598</v>
      </c>
      <c r="W43" s="2414">
        <f>'[10]9.2 (2)'!W43+'[10]9.2 (3)'!W43+'[10]9.2 (4)'!W43</f>
        <v>1611</v>
      </c>
      <c r="X43" s="2414">
        <f>'[10]9.2'!U43+'[10]9.2 (2)'!X43+'[10]9.2 (3)'!X43+'[10]9.2 (4)'!X43</f>
        <v>122.69</v>
      </c>
      <c r="Y43" s="2414">
        <f>'[10]9.2'!V43+'[10]9.2 (2)'!Y43+'[10]9.2 (3)'!Y43+'[10]9.2 (4)'!Y43</f>
        <v>723</v>
      </c>
      <c r="Z43" s="2414">
        <f>'[10]9.2'!W43+'[10]9.2 (2)'!Z43+'[10]9.2 (3)'!Z43+'[10]9.2 (4)'!Z43</f>
        <v>0</v>
      </c>
      <c r="AA43" s="2414">
        <f>'[10]9.2'!X43+'[10]9.2 (2)'!AA43+'[10]9.2 (3)'!AA43+'[10]9.2 (4)'!AA43</f>
        <v>1607</v>
      </c>
      <c r="AB43" s="2414">
        <f>'[10]9.2 (2)'!AB43+'[10]9.2 (3)'!AB43+'[10]9.2 (4)'!AB43</f>
        <v>1611</v>
      </c>
      <c r="AC43" s="2414">
        <f>'[10]9.2'!Y43+'[10]9.2 (2)'!AC43+'[10]9.2 (3)'!AC43+'[10]9.2 (4)'!AC43</f>
        <v>122.68</v>
      </c>
      <c r="AD43" s="2414">
        <f>'[10]9.2'!Z43+'[10]9.2 (2)'!AD43+'[10]9.2 (3)'!AD43+'[10]9.2 (4)'!AD43</f>
        <v>877</v>
      </c>
      <c r="AE43" s="2464">
        <v>0</v>
      </c>
      <c r="AF43" s="2465">
        <v>0</v>
      </c>
      <c r="AG43" s="2417">
        <f t="shared" si="5"/>
        <v>0</v>
      </c>
      <c r="AH43" s="2418">
        <f>'[10]9.2'!AD43+'[10]9.2 (2)'!AH43+'[10]9.2 (3)'!AH43+'[10]9.2 (4)'!AH43</f>
        <v>0</v>
      </c>
      <c r="AI43" s="2418">
        <f>'[10]9.2'!AE43+'[10]9.2 (2)'!AI43+'[10]9.2 (3)'!AI43+'[10]9.2 (4)'!AI43</f>
        <v>0</v>
      </c>
      <c r="AJ43" s="2418">
        <f>'[10]9.2'!AF43+'[10]9.2 (2)'!AJ43+'[10]9.2 (3)'!AJ43+'[10]9.2 (4)'!AJ43</f>
        <v>0</v>
      </c>
      <c r="AK43" s="2418">
        <f>'[10]9.2 (2)'!AK43+'[10]9.2 (3)'!AK43+'[10]9.2 (4)'!AK43</f>
        <v>0</v>
      </c>
      <c r="AL43" s="2418">
        <f>'[10]9.2'!AG43+'[10]9.2 (2)'!AL43+'[10]9.2 (3)'!AL43+'[10]9.2 (4)'!AL43</f>
        <v>0</v>
      </c>
      <c r="AM43" s="2418">
        <f>'[10]9.2'!AH43+'[10]9.2 (2)'!AM43+'[10]9.2 (3)'!AM43+'[10]9.2 (4)'!AM43</f>
        <v>0</v>
      </c>
      <c r="AN43" s="2418">
        <f>'[10]9.2'!AI43+'[10]9.2 (2)'!AN43+'[10]9.2 (3)'!AN43+'[10]9.2 (4)'!AN43</f>
        <v>0</v>
      </c>
      <c r="AO43" s="2418">
        <f>'[10]9.2'!AJ43+'[10]9.2 (2)'!AO43+'[10]9.2 (3)'!AO43+'[10]9.2 (4)'!AO43</f>
        <v>0</v>
      </c>
      <c r="AP43" s="2418">
        <f>'[10]9.2 (2)'!AP43+'[10]9.2 (3)'!AP43+'[10]9.2 (4)'!AP43</f>
        <v>0</v>
      </c>
      <c r="AQ43" s="2418">
        <f>'[10]9.2'!AK43+'[10]9.2 (2)'!AQ43+'[10]9.2 (3)'!AQ43+'[10]9.2 (4)'!AQ43</f>
        <v>0</v>
      </c>
      <c r="AR43" s="2418">
        <f>'[10]9.2'!AL43+'[10]9.2 (2)'!AR43+'[10]9.2 (3)'!AR43+'[10]9.2 (4)'!AR43</f>
        <v>0</v>
      </c>
      <c r="AS43" s="2419">
        <f t="shared" si="6"/>
        <v>3</v>
      </c>
      <c r="AT43" s="2419">
        <f t="shared" si="6"/>
        <v>5</v>
      </c>
      <c r="AU43" s="2419">
        <f t="shared" si="7"/>
        <v>8</v>
      </c>
      <c r="AV43" s="2420">
        <f t="shared" si="0"/>
        <v>1940</v>
      </c>
      <c r="AW43" s="2420">
        <f t="shared" si="0"/>
        <v>776</v>
      </c>
      <c r="AX43" s="2420">
        <f t="shared" si="0"/>
        <v>8937</v>
      </c>
      <c r="AY43" s="2420">
        <f t="shared" si="8"/>
        <v>5329</v>
      </c>
      <c r="AZ43" s="2420">
        <f t="shared" si="10"/>
        <v>535.41000000000008</v>
      </c>
      <c r="BA43" s="2420">
        <f t="shared" si="10"/>
        <v>1939</v>
      </c>
      <c r="BB43" s="2420">
        <f t="shared" si="10"/>
        <v>776</v>
      </c>
      <c r="BC43" s="2420">
        <f t="shared" si="10"/>
        <v>8945</v>
      </c>
      <c r="BD43" s="2420">
        <f t="shared" si="9"/>
        <v>5327</v>
      </c>
      <c r="BE43" s="2420">
        <f t="shared" si="11"/>
        <v>534.90000000000009</v>
      </c>
      <c r="BF43" s="2421">
        <f t="shared" si="11"/>
        <v>2324</v>
      </c>
      <c r="BG43" s="2422"/>
      <c r="BI43" s="2422"/>
      <c r="BK43" s="2422"/>
      <c r="BM43" s="2422"/>
    </row>
    <row r="44" spans="1:65" ht="13.5" thickBot="1">
      <c r="A44" s="2423">
        <v>37</v>
      </c>
      <c r="B44" s="2435" t="s">
        <v>1361</v>
      </c>
      <c r="C44" s="2466">
        <v>11</v>
      </c>
      <c r="D44" s="2467">
        <v>16</v>
      </c>
      <c r="E44" s="2411">
        <f t="shared" si="3"/>
        <v>27</v>
      </c>
      <c r="F44" s="2412">
        <f>'[10]9.2'!F44+'[10]9.2 (2)'!F44+'[10]9.2 (3)'!F44+'[10]9.2 (4)'!F44</f>
        <v>10008</v>
      </c>
      <c r="G44" s="2412">
        <f>'[10]9.2'!G44+'[10]9.2 (2)'!G44+'[10]9.2 (3)'!G44+'[10]9.2 (4)'!G44</f>
        <v>3210</v>
      </c>
      <c r="H44" s="2412">
        <f>'[10]9.2'!H44+'[10]9.2 (2)'!H44+'[10]9.2 (3)'!H44+'[10]9.2 (4)'!H44</f>
        <v>14791</v>
      </c>
      <c r="I44" s="2412">
        <f>'[10]9.2 (2)'!I44+'[10]9.2 (3)'!I44+'[10]9.2 (4)'!I44</f>
        <v>3253</v>
      </c>
      <c r="J44" s="2412">
        <f>'[10]9.2'!I44+'[10]9.2 (2)'!J44+'[10]9.2 (3)'!J44+'[10]9.2 (4)'!J44</f>
        <v>1298.9059999999999</v>
      </c>
      <c r="K44" s="2412">
        <f>'[10]9.2'!J44+'[10]9.2 (2)'!K44+'[10]9.2 (3)'!K44+'[10]9.2 (4)'!K44</f>
        <v>10002</v>
      </c>
      <c r="L44" s="2412">
        <f>'[10]9.2'!K44+'[10]9.2 (2)'!L44+'[10]9.2 (3)'!L44+'[10]9.2 (4)'!L44</f>
        <v>199</v>
      </c>
      <c r="M44" s="2412">
        <f>'[10]9.2'!L44+'[10]9.2 (2)'!M44+'[10]9.2 (3)'!M44+'[10]9.2 (4)'!M44</f>
        <v>20931</v>
      </c>
      <c r="N44" s="2412">
        <f>'[10]9.2 (2)'!N44+'[10]9.2 (3)'!N44+'[10]9.2 (4)'!N44</f>
        <v>4553</v>
      </c>
      <c r="O44" s="2412">
        <f>'[10]9.2'!M44+'[10]9.2 (2)'!O44+'[10]9.2 (3)'!O44+'[10]9.2 (4)'!O44</f>
        <v>1285.509</v>
      </c>
      <c r="P44" s="2412">
        <f>'[10]9.2'!N44+'[10]9.2 (2)'!P44+'[10]9.2 (3)'!P44+'[10]9.2 (4)'!P44</f>
        <v>7893</v>
      </c>
      <c r="Q44" s="2449">
        <v>0</v>
      </c>
      <c r="R44" s="2450">
        <v>5</v>
      </c>
      <c r="S44" s="2413">
        <f t="shared" si="4"/>
        <v>5</v>
      </c>
      <c r="T44" s="2414">
        <f>'[10]9.2'!R44+'[10]9.2 (2)'!T44+'[10]9.2 (3)'!T44+'[10]9.2 (4)'!T44</f>
        <v>2661</v>
      </c>
      <c r="U44" s="2414">
        <f>'[10]9.2'!S44+'[10]9.2 (2)'!U44+'[10]9.2 (3)'!U44+'[10]9.2 (4)'!U44</f>
        <v>582</v>
      </c>
      <c r="V44" s="2414">
        <f>'[10]9.2'!T44+'[10]9.2 (2)'!V44+'[10]9.2 (3)'!V44+'[10]9.2 (4)'!V44</f>
        <v>4245</v>
      </c>
      <c r="W44" s="2414">
        <f>'[10]9.2 (2)'!W44+'[10]9.2 (3)'!W44+'[10]9.2 (4)'!W44</f>
        <v>783</v>
      </c>
      <c r="X44" s="2414">
        <f>'[10]9.2'!U44+'[10]9.2 (2)'!X44+'[10]9.2 (3)'!X44+'[10]9.2 (4)'!X44</f>
        <v>313.22800000000001</v>
      </c>
      <c r="Y44" s="2414">
        <f>'[10]9.2'!V44+'[10]9.2 (2)'!Y44+'[10]9.2 (3)'!Y44+'[10]9.2 (4)'!Y44</f>
        <v>1064</v>
      </c>
      <c r="Z44" s="2414">
        <f>'[10]9.2'!W44+'[10]9.2 (2)'!Z44+'[10]9.2 (3)'!Z44+'[10]9.2 (4)'!Z44</f>
        <v>0</v>
      </c>
      <c r="AA44" s="2414">
        <f>'[10]9.2'!X44+'[10]9.2 (2)'!AA44+'[10]9.2 (3)'!AA44+'[10]9.2 (4)'!AA44</f>
        <v>8565</v>
      </c>
      <c r="AB44" s="2414">
        <f>'[10]9.2 (2)'!AB44+'[10]9.2 (3)'!AB44+'[10]9.2 (4)'!AB44</f>
        <v>504</v>
      </c>
      <c r="AC44" s="2414">
        <f>'[10]9.2'!Y44+'[10]9.2 (2)'!AC44+'[10]9.2 (3)'!AC44+'[10]9.2 (4)'!AC44</f>
        <v>312.53399999999999</v>
      </c>
      <c r="AD44" s="2414">
        <f>'[10]9.2'!Z44+'[10]9.2 (2)'!AD44+'[10]9.2 (3)'!AD44+'[10]9.2 (4)'!AD44</f>
        <v>1047</v>
      </c>
      <c r="AE44" s="2468">
        <v>3</v>
      </c>
      <c r="AF44" s="2469">
        <v>2</v>
      </c>
      <c r="AG44" s="2417">
        <f t="shared" si="5"/>
        <v>5</v>
      </c>
      <c r="AH44" s="2418">
        <f>'[10]9.2'!AD44+'[10]9.2 (2)'!AH44+'[10]9.2 (3)'!AH44+'[10]9.2 (4)'!AH44</f>
        <v>3076</v>
      </c>
      <c r="AI44" s="2418">
        <f>'[10]9.2'!AE44+'[10]9.2 (2)'!AI44+'[10]9.2 (3)'!AI44+'[10]9.2 (4)'!AI44</f>
        <v>595</v>
      </c>
      <c r="AJ44" s="2418">
        <f>'[10]9.2'!AF44+'[10]9.2 (2)'!AJ44+'[10]9.2 (3)'!AJ44+'[10]9.2 (4)'!AJ44</f>
        <v>3335</v>
      </c>
      <c r="AK44" s="2418">
        <f>'[10]9.2 (2)'!AK44+'[10]9.2 (3)'!AK44+'[10]9.2 (4)'!AK44</f>
        <v>852</v>
      </c>
      <c r="AL44" s="2418">
        <f>'[10]9.2'!AG44+'[10]9.2 (2)'!AL44+'[10]9.2 (3)'!AL44+'[10]9.2 (4)'!AL44</f>
        <v>347.38800000000003</v>
      </c>
      <c r="AM44" s="2418">
        <f>'[10]9.2'!AH44+'[10]9.2 (2)'!AM44+'[10]9.2 (3)'!AM44+'[10]9.2 (4)'!AM44</f>
        <v>988</v>
      </c>
      <c r="AN44" s="2418">
        <f>'[10]9.2'!AI44+'[10]9.2 (2)'!AN44+'[10]9.2 (3)'!AN44+'[10]9.2 (4)'!AN44</f>
        <v>0</v>
      </c>
      <c r="AO44" s="2418">
        <f>'[10]9.2'!AJ44+'[10]9.2 (2)'!AO44+'[10]9.2 (3)'!AO44+'[10]9.2 (4)'!AO44</f>
        <v>2861</v>
      </c>
      <c r="AP44" s="2418">
        <f>'[10]9.2 (2)'!AP44+'[10]9.2 (3)'!AP44+'[10]9.2 (4)'!AP44</f>
        <v>2506</v>
      </c>
      <c r="AQ44" s="2418">
        <f>'[10]9.2'!AK44+'[10]9.2 (2)'!AQ44+'[10]9.2 (3)'!AQ44+'[10]9.2 (4)'!AQ44</f>
        <v>346.94799999999998</v>
      </c>
      <c r="AR44" s="2418">
        <f>'[10]9.2'!AL44+'[10]9.2 (2)'!AR44+'[10]9.2 (3)'!AR44+'[10]9.2 (4)'!AR44</f>
        <v>988</v>
      </c>
      <c r="AS44" s="2419">
        <f t="shared" si="6"/>
        <v>14</v>
      </c>
      <c r="AT44" s="2419">
        <f t="shared" si="6"/>
        <v>23</v>
      </c>
      <c r="AU44" s="2419">
        <f t="shared" si="7"/>
        <v>37</v>
      </c>
      <c r="AV44" s="2420">
        <f t="shared" si="0"/>
        <v>15745</v>
      </c>
      <c r="AW44" s="2420">
        <f t="shared" si="0"/>
        <v>4387</v>
      </c>
      <c r="AX44" s="2420">
        <f t="shared" si="0"/>
        <v>22371</v>
      </c>
      <c r="AY44" s="2420">
        <f t="shared" si="8"/>
        <v>4888</v>
      </c>
      <c r="AZ44" s="2420">
        <f t="shared" si="10"/>
        <v>1959.5219999999999</v>
      </c>
      <c r="BA44" s="2420">
        <f t="shared" si="10"/>
        <v>12054</v>
      </c>
      <c r="BB44" s="2420">
        <f t="shared" si="10"/>
        <v>199</v>
      </c>
      <c r="BC44" s="2420">
        <f t="shared" si="10"/>
        <v>32357</v>
      </c>
      <c r="BD44" s="2420">
        <f t="shared" si="9"/>
        <v>7563</v>
      </c>
      <c r="BE44" s="2420">
        <f t="shared" si="11"/>
        <v>1944.991</v>
      </c>
      <c r="BF44" s="2421">
        <f t="shared" si="11"/>
        <v>9928</v>
      </c>
      <c r="BG44" s="2422"/>
      <c r="BI44" s="2422"/>
      <c r="BK44" s="2422"/>
      <c r="BM44" s="2422"/>
    </row>
    <row r="45" spans="1:65" ht="13.5" thickBot="1">
      <c r="A45" s="2423">
        <v>38</v>
      </c>
      <c r="B45" s="2432" t="s">
        <v>1362</v>
      </c>
      <c r="C45" s="2425">
        <v>0</v>
      </c>
      <c r="D45" s="2426">
        <v>1</v>
      </c>
      <c r="E45" s="2411">
        <f t="shared" si="3"/>
        <v>1</v>
      </c>
      <c r="F45" s="2412">
        <f>'[10]9.2'!F45+'[10]9.2 (2)'!F45+'[10]9.2 (3)'!F45+'[10]9.2 (4)'!F45</f>
        <v>1052</v>
      </c>
      <c r="G45" s="2412">
        <f>'[10]9.2'!G45+'[10]9.2 (2)'!G45+'[10]9.2 (3)'!G45+'[10]9.2 (4)'!G45</f>
        <v>25</v>
      </c>
      <c r="H45" s="2412">
        <f>'[10]9.2'!H45+'[10]9.2 (2)'!H45+'[10]9.2 (3)'!H45+'[10]9.2 (4)'!H45</f>
        <v>3498.9300000000003</v>
      </c>
      <c r="I45" s="2412">
        <f>'[10]9.2 (2)'!I45+'[10]9.2 (3)'!I45+'[10]9.2 (4)'!I45</f>
        <v>974</v>
      </c>
      <c r="J45" s="2412">
        <f>'[10]9.2'!I45+'[10]9.2 (2)'!J45+'[10]9.2 (3)'!J45+'[10]9.2 (4)'!J45</f>
        <v>192.91199999999998</v>
      </c>
      <c r="K45" s="2412">
        <f>'[10]9.2'!J45+'[10]9.2 (2)'!K45+'[10]9.2 (3)'!K45+'[10]9.2 (4)'!K45</f>
        <v>578</v>
      </c>
      <c r="L45" s="2412">
        <f>'[10]9.2'!K45+'[10]9.2 (2)'!L45+'[10]9.2 (3)'!L45+'[10]9.2 (4)'!L45</f>
        <v>41</v>
      </c>
      <c r="M45" s="2412">
        <f>'[10]9.2'!L45+'[10]9.2 (2)'!M45+'[10]9.2 (3)'!M45+'[10]9.2 (4)'!M45</f>
        <v>1120</v>
      </c>
      <c r="N45" s="2412">
        <f>'[10]9.2 (2)'!N45+'[10]9.2 (3)'!N45+'[10]9.2 (4)'!N45</f>
        <v>1606</v>
      </c>
      <c r="O45" s="2412">
        <f>'[10]9.2'!M45+'[10]9.2 (2)'!O45+'[10]9.2 (3)'!O45+'[10]9.2 (4)'!O45</f>
        <v>192.88</v>
      </c>
      <c r="P45" s="2412">
        <f>'[10]9.2'!N45+'[10]9.2 (2)'!P45+'[10]9.2 (3)'!P45+'[10]9.2 (4)'!P45</f>
        <v>324</v>
      </c>
      <c r="Q45" s="2433">
        <v>3</v>
      </c>
      <c r="R45" s="2434">
        <v>2</v>
      </c>
      <c r="S45" s="2413">
        <f t="shared" si="4"/>
        <v>5</v>
      </c>
      <c r="T45" s="2414">
        <f>'[10]9.2'!R45+'[10]9.2 (2)'!T45+'[10]9.2 (3)'!T45+'[10]9.2 (4)'!T45</f>
        <v>5134</v>
      </c>
      <c r="U45" s="2414">
        <f>'[10]9.2'!S45+'[10]9.2 (2)'!U45+'[10]9.2 (3)'!U45+'[10]9.2 (4)'!U45</f>
        <v>276</v>
      </c>
      <c r="V45" s="2414">
        <f>'[10]9.2'!T45+'[10]9.2 (2)'!V45+'[10]9.2 (3)'!V45+'[10]9.2 (4)'!V45</f>
        <v>24212.960000000003</v>
      </c>
      <c r="W45" s="2414">
        <f>'[10]9.2 (2)'!W45+'[10]9.2 (3)'!W45+'[10]9.2 (4)'!W45</f>
        <v>2372.0299999999997</v>
      </c>
      <c r="X45" s="2414">
        <f>'[10]9.2'!U45+'[10]9.2 (2)'!X45+'[10]9.2 (3)'!X45+'[10]9.2 (4)'!X45</f>
        <v>950.65000000000009</v>
      </c>
      <c r="Y45" s="2414">
        <f>'[10]9.2'!V45+'[10]9.2 (2)'!Y45+'[10]9.2 (3)'!Y45+'[10]9.2 (4)'!Y45</f>
        <v>3312</v>
      </c>
      <c r="Z45" s="2414">
        <f>'[10]9.2'!W45+'[10]9.2 (2)'!Z45+'[10]9.2 (3)'!Z45+'[10]9.2 (4)'!Z45</f>
        <v>125</v>
      </c>
      <c r="AA45" s="2414">
        <f>'[10]9.2'!X45+'[10]9.2 (2)'!AA45+'[10]9.2 (3)'!AA45+'[10]9.2 (4)'!AA45</f>
        <v>23388</v>
      </c>
      <c r="AB45" s="2414">
        <f>'[10]9.2 (2)'!AB45+'[10]9.2 (3)'!AB45+'[10]9.2 (4)'!AB45</f>
        <v>3246</v>
      </c>
      <c r="AC45" s="2414">
        <f>'[10]9.2'!Y45+'[10]9.2 (2)'!AC45+'[10]9.2 (3)'!AC45+'[10]9.2 (4)'!AC45</f>
        <v>950.02</v>
      </c>
      <c r="AD45" s="2414">
        <f>'[10]9.2'!Z45+'[10]9.2 (2)'!AD45+'[10]9.2 (3)'!AD45+'[10]9.2 (4)'!AD45</f>
        <v>3619</v>
      </c>
      <c r="AE45" s="2433">
        <v>0</v>
      </c>
      <c r="AF45" s="2434">
        <v>0</v>
      </c>
      <c r="AG45" s="2417">
        <f t="shared" si="5"/>
        <v>0</v>
      </c>
      <c r="AH45" s="2418">
        <f>'[10]9.2'!AD45+'[10]9.2 (2)'!AH45+'[10]9.2 (3)'!AH45+'[10]9.2 (4)'!AH45</f>
        <v>0</v>
      </c>
      <c r="AI45" s="2418">
        <f>'[10]9.2'!AE45+'[10]9.2 (2)'!AI45+'[10]9.2 (3)'!AI45+'[10]9.2 (4)'!AI45</f>
        <v>0</v>
      </c>
      <c r="AJ45" s="2418">
        <f>'[10]9.2'!AF45+'[10]9.2 (2)'!AJ45+'[10]9.2 (3)'!AJ45+'[10]9.2 (4)'!AJ45</f>
        <v>0</v>
      </c>
      <c r="AK45" s="2418">
        <f>'[10]9.2 (2)'!AK45+'[10]9.2 (3)'!AK45+'[10]9.2 (4)'!AK45</f>
        <v>0</v>
      </c>
      <c r="AL45" s="2418">
        <f>'[10]9.2'!AG45+'[10]9.2 (2)'!AL45+'[10]9.2 (3)'!AL45+'[10]9.2 (4)'!AL45</f>
        <v>0</v>
      </c>
      <c r="AM45" s="2418">
        <f>'[10]9.2'!AH45+'[10]9.2 (2)'!AM45+'[10]9.2 (3)'!AM45+'[10]9.2 (4)'!AM45</f>
        <v>0</v>
      </c>
      <c r="AN45" s="2418">
        <f>'[10]9.2'!AI45+'[10]9.2 (2)'!AN45+'[10]9.2 (3)'!AN45+'[10]9.2 (4)'!AN45</f>
        <v>0</v>
      </c>
      <c r="AO45" s="2418">
        <f>'[10]9.2'!AJ45+'[10]9.2 (2)'!AO45+'[10]9.2 (3)'!AO45+'[10]9.2 (4)'!AO45</f>
        <v>0</v>
      </c>
      <c r="AP45" s="2418">
        <f>'[10]9.2 (2)'!AP45+'[10]9.2 (3)'!AP45+'[10]9.2 (4)'!AP45</f>
        <v>0</v>
      </c>
      <c r="AQ45" s="2418">
        <f>'[10]9.2'!AK45+'[10]9.2 (2)'!AQ45+'[10]9.2 (3)'!AQ45+'[10]9.2 (4)'!AQ45</f>
        <v>0</v>
      </c>
      <c r="AR45" s="2418">
        <f>'[10]9.2'!AL45+'[10]9.2 (2)'!AR45+'[10]9.2 (3)'!AR45+'[10]9.2 (4)'!AR45</f>
        <v>0</v>
      </c>
      <c r="AS45" s="2419">
        <f t="shared" si="6"/>
        <v>3</v>
      </c>
      <c r="AT45" s="2419">
        <f t="shared" si="6"/>
        <v>3</v>
      </c>
      <c r="AU45" s="2419">
        <f t="shared" si="7"/>
        <v>6</v>
      </c>
      <c r="AV45" s="2420">
        <f t="shared" si="0"/>
        <v>6186</v>
      </c>
      <c r="AW45" s="2420">
        <f t="shared" si="0"/>
        <v>301</v>
      </c>
      <c r="AX45" s="2420">
        <f t="shared" si="0"/>
        <v>27711.890000000003</v>
      </c>
      <c r="AY45" s="2420">
        <f t="shared" si="8"/>
        <v>3346.0299999999997</v>
      </c>
      <c r="AZ45" s="2420">
        <f t="shared" si="10"/>
        <v>1143.5620000000001</v>
      </c>
      <c r="BA45" s="2420">
        <f t="shared" si="10"/>
        <v>3890</v>
      </c>
      <c r="BB45" s="2420">
        <f t="shared" si="10"/>
        <v>166</v>
      </c>
      <c r="BC45" s="2420">
        <f t="shared" si="10"/>
        <v>24508</v>
      </c>
      <c r="BD45" s="2420">
        <f t="shared" si="9"/>
        <v>4852</v>
      </c>
      <c r="BE45" s="2420">
        <f t="shared" si="11"/>
        <v>1142.9000000000001</v>
      </c>
      <c r="BF45" s="2421">
        <f t="shared" si="11"/>
        <v>3943</v>
      </c>
      <c r="BG45" s="2422"/>
      <c r="BI45" s="2422"/>
      <c r="BK45" s="2422"/>
      <c r="BM45" s="2422"/>
    </row>
    <row r="46" spans="1:65" ht="13.5" thickBot="1">
      <c r="A46" s="2423">
        <v>39</v>
      </c>
      <c r="B46" s="2432" t="s">
        <v>1363</v>
      </c>
      <c r="C46" s="2425">
        <v>4</v>
      </c>
      <c r="D46" s="2426">
        <v>7</v>
      </c>
      <c r="E46" s="2411">
        <f t="shared" si="3"/>
        <v>11</v>
      </c>
      <c r="F46" s="2412">
        <f>'[10]9.2'!F46+'[10]9.2 (2)'!F46+'[10]9.2 (3)'!F46+'[10]9.2 (4)'!F46</f>
        <v>11940.98</v>
      </c>
      <c r="G46" s="2412">
        <f>'[10]9.2'!G46+'[10]9.2 (2)'!G46+'[10]9.2 (3)'!G46+'[10]9.2 (4)'!G46</f>
        <v>5431.61</v>
      </c>
      <c r="H46" s="2412">
        <f>'[10]9.2'!H46+'[10]9.2 (2)'!H46+'[10]9.2 (3)'!H46+'[10]9.2 (4)'!H46</f>
        <v>12278.96</v>
      </c>
      <c r="I46" s="2412">
        <f>'[10]9.2 (2)'!I46+'[10]9.2 (3)'!I46+'[10]9.2 (4)'!I46</f>
        <v>932.04</v>
      </c>
      <c r="J46" s="2412">
        <f>'[10]9.2'!I46+'[10]9.2 (2)'!J46+'[10]9.2 (3)'!J46+'[10]9.2 (4)'!J46</f>
        <v>1167.83</v>
      </c>
      <c r="K46" s="2412">
        <f>'[10]9.2'!J46+'[10]9.2 (2)'!K46+'[10]9.2 (3)'!K46+'[10]9.2 (4)'!K46</f>
        <v>4829</v>
      </c>
      <c r="L46" s="2412">
        <f>'[10]9.2'!K46+'[10]9.2 (2)'!L46+'[10]9.2 (3)'!L46+'[10]9.2 (4)'!L46</f>
        <v>1005</v>
      </c>
      <c r="M46" s="2412">
        <f>'[10]9.2'!L46+'[10]9.2 (2)'!M46+'[10]9.2 (3)'!M46+'[10]9.2 (4)'!M46</f>
        <v>26060</v>
      </c>
      <c r="N46" s="2412">
        <f>'[10]9.2 (2)'!N46+'[10]9.2 (3)'!N46+'[10]9.2 (4)'!N46</f>
        <v>3896</v>
      </c>
      <c r="O46" s="2412">
        <f>'[10]9.2'!M46+'[10]9.2 (2)'!O46+'[10]9.2 (3)'!O46+'[10]9.2 (4)'!O46</f>
        <v>1156.8499999999999</v>
      </c>
      <c r="P46" s="2412">
        <f>'[10]9.2'!N46+'[10]9.2 (2)'!P46+'[10]9.2 (3)'!P46+'[10]9.2 (4)'!P46</f>
        <v>8121</v>
      </c>
      <c r="Q46" s="2446">
        <v>0</v>
      </c>
      <c r="R46" s="2447">
        <v>0</v>
      </c>
      <c r="S46" s="2413">
        <f t="shared" si="4"/>
        <v>0</v>
      </c>
      <c r="T46" s="2414">
        <f>'[10]9.2'!R46+'[10]9.2 (2)'!T46+'[10]9.2 (3)'!T46+'[10]9.2 (4)'!T46</f>
        <v>0</v>
      </c>
      <c r="U46" s="2414">
        <f>'[10]9.2'!S46+'[10]9.2 (2)'!U46+'[10]9.2 (3)'!U46+'[10]9.2 (4)'!U46</f>
        <v>0</v>
      </c>
      <c r="V46" s="2414">
        <f>'[10]9.2'!T46+'[10]9.2 (2)'!V46+'[10]9.2 (3)'!V46+'[10]9.2 (4)'!V46</f>
        <v>0</v>
      </c>
      <c r="W46" s="2414">
        <f>'[10]9.2 (2)'!W46+'[10]9.2 (3)'!W46+'[10]9.2 (4)'!W46</f>
        <v>0</v>
      </c>
      <c r="X46" s="2414">
        <f>'[10]9.2'!U46+'[10]9.2 (2)'!X46+'[10]9.2 (3)'!X46+'[10]9.2 (4)'!X46</f>
        <v>0</v>
      </c>
      <c r="Y46" s="2414">
        <f>'[10]9.2'!V46+'[10]9.2 (2)'!Y46+'[10]9.2 (3)'!Y46+'[10]9.2 (4)'!Y46</f>
        <v>0</v>
      </c>
      <c r="Z46" s="2414">
        <f>'[10]9.2'!W46+'[10]9.2 (2)'!Z46+'[10]9.2 (3)'!Z46+'[10]9.2 (4)'!Z46</f>
        <v>0</v>
      </c>
      <c r="AA46" s="2414">
        <f>'[10]9.2'!X46+'[10]9.2 (2)'!AA46+'[10]9.2 (3)'!AA46+'[10]9.2 (4)'!AA46</f>
        <v>0</v>
      </c>
      <c r="AB46" s="2414">
        <f>'[10]9.2 (2)'!AB46+'[10]9.2 (3)'!AB46+'[10]9.2 (4)'!AB46</f>
        <v>0</v>
      </c>
      <c r="AC46" s="2414">
        <f>'[10]9.2'!Y46+'[10]9.2 (2)'!AC46+'[10]9.2 (3)'!AC46+'[10]9.2 (4)'!AC46</f>
        <v>0</v>
      </c>
      <c r="AD46" s="2414">
        <f>'[10]9.2'!Z46+'[10]9.2 (2)'!AD46+'[10]9.2 (3)'!AD46+'[10]9.2 (4)'!AD46</f>
        <v>0</v>
      </c>
      <c r="AE46" s="2446">
        <v>0</v>
      </c>
      <c r="AF46" s="2447">
        <v>0</v>
      </c>
      <c r="AG46" s="2417">
        <f t="shared" si="5"/>
        <v>0</v>
      </c>
      <c r="AH46" s="2418">
        <f>'[10]9.2'!AD46+'[10]9.2 (2)'!AH46+'[10]9.2 (3)'!AH46+'[10]9.2 (4)'!AH46</f>
        <v>0</v>
      </c>
      <c r="AI46" s="2418">
        <f>'[10]9.2'!AE46+'[10]9.2 (2)'!AI46+'[10]9.2 (3)'!AI46+'[10]9.2 (4)'!AI46</f>
        <v>0</v>
      </c>
      <c r="AJ46" s="2418">
        <f>'[10]9.2'!AF46+'[10]9.2 (2)'!AJ46+'[10]9.2 (3)'!AJ46+'[10]9.2 (4)'!AJ46</f>
        <v>0</v>
      </c>
      <c r="AK46" s="2418">
        <f>'[10]9.2 (2)'!AK46+'[10]9.2 (3)'!AK46+'[10]9.2 (4)'!AK46</f>
        <v>0</v>
      </c>
      <c r="AL46" s="2418">
        <f>'[10]9.2'!AG46+'[10]9.2 (2)'!AL46+'[10]9.2 (3)'!AL46+'[10]9.2 (4)'!AL46</f>
        <v>0</v>
      </c>
      <c r="AM46" s="2418">
        <f>'[10]9.2'!AH46+'[10]9.2 (2)'!AM46+'[10]9.2 (3)'!AM46+'[10]9.2 (4)'!AM46</f>
        <v>0</v>
      </c>
      <c r="AN46" s="2418">
        <f>'[10]9.2'!AI46+'[10]9.2 (2)'!AN46+'[10]9.2 (3)'!AN46+'[10]9.2 (4)'!AN46</f>
        <v>0</v>
      </c>
      <c r="AO46" s="2418">
        <f>'[10]9.2'!AJ46+'[10]9.2 (2)'!AO46+'[10]9.2 (3)'!AO46+'[10]9.2 (4)'!AO46</f>
        <v>0</v>
      </c>
      <c r="AP46" s="2418">
        <f>'[10]9.2 (2)'!AP46+'[10]9.2 (3)'!AP46+'[10]9.2 (4)'!AP46</f>
        <v>0</v>
      </c>
      <c r="AQ46" s="2418">
        <f>'[10]9.2'!AK46+'[10]9.2 (2)'!AQ46+'[10]9.2 (3)'!AQ46+'[10]9.2 (4)'!AQ46</f>
        <v>0</v>
      </c>
      <c r="AR46" s="2418">
        <f>'[10]9.2'!AL46+'[10]9.2 (2)'!AR46+'[10]9.2 (3)'!AR46+'[10]9.2 (4)'!AR46</f>
        <v>0</v>
      </c>
      <c r="AS46" s="2419">
        <f t="shared" si="6"/>
        <v>4</v>
      </c>
      <c r="AT46" s="2419">
        <f t="shared" si="6"/>
        <v>7</v>
      </c>
      <c r="AU46" s="2419">
        <f t="shared" si="7"/>
        <v>11</v>
      </c>
      <c r="AV46" s="2420">
        <f t="shared" si="0"/>
        <v>11940.98</v>
      </c>
      <c r="AW46" s="2420">
        <f t="shared" si="0"/>
        <v>5431.61</v>
      </c>
      <c r="AX46" s="2420">
        <f t="shared" si="0"/>
        <v>12278.96</v>
      </c>
      <c r="AY46" s="2420">
        <f t="shared" si="8"/>
        <v>932.04</v>
      </c>
      <c r="AZ46" s="2420">
        <f t="shared" si="10"/>
        <v>1167.83</v>
      </c>
      <c r="BA46" s="2420">
        <f t="shared" si="10"/>
        <v>4829</v>
      </c>
      <c r="BB46" s="2420">
        <f t="shared" si="10"/>
        <v>1005</v>
      </c>
      <c r="BC46" s="2420">
        <f t="shared" si="10"/>
        <v>26060</v>
      </c>
      <c r="BD46" s="2420">
        <f t="shared" si="9"/>
        <v>3896</v>
      </c>
      <c r="BE46" s="2420">
        <f t="shared" si="11"/>
        <v>1156.8499999999999</v>
      </c>
      <c r="BF46" s="2421">
        <f t="shared" si="11"/>
        <v>8121</v>
      </c>
      <c r="BG46" s="2422"/>
      <c r="BI46" s="2422"/>
      <c r="BK46" s="2422"/>
      <c r="BM46" s="2422"/>
    </row>
    <row r="47" spans="1:65" ht="13.5" thickBot="1">
      <c r="A47" s="2423">
        <v>40</v>
      </c>
      <c r="B47" s="2442" t="s">
        <v>1364</v>
      </c>
      <c r="C47" s="2425">
        <v>0</v>
      </c>
      <c r="D47" s="2426">
        <v>3</v>
      </c>
      <c r="E47" s="2411">
        <f t="shared" si="3"/>
        <v>3</v>
      </c>
      <c r="F47" s="2412">
        <f>'[10]9.2'!F47+'[10]9.2 (2)'!F47+'[10]9.2 (3)'!F47+'[10]9.2 (4)'!F47</f>
        <v>2636</v>
      </c>
      <c r="G47" s="2412">
        <f>'[10]9.2'!G47+'[10]9.2 (2)'!G47+'[10]9.2 (3)'!G47+'[10]9.2 (4)'!G47</f>
        <v>54</v>
      </c>
      <c r="H47" s="2412">
        <f>'[10]9.2'!H47+'[10]9.2 (2)'!H47+'[10]9.2 (3)'!H47+'[10]9.2 (4)'!H47</f>
        <v>10547</v>
      </c>
      <c r="I47" s="2412">
        <f>'[10]9.2 (2)'!I47+'[10]9.2 (3)'!I47+'[10]9.2 (4)'!I47</f>
        <v>2144</v>
      </c>
      <c r="J47" s="2412">
        <f>'[10]9.2'!I47+'[10]9.2 (2)'!J47+'[10]9.2 (3)'!J47+'[10]9.2 (4)'!J47</f>
        <v>608.64</v>
      </c>
      <c r="K47" s="2412">
        <f>'[10]9.2'!J47+'[10]9.2 (2)'!K47+'[10]9.2 (3)'!K47+'[10]9.2 (4)'!K47</f>
        <v>2026</v>
      </c>
      <c r="L47" s="2412">
        <f>'[10]9.2'!K47+'[10]9.2 (2)'!L47+'[10]9.2 (3)'!L47+'[10]9.2 (4)'!L47</f>
        <v>0</v>
      </c>
      <c r="M47" s="2412">
        <f>'[10]9.2'!L47+'[10]9.2 (2)'!M47+'[10]9.2 (3)'!M47+'[10]9.2 (4)'!M47</f>
        <v>10403</v>
      </c>
      <c r="N47" s="2412">
        <f>'[10]9.2 (2)'!N47+'[10]9.2 (3)'!N47+'[10]9.2 (4)'!N47</f>
        <v>3917</v>
      </c>
      <c r="O47" s="2412">
        <f>'[10]9.2'!M47+'[10]9.2 (2)'!O47+'[10]9.2 (3)'!O47+'[10]9.2 (4)'!O47</f>
        <v>608.64</v>
      </c>
      <c r="P47" s="2412">
        <f>'[10]9.2'!N47+'[10]9.2 (2)'!P47+'[10]9.2 (3)'!P47+'[10]9.2 (4)'!P47</f>
        <v>2470</v>
      </c>
      <c r="Q47" s="2427">
        <v>2</v>
      </c>
      <c r="R47" s="2428">
        <v>3</v>
      </c>
      <c r="S47" s="2413">
        <f t="shared" si="4"/>
        <v>5</v>
      </c>
      <c r="T47" s="2414">
        <f>'[10]9.2'!R47+'[10]9.2 (2)'!T47+'[10]9.2 (3)'!T47+'[10]9.2 (4)'!T47</f>
        <v>4620</v>
      </c>
      <c r="U47" s="2414">
        <f>'[10]9.2'!S47+'[10]9.2 (2)'!U47+'[10]9.2 (3)'!U47+'[10]9.2 (4)'!U47</f>
        <v>46</v>
      </c>
      <c r="V47" s="2414">
        <f>'[10]9.2'!T47+'[10]9.2 (2)'!V47+'[10]9.2 (3)'!V47+'[10]9.2 (4)'!V47</f>
        <v>18418</v>
      </c>
      <c r="W47" s="2414">
        <f>'[10]9.2 (2)'!W47+'[10]9.2 (3)'!W47+'[10]9.2 (4)'!W47</f>
        <v>4625</v>
      </c>
      <c r="X47" s="2414">
        <f>'[10]9.2'!U47+'[10]9.2 (2)'!X47+'[10]9.2 (3)'!X47+'[10]9.2 (4)'!X47</f>
        <v>996.12000000000012</v>
      </c>
      <c r="Y47" s="2414">
        <f>'[10]9.2'!V47+'[10]9.2 (2)'!Y47+'[10]9.2 (3)'!Y47+'[10]9.2 (4)'!Y47</f>
        <v>3468</v>
      </c>
      <c r="Z47" s="2414">
        <f>'[10]9.2'!W47+'[10]9.2 (2)'!Z47+'[10]9.2 (3)'!Z47+'[10]9.2 (4)'!Z47</f>
        <v>97</v>
      </c>
      <c r="AA47" s="2414">
        <f>'[10]9.2'!X47+'[10]9.2 (2)'!AA47+'[10]9.2 (3)'!AA47+'[10]9.2 (4)'!AA47</f>
        <v>13155</v>
      </c>
      <c r="AB47" s="2414">
        <f>'[10]9.2 (2)'!AB47+'[10]9.2 (3)'!AB47+'[10]9.2 (4)'!AB47</f>
        <v>7583</v>
      </c>
      <c r="AC47" s="2414">
        <f>'[10]9.2'!Y47+'[10]9.2 (2)'!AC47+'[10]9.2 (3)'!AC47+'[10]9.2 (4)'!AC47</f>
        <v>996.12000000000012</v>
      </c>
      <c r="AD47" s="2414">
        <f>'[10]9.2'!Z47+'[10]9.2 (2)'!AD47+'[10]9.2 (3)'!AD47+'[10]9.2 (4)'!AD47</f>
        <v>7291</v>
      </c>
      <c r="AE47" s="2433">
        <v>12</v>
      </c>
      <c r="AF47" s="2434">
        <v>11</v>
      </c>
      <c r="AG47" s="2417">
        <f t="shared" si="5"/>
        <v>23</v>
      </c>
      <c r="AH47" s="2418">
        <f>'[10]9.2'!AD47+'[10]9.2 (2)'!AH47+'[10]9.2 (3)'!AH47+'[10]9.2 (4)'!AH47</f>
        <v>28784</v>
      </c>
      <c r="AI47" s="2418">
        <f>'[10]9.2'!AE47+'[10]9.2 (2)'!AI47+'[10]9.2 (3)'!AI47+'[10]9.2 (4)'!AI47</f>
        <v>204</v>
      </c>
      <c r="AJ47" s="2418">
        <f>'[10]9.2'!AF47+'[10]9.2 (2)'!AJ47+'[10]9.2 (3)'!AJ47+'[10]9.2 (4)'!AJ47</f>
        <v>65803</v>
      </c>
      <c r="AK47" s="2418">
        <f>'[10]9.2 (2)'!AK47+'[10]9.2 (3)'!AK47+'[10]9.2 (4)'!AK47</f>
        <v>39337</v>
      </c>
      <c r="AL47" s="2418">
        <f>'[10]9.2'!AG47+'[10]9.2 (2)'!AL47+'[10]9.2 (3)'!AL47+'[10]9.2 (4)'!AL47</f>
        <v>5759.2400000000007</v>
      </c>
      <c r="AM47" s="2418">
        <f>'[10]9.2'!AH47+'[10]9.2 (2)'!AM47+'[10]9.2 (3)'!AM47+'[10]9.2 (4)'!AM47</f>
        <v>15501</v>
      </c>
      <c r="AN47" s="2418">
        <f>'[10]9.2'!AI47+'[10]9.2 (2)'!AN47+'[10]9.2 (3)'!AN47+'[10]9.2 (4)'!AN47</f>
        <v>0</v>
      </c>
      <c r="AO47" s="2418">
        <f>'[10]9.2'!AJ47+'[10]9.2 (2)'!AO47+'[10]9.2 (3)'!AO47+'[10]9.2 (4)'!AO47</f>
        <v>61282</v>
      </c>
      <c r="AP47" s="2418">
        <f>'[10]9.2 (2)'!AP47+'[10]9.2 (3)'!AP47+'[10]9.2 (4)'!AP47</f>
        <v>66063</v>
      </c>
      <c r="AQ47" s="2418">
        <f>'[10]9.2'!AK47+'[10]9.2 (2)'!AQ47+'[10]9.2 (3)'!AQ47+'[10]9.2 (4)'!AQ47</f>
        <v>5755.62</v>
      </c>
      <c r="AR47" s="2418">
        <f>'[10]9.2'!AL47+'[10]9.2 (2)'!AR47+'[10]9.2 (3)'!AR47+'[10]9.2 (4)'!AR47</f>
        <v>45474</v>
      </c>
      <c r="AS47" s="2419">
        <f t="shared" si="6"/>
        <v>14</v>
      </c>
      <c r="AT47" s="2419">
        <f t="shared" si="6"/>
        <v>17</v>
      </c>
      <c r="AU47" s="2419">
        <f t="shared" si="7"/>
        <v>31</v>
      </c>
      <c r="AV47" s="2420">
        <f t="shared" si="0"/>
        <v>36040</v>
      </c>
      <c r="AW47" s="2420">
        <f t="shared" si="0"/>
        <v>304</v>
      </c>
      <c r="AX47" s="2420">
        <f t="shared" si="0"/>
        <v>94768</v>
      </c>
      <c r="AY47" s="2420">
        <f t="shared" si="8"/>
        <v>46106</v>
      </c>
      <c r="AZ47" s="2420">
        <f t="shared" si="10"/>
        <v>7364.0000000000009</v>
      </c>
      <c r="BA47" s="2420">
        <f t="shared" si="10"/>
        <v>20995</v>
      </c>
      <c r="BB47" s="2420">
        <f t="shared" si="10"/>
        <v>97</v>
      </c>
      <c r="BC47" s="2420">
        <f t="shared" si="10"/>
        <v>84840</v>
      </c>
      <c r="BD47" s="2420">
        <f t="shared" si="9"/>
        <v>77563</v>
      </c>
      <c r="BE47" s="2420">
        <f t="shared" si="11"/>
        <v>7360.38</v>
      </c>
      <c r="BF47" s="2421">
        <f t="shared" si="11"/>
        <v>55235</v>
      </c>
      <c r="BG47" s="2422"/>
      <c r="BI47" s="2422"/>
      <c r="BK47" s="2422"/>
      <c r="BM47" s="2422"/>
    </row>
    <row r="48" spans="1:65" ht="13.5" thickBot="1">
      <c r="A48" s="2423">
        <v>41</v>
      </c>
      <c r="B48" s="2442" t="s">
        <v>1365</v>
      </c>
      <c r="C48" s="2425">
        <v>0</v>
      </c>
      <c r="D48" s="2426">
        <v>0</v>
      </c>
      <c r="E48" s="2411">
        <f t="shared" si="3"/>
        <v>0</v>
      </c>
      <c r="F48" s="2412">
        <f>'[10]9.2'!F48+'[10]9.2 (2)'!F48+'[10]9.2 (3)'!F48+'[10]9.2 (4)'!F48</f>
        <v>0</v>
      </c>
      <c r="G48" s="2412">
        <f>'[10]9.2'!G48+'[10]9.2 (2)'!G48+'[10]9.2 (3)'!G48+'[10]9.2 (4)'!G48</f>
        <v>0</v>
      </c>
      <c r="H48" s="2412">
        <f>'[10]9.2'!H48+'[10]9.2 (2)'!H48+'[10]9.2 (3)'!H48+'[10]9.2 (4)'!H48</f>
        <v>0</v>
      </c>
      <c r="I48" s="2412">
        <f>'[10]9.2 (2)'!I48+'[10]9.2 (3)'!I48+'[10]9.2 (4)'!I48</f>
        <v>0</v>
      </c>
      <c r="J48" s="2412">
        <f>'[10]9.2'!I48+'[10]9.2 (2)'!J48+'[10]9.2 (3)'!J48+'[10]9.2 (4)'!J48</f>
        <v>0</v>
      </c>
      <c r="K48" s="2412">
        <f>'[10]9.2'!J48+'[10]9.2 (2)'!K48+'[10]9.2 (3)'!K48+'[10]9.2 (4)'!K48</f>
        <v>0</v>
      </c>
      <c r="L48" s="2412">
        <f>'[10]9.2'!K48+'[10]9.2 (2)'!L48+'[10]9.2 (3)'!L48+'[10]9.2 (4)'!L48</f>
        <v>0</v>
      </c>
      <c r="M48" s="2412">
        <f>'[10]9.2'!L48+'[10]9.2 (2)'!M48+'[10]9.2 (3)'!M48+'[10]9.2 (4)'!M48</f>
        <v>0</v>
      </c>
      <c r="N48" s="2412">
        <f>'[10]9.2 (2)'!N48+'[10]9.2 (3)'!N48+'[10]9.2 (4)'!N48</f>
        <v>0</v>
      </c>
      <c r="O48" s="2412">
        <f>'[10]9.2'!M48+'[10]9.2 (2)'!O48+'[10]9.2 (3)'!O48+'[10]9.2 (4)'!O48</f>
        <v>0</v>
      </c>
      <c r="P48" s="2412">
        <f>'[10]9.2'!N48+'[10]9.2 (2)'!P48+'[10]9.2 (3)'!P48+'[10]9.2 (4)'!P48</f>
        <v>0</v>
      </c>
      <c r="Q48" s="2427">
        <v>1</v>
      </c>
      <c r="R48" s="2428">
        <v>2</v>
      </c>
      <c r="S48" s="2413">
        <f t="shared" si="4"/>
        <v>3</v>
      </c>
      <c r="T48" s="2414">
        <f>'[10]9.2'!R48+'[10]9.2 (2)'!T48+'[10]9.2 (3)'!T48+'[10]9.2 (4)'!T48</f>
        <v>5948</v>
      </c>
      <c r="U48" s="2414">
        <f>'[10]9.2'!S48+'[10]9.2 (2)'!U48+'[10]9.2 (3)'!U48+'[10]9.2 (4)'!U48</f>
        <v>84</v>
      </c>
      <c r="V48" s="2414">
        <f>'[10]9.2'!T48+'[10]9.2 (2)'!V48+'[10]9.2 (3)'!V48+'[10]9.2 (4)'!V48</f>
        <v>6564</v>
      </c>
      <c r="W48" s="2414">
        <f>'[10]9.2 (2)'!W48+'[10]9.2 (3)'!W48+'[10]9.2 (4)'!W48</f>
        <v>1220</v>
      </c>
      <c r="X48" s="2414">
        <f>'[10]9.2'!U48+'[10]9.2 (2)'!X48+'[10]9.2 (3)'!X48+'[10]9.2 (4)'!X48</f>
        <v>384.34999999999997</v>
      </c>
      <c r="Y48" s="2414">
        <f>'[10]9.2'!V48+'[10]9.2 (2)'!Y48+'[10]9.2 (3)'!Y48+'[10]9.2 (4)'!Y48</f>
        <v>4600</v>
      </c>
      <c r="Z48" s="2414">
        <f>'[10]9.2'!W48+'[10]9.2 (2)'!Z48+'[10]9.2 (3)'!Z48+'[10]9.2 (4)'!Z48</f>
        <v>0</v>
      </c>
      <c r="AA48" s="2414">
        <f>'[10]9.2'!X48+'[10]9.2 (2)'!AA48+'[10]9.2 (3)'!AA48+'[10]9.2 (4)'!AA48</f>
        <v>5993</v>
      </c>
      <c r="AB48" s="2414">
        <f>'[10]9.2 (2)'!AB48+'[10]9.2 (3)'!AB48+'[10]9.2 (4)'!AB48</f>
        <v>1932</v>
      </c>
      <c r="AC48" s="2414">
        <f>'[10]9.2'!Y48+'[10]9.2 (2)'!AC48+'[10]9.2 (3)'!AC48+'[10]9.2 (4)'!AC48</f>
        <v>383.82</v>
      </c>
      <c r="AD48" s="2414">
        <f>'[10]9.2'!Z48+'[10]9.2 (2)'!AD48+'[10]9.2 (3)'!AD48+'[10]9.2 (4)'!AD48</f>
        <v>7849</v>
      </c>
      <c r="AE48" s="2433">
        <v>0</v>
      </c>
      <c r="AF48" s="2434">
        <v>0</v>
      </c>
      <c r="AG48" s="2417">
        <f t="shared" si="5"/>
        <v>0</v>
      </c>
      <c r="AH48" s="2418">
        <f>'[10]9.2'!AD48+'[10]9.2 (2)'!AH48+'[10]9.2 (3)'!AH48+'[10]9.2 (4)'!AH48</f>
        <v>0</v>
      </c>
      <c r="AI48" s="2418">
        <f>'[10]9.2'!AE48+'[10]9.2 (2)'!AI48+'[10]9.2 (3)'!AI48+'[10]9.2 (4)'!AI48</f>
        <v>0</v>
      </c>
      <c r="AJ48" s="2418">
        <f>'[10]9.2'!AF48+'[10]9.2 (2)'!AJ48+'[10]9.2 (3)'!AJ48+'[10]9.2 (4)'!AJ48</f>
        <v>0</v>
      </c>
      <c r="AK48" s="2418">
        <f>'[10]9.2 (2)'!AK48+'[10]9.2 (3)'!AK48+'[10]9.2 (4)'!AK48</f>
        <v>0</v>
      </c>
      <c r="AL48" s="2418">
        <f>'[10]9.2'!AG48+'[10]9.2 (2)'!AL48+'[10]9.2 (3)'!AL48+'[10]9.2 (4)'!AL48</f>
        <v>0</v>
      </c>
      <c r="AM48" s="2418">
        <f>'[10]9.2'!AH48+'[10]9.2 (2)'!AM48+'[10]9.2 (3)'!AM48+'[10]9.2 (4)'!AM48</f>
        <v>0</v>
      </c>
      <c r="AN48" s="2418">
        <f>'[10]9.2'!AI48+'[10]9.2 (2)'!AN48+'[10]9.2 (3)'!AN48+'[10]9.2 (4)'!AN48</f>
        <v>0</v>
      </c>
      <c r="AO48" s="2418">
        <f>'[10]9.2'!AJ48+'[10]9.2 (2)'!AO48+'[10]9.2 (3)'!AO48+'[10]9.2 (4)'!AO48</f>
        <v>0</v>
      </c>
      <c r="AP48" s="2418">
        <f>'[10]9.2 (2)'!AP48+'[10]9.2 (3)'!AP48+'[10]9.2 (4)'!AP48</f>
        <v>0</v>
      </c>
      <c r="AQ48" s="2418">
        <f>'[10]9.2'!AK48+'[10]9.2 (2)'!AQ48+'[10]9.2 (3)'!AQ48+'[10]9.2 (4)'!AQ48</f>
        <v>0</v>
      </c>
      <c r="AR48" s="2418">
        <f>'[10]9.2'!AL48+'[10]9.2 (2)'!AR48+'[10]9.2 (3)'!AR48+'[10]9.2 (4)'!AR48</f>
        <v>0</v>
      </c>
      <c r="AS48" s="2419">
        <f t="shared" si="6"/>
        <v>1</v>
      </c>
      <c r="AT48" s="2419">
        <f t="shared" si="6"/>
        <v>2</v>
      </c>
      <c r="AU48" s="2419">
        <f t="shared" si="7"/>
        <v>3</v>
      </c>
      <c r="AV48" s="2420">
        <f t="shared" si="0"/>
        <v>5948</v>
      </c>
      <c r="AW48" s="2420">
        <f t="shared" si="0"/>
        <v>84</v>
      </c>
      <c r="AX48" s="2420">
        <f t="shared" si="0"/>
        <v>6564</v>
      </c>
      <c r="AY48" s="2420">
        <f t="shared" si="8"/>
        <v>1220</v>
      </c>
      <c r="AZ48" s="2420">
        <f t="shared" si="10"/>
        <v>384.34999999999997</v>
      </c>
      <c r="BA48" s="2420">
        <f t="shared" si="10"/>
        <v>4600</v>
      </c>
      <c r="BB48" s="2420">
        <f t="shared" si="10"/>
        <v>0</v>
      </c>
      <c r="BC48" s="2420">
        <f t="shared" si="10"/>
        <v>5993</v>
      </c>
      <c r="BD48" s="2420">
        <f t="shared" si="9"/>
        <v>1932</v>
      </c>
      <c r="BE48" s="2420">
        <f t="shared" si="11"/>
        <v>383.82</v>
      </c>
      <c r="BF48" s="2421">
        <f t="shared" si="11"/>
        <v>7849</v>
      </c>
      <c r="BG48" s="2422"/>
      <c r="BI48" s="2422"/>
      <c r="BK48" s="2422"/>
      <c r="BM48" s="2422"/>
    </row>
    <row r="49" spans="1:75" ht="13.5" thickBot="1">
      <c r="A49" s="2423">
        <v>42</v>
      </c>
      <c r="B49" s="2442" t="s">
        <v>1366</v>
      </c>
      <c r="C49" s="2470">
        <v>46</v>
      </c>
      <c r="D49" s="2471">
        <v>72</v>
      </c>
      <c r="E49" s="2411">
        <f t="shared" si="3"/>
        <v>118</v>
      </c>
      <c r="F49" s="2412">
        <f>'[10]9.2'!F49+'[10]9.2 (2)'!F49+'[10]9.2 (3)'!F49+'[10]9.2 (4)'!F49</f>
        <v>106972</v>
      </c>
      <c r="G49" s="2412">
        <f>'[10]9.2'!G49+'[10]9.2 (2)'!G49+'[10]9.2 (3)'!G49+'[10]9.2 (4)'!G49</f>
        <v>6254</v>
      </c>
      <c r="H49" s="2412">
        <f>'[10]9.2'!H49+'[10]9.2 (2)'!H49+'[10]9.2 (3)'!H49+'[10]9.2 (4)'!H49</f>
        <v>431188</v>
      </c>
      <c r="I49" s="2412">
        <f>'[10]9.2 (2)'!I49+'[10]9.2 (3)'!I49+'[10]9.2 (4)'!I49</f>
        <v>64919</v>
      </c>
      <c r="J49" s="2412">
        <f>'[10]9.2'!I49+'[10]9.2 (2)'!J49+'[10]9.2 (3)'!J49+'[10]9.2 (4)'!J49</f>
        <v>11809.150000000001</v>
      </c>
      <c r="K49" s="2412">
        <f>'[10]9.2'!J49+'[10]9.2 (2)'!K49+'[10]9.2 (3)'!K49+'[10]9.2 (4)'!K49</f>
        <v>56721</v>
      </c>
      <c r="L49" s="2412">
        <f>'[10]9.2'!K49+'[10]9.2 (2)'!L49+'[10]9.2 (3)'!L49+'[10]9.2 (4)'!L49</f>
        <v>1182</v>
      </c>
      <c r="M49" s="2412">
        <f>'[10]9.2'!L49+'[10]9.2 (2)'!M49+'[10]9.2 (3)'!M49+'[10]9.2 (4)'!M49</f>
        <v>401995</v>
      </c>
      <c r="N49" s="2412">
        <f>'[10]9.2 (2)'!N49+'[10]9.2 (3)'!N49+'[10]9.2 (4)'!N49</f>
        <v>89151</v>
      </c>
      <c r="O49" s="2412">
        <f>'[10]9.2'!M49+'[10]9.2 (2)'!O49+'[10]9.2 (3)'!O49+'[10]9.2 (4)'!O49</f>
        <v>11253.57</v>
      </c>
      <c r="P49" s="2412">
        <f>'[10]9.2'!N49+'[10]9.2 (2)'!P49+'[10]9.2 (3)'!P49+'[10]9.2 (4)'!P49</f>
        <v>58861</v>
      </c>
      <c r="Q49" s="2472">
        <v>3</v>
      </c>
      <c r="R49" s="2473">
        <v>7</v>
      </c>
      <c r="S49" s="2413">
        <f t="shared" si="4"/>
        <v>10</v>
      </c>
      <c r="T49" s="2414">
        <f>'[10]9.2'!R49+'[10]9.2 (2)'!T49+'[10]9.2 (3)'!T49+'[10]9.2 (4)'!T49</f>
        <v>40649</v>
      </c>
      <c r="U49" s="2414">
        <f>'[10]9.2'!S49+'[10]9.2 (2)'!U49+'[10]9.2 (3)'!U49+'[10]9.2 (4)'!U49</f>
        <v>670</v>
      </c>
      <c r="V49" s="2414">
        <f>'[10]9.2'!T49+'[10]9.2 (2)'!V49+'[10]9.2 (3)'!V49+'[10]9.2 (4)'!V49</f>
        <v>61806</v>
      </c>
      <c r="W49" s="2414">
        <f>'[10]9.2 (2)'!W49+'[10]9.2 (3)'!W49+'[10]9.2 (4)'!W49</f>
        <v>4335</v>
      </c>
      <c r="X49" s="2414">
        <f>'[10]9.2'!U49+'[10]9.2 (2)'!X49+'[10]9.2 (3)'!X49+'[10]9.2 (4)'!X49</f>
        <v>1603.19</v>
      </c>
      <c r="Y49" s="2414">
        <f>'[10]9.2'!V49+'[10]9.2 (2)'!Y49+'[10]9.2 (3)'!Y49+'[10]9.2 (4)'!Y49</f>
        <v>8379</v>
      </c>
      <c r="Z49" s="2414">
        <f>'[10]9.2'!W49+'[10]9.2 (2)'!Z49+'[10]9.2 (3)'!Z49+'[10]9.2 (4)'!Z49</f>
        <v>93</v>
      </c>
      <c r="AA49" s="2414">
        <f>'[10]9.2'!X49+'[10]9.2 (2)'!AA49+'[10]9.2 (3)'!AA49+'[10]9.2 (4)'!AA49</f>
        <v>64240</v>
      </c>
      <c r="AB49" s="2414">
        <f>'[10]9.2 (2)'!AB49+'[10]9.2 (3)'!AB49+'[10]9.2 (4)'!AB49</f>
        <v>5196</v>
      </c>
      <c r="AC49" s="2414">
        <f>'[10]9.2'!Y49+'[10]9.2 (2)'!AC49+'[10]9.2 (3)'!AC49+'[10]9.2 (4)'!AC49</f>
        <v>1544.34</v>
      </c>
      <c r="AD49" s="2414">
        <f>'[10]9.2'!Z49+'[10]9.2 (2)'!AD49+'[10]9.2 (3)'!AD49+'[10]9.2 (4)'!AD49</f>
        <v>13877</v>
      </c>
      <c r="AE49" s="2446">
        <v>0</v>
      </c>
      <c r="AF49" s="2447">
        <v>0</v>
      </c>
      <c r="AG49" s="2417">
        <f t="shared" si="5"/>
        <v>0</v>
      </c>
      <c r="AH49" s="2418">
        <f>'[10]9.2'!AD49+'[10]9.2 (2)'!AH49+'[10]9.2 (3)'!AH49+'[10]9.2 (4)'!AH49</f>
        <v>0</v>
      </c>
      <c r="AI49" s="2418">
        <f>'[10]9.2'!AE49+'[10]9.2 (2)'!AI49+'[10]9.2 (3)'!AI49+'[10]9.2 (4)'!AI49</f>
        <v>0</v>
      </c>
      <c r="AJ49" s="2418">
        <f>'[10]9.2'!AF49+'[10]9.2 (2)'!AJ49+'[10]9.2 (3)'!AJ49+'[10]9.2 (4)'!AJ49</f>
        <v>0</v>
      </c>
      <c r="AK49" s="2418">
        <f>'[10]9.2 (2)'!AK49+'[10]9.2 (3)'!AK49+'[10]9.2 (4)'!AK49</f>
        <v>0</v>
      </c>
      <c r="AL49" s="2418">
        <f>'[10]9.2'!AG49+'[10]9.2 (2)'!AL49+'[10]9.2 (3)'!AL49+'[10]9.2 (4)'!AL49</f>
        <v>0</v>
      </c>
      <c r="AM49" s="2418">
        <f>'[10]9.2'!AH49+'[10]9.2 (2)'!AM49+'[10]9.2 (3)'!AM49+'[10]9.2 (4)'!AM49</f>
        <v>0</v>
      </c>
      <c r="AN49" s="2418">
        <f>'[10]9.2'!AI49+'[10]9.2 (2)'!AN49+'[10]9.2 (3)'!AN49+'[10]9.2 (4)'!AN49</f>
        <v>0</v>
      </c>
      <c r="AO49" s="2418">
        <f>'[10]9.2'!AJ49+'[10]9.2 (2)'!AO49+'[10]9.2 (3)'!AO49+'[10]9.2 (4)'!AO49</f>
        <v>0</v>
      </c>
      <c r="AP49" s="2418">
        <f>'[10]9.2 (2)'!AP49+'[10]9.2 (3)'!AP49+'[10]9.2 (4)'!AP49</f>
        <v>0</v>
      </c>
      <c r="AQ49" s="2418">
        <f>'[10]9.2'!AK49+'[10]9.2 (2)'!AQ49+'[10]9.2 (3)'!AQ49+'[10]9.2 (4)'!AQ49</f>
        <v>0</v>
      </c>
      <c r="AR49" s="2418">
        <f>'[10]9.2'!AL49+'[10]9.2 (2)'!AR49+'[10]9.2 (3)'!AR49+'[10]9.2 (4)'!AR49</f>
        <v>0</v>
      </c>
      <c r="AS49" s="2419">
        <f t="shared" si="6"/>
        <v>49</v>
      </c>
      <c r="AT49" s="2419">
        <f t="shared" si="6"/>
        <v>79</v>
      </c>
      <c r="AU49" s="2419">
        <f t="shared" si="7"/>
        <v>128</v>
      </c>
      <c r="AV49" s="2420">
        <f t="shared" si="0"/>
        <v>147621</v>
      </c>
      <c r="AW49" s="2420">
        <f t="shared" si="0"/>
        <v>6924</v>
      </c>
      <c r="AX49" s="2420">
        <f t="shared" si="0"/>
        <v>492994</v>
      </c>
      <c r="AY49" s="2420">
        <f t="shared" si="8"/>
        <v>69254</v>
      </c>
      <c r="AZ49" s="2420">
        <f t="shared" si="10"/>
        <v>13412.340000000002</v>
      </c>
      <c r="BA49" s="2420">
        <f t="shared" si="10"/>
        <v>65100</v>
      </c>
      <c r="BB49" s="2420">
        <f t="shared" si="10"/>
        <v>1275</v>
      </c>
      <c r="BC49" s="2420">
        <f t="shared" si="10"/>
        <v>466235</v>
      </c>
      <c r="BD49" s="2420">
        <f t="shared" si="9"/>
        <v>94347</v>
      </c>
      <c r="BE49" s="2420">
        <f t="shared" si="11"/>
        <v>12797.91</v>
      </c>
      <c r="BF49" s="2421">
        <f t="shared" si="11"/>
        <v>72738</v>
      </c>
      <c r="BG49" s="2422"/>
      <c r="BI49" s="2422"/>
      <c r="BK49" s="2422"/>
      <c r="BM49" s="2422"/>
    </row>
    <row r="50" spans="1:75" ht="13.5" thickBot="1">
      <c r="A50" s="2474">
        <v>43</v>
      </c>
      <c r="B50" s="2475" t="s">
        <v>1367</v>
      </c>
      <c r="C50" s="2476">
        <v>0</v>
      </c>
      <c r="D50" s="2477">
        <v>0</v>
      </c>
      <c r="E50" s="2411">
        <f t="shared" si="3"/>
        <v>0</v>
      </c>
      <c r="F50" s="2412">
        <f>'[10]9.2'!F50+'[10]9.2 (2)'!F50+'[10]9.2 (3)'!F50+'[10]9.2 (4)'!F50</f>
        <v>0</v>
      </c>
      <c r="G50" s="2412">
        <f>'[10]9.2'!G50+'[10]9.2 (2)'!G50+'[10]9.2 (3)'!G50+'[10]9.2 (4)'!G50</f>
        <v>0</v>
      </c>
      <c r="H50" s="2412">
        <f>'[10]9.2'!H50+'[10]9.2 (2)'!H50+'[10]9.2 (3)'!H50+'[10]9.2 (4)'!H50</f>
        <v>0</v>
      </c>
      <c r="I50" s="2412">
        <f>'[10]9.2 (2)'!I50+'[10]9.2 (3)'!I50+'[10]9.2 (4)'!I50</f>
        <v>0</v>
      </c>
      <c r="J50" s="2412">
        <f>'[10]9.2'!I50+'[10]9.2 (2)'!J50+'[10]9.2 (3)'!J50+'[10]9.2 (4)'!J50</f>
        <v>0</v>
      </c>
      <c r="K50" s="2412">
        <f>'[10]9.2'!J50+'[10]9.2 (2)'!K50+'[10]9.2 (3)'!K50+'[10]9.2 (4)'!K50</f>
        <v>0</v>
      </c>
      <c r="L50" s="2412">
        <f>'[10]9.2'!K50+'[10]9.2 (2)'!L50+'[10]9.2 (3)'!L50+'[10]9.2 (4)'!L50</f>
        <v>0</v>
      </c>
      <c r="M50" s="2412">
        <f>'[10]9.2'!L50+'[10]9.2 (2)'!M50+'[10]9.2 (3)'!M50+'[10]9.2 (4)'!M50</f>
        <v>0</v>
      </c>
      <c r="N50" s="2412">
        <f>'[10]9.2 (2)'!N50+'[10]9.2 (3)'!N50+'[10]9.2 (4)'!N50</f>
        <v>0</v>
      </c>
      <c r="O50" s="2412">
        <f>'[10]9.2'!M50+'[10]9.2 (2)'!O50+'[10]9.2 (3)'!O50+'[10]9.2 (4)'!O50</f>
        <v>0</v>
      </c>
      <c r="P50" s="2412">
        <f>'[10]9.2'!N50+'[10]9.2 (2)'!P50+'[10]9.2 (3)'!P50+'[10]9.2 (4)'!P50</f>
        <v>0</v>
      </c>
      <c r="Q50" s="2478">
        <v>6</v>
      </c>
      <c r="R50" s="2479">
        <v>9</v>
      </c>
      <c r="S50" s="2413">
        <f t="shared" si="4"/>
        <v>15</v>
      </c>
      <c r="T50" s="2414">
        <f>'[10]9.2'!R50+'[10]9.2 (2)'!T50+'[10]9.2 (3)'!T50+'[10]9.2 (4)'!T50</f>
        <v>8880</v>
      </c>
      <c r="U50" s="2414">
        <f>'[10]9.2'!S50+'[10]9.2 (2)'!U50+'[10]9.2 (3)'!U50+'[10]9.2 (4)'!U50</f>
        <v>2780</v>
      </c>
      <c r="V50" s="2414">
        <f>'[10]9.2'!T50+'[10]9.2 (2)'!V50+'[10]9.2 (3)'!V50+'[10]9.2 (4)'!V50</f>
        <v>20128</v>
      </c>
      <c r="W50" s="2414">
        <f>'[10]9.2 (2)'!W50+'[10]9.2 (3)'!W50+'[10]9.2 (4)'!W50</f>
        <v>4654</v>
      </c>
      <c r="X50" s="2414">
        <f>'[10]9.2'!U50+'[10]9.2 (2)'!X50+'[10]9.2 (3)'!X50+'[10]9.2 (4)'!X50</f>
        <v>1240.55</v>
      </c>
      <c r="Y50" s="2414">
        <f>'[10]9.2'!V50+'[10]9.2 (2)'!Y50+'[10]9.2 (3)'!Y50+'[10]9.2 (4)'!Y50</f>
        <v>5413</v>
      </c>
      <c r="Z50" s="2414">
        <f>'[10]9.2'!W50+'[10]9.2 (2)'!Z50+'[10]9.2 (3)'!Z50+'[10]9.2 (4)'!Z50</f>
        <v>0</v>
      </c>
      <c r="AA50" s="2414">
        <f>'[10]9.2'!X50+'[10]9.2 (2)'!AA50+'[10]9.2 (3)'!AA50+'[10]9.2 (4)'!AA50</f>
        <v>30162</v>
      </c>
      <c r="AB50" s="2414">
        <f>'[10]9.2 (2)'!AB50+'[10]9.2 (3)'!AB50+'[10]9.2 (4)'!AB50</f>
        <v>6216</v>
      </c>
      <c r="AC50" s="2414">
        <f>'[10]9.2'!Y50+'[10]9.2 (2)'!AC50+'[10]9.2 (3)'!AC50+'[10]9.2 (4)'!AC50</f>
        <v>1151.71</v>
      </c>
      <c r="AD50" s="2414">
        <f>'[10]9.2'!Z50+'[10]9.2 (2)'!AD50+'[10]9.2 (3)'!AD50+'[10]9.2 (4)'!AD50</f>
        <v>8121</v>
      </c>
      <c r="AE50" s="2480">
        <v>21</v>
      </c>
      <c r="AF50" s="2481">
        <v>12</v>
      </c>
      <c r="AG50" s="2417">
        <f t="shared" si="5"/>
        <v>33</v>
      </c>
      <c r="AH50" s="2418">
        <f>'[10]9.2'!AD50+'[10]9.2 (2)'!AH50+'[10]9.2 (3)'!AH50+'[10]9.2 (4)'!AH50</f>
        <v>9688</v>
      </c>
      <c r="AI50" s="2418">
        <f>'[10]9.2'!AE50+'[10]9.2 (2)'!AI50+'[10]9.2 (3)'!AI50+'[10]9.2 (4)'!AI50</f>
        <v>3736</v>
      </c>
      <c r="AJ50" s="2418">
        <f>'[10]9.2'!AF50+'[10]9.2 (2)'!AJ50+'[10]9.2 (3)'!AJ50+'[10]9.2 (4)'!AJ50</f>
        <v>17782</v>
      </c>
      <c r="AK50" s="2418">
        <f>'[10]9.2 (2)'!AK50+'[10]9.2 (3)'!AK50+'[10]9.2 (4)'!AK50</f>
        <v>4128</v>
      </c>
      <c r="AL50" s="2418">
        <f>'[10]9.2'!AG50+'[10]9.2 (2)'!AL50+'[10]9.2 (3)'!AL50+'[10]9.2 (4)'!AL50</f>
        <v>1209.8100000000002</v>
      </c>
      <c r="AM50" s="2418">
        <f>'[10]9.2'!AH50+'[10]9.2 (2)'!AM50+'[10]9.2 (3)'!AM50+'[10]9.2 (4)'!AM50</f>
        <v>4412</v>
      </c>
      <c r="AN50" s="2418">
        <f>'[10]9.2'!AI50+'[10]9.2 (2)'!AN50+'[10]9.2 (3)'!AN50+'[10]9.2 (4)'!AN50</f>
        <v>69</v>
      </c>
      <c r="AO50" s="2418">
        <f>'[10]9.2'!AJ50+'[10]9.2 (2)'!AO50+'[10]9.2 (3)'!AO50+'[10]9.2 (4)'!AO50</f>
        <v>13833</v>
      </c>
      <c r="AP50" s="2418">
        <f>'[10]9.2 (2)'!AP50+'[10]9.2 (3)'!AP50+'[10]9.2 (4)'!AP50</f>
        <v>11283</v>
      </c>
      <c r="AQ50" s="2418">
        <f>'[10]9.2'!AK50+'[10]9.2 (2)'!AQ50+'[10]9.2 (3)'!AQ50+'[10]9.2 (4)'!AQ50</f>
        <v>1187.69</v>
      </c>
      <c r="AR50" s="2418">
        <f>'[10]9.2'!AL50+'[10]9.2 (2)'!AR50+'[10]9.2 (3)'!AR50+'[10]9.2 (4)'!AR50</f>
        <v>6134</v>
      </c>
      <c r="AS50" s="2419">
        <f t="shared" si="6"/>
        <v>27</v>
      </c>
      <c r="AT50" s="2419">
        <f t="shared" si="6"/>
        <v>21</v>
      </c>
      <c r="AU50" s="2419">
        <f t="shared" si="7"/>
        <v>48</v>
      </c>
      <c r="AV50" s="2420">
        <f t="shared" si="0"/>
        <v>18568</v>
      </c>
      <c r="AW50" s="2420">
        <f t="shared" si="0"/>
        <v>6516</v>
      </c>
      <c r="AX50" s="2420">
        <f t="shared" si="0"/>
        <v>37910</v>
      </c>
      <c r="AY50" s="2420">
        <f t="shared" si="8"/>
        <v>8782</v>
      </c>
      <c r="AZ50" s="2420">
        <f t="shared" si="10"/>
        <v>2450.36</v>
      </c>
      <c r="BA50" s="2420">
        <f t="shared" si="10"/>
        <v>9825</v>
      </c>
      <c r="BB50" s="2420">
        <f t="shared" si="10"/>
        <v>69</v>
      </c>
      <c r="BC50" s="2420">
        <f t="shared" si="10"/>
        <v>43995</v>
      </c>
      <c r="BD50" s="2420">
        <f t="shared" si="9"/>
        <v>17499</v>
      </c>
      <c r="BE50" s="2420">
        <f t="shared" si="11"/>
        <v>2339.4</v>
      </c>
      <c r="BF50" s="2421">
        <f t="shared" si="11"/>
        <v>14255</v>
      </c>
      <c r="BG50" s="2422"/>
      <c r="BI50" s="2422"/>
      <c r="BK50" s="2422"/>
      <c r="BM50" s="2422"/>
    </row>
    <row r="51" spans="1:75" ht="13.5" thickBot="1">
      <c r="A51" s="3078" t="s">
        <v>1208</v>
      </c>
      <c r="B51" s="3079"/>
      <c r="C51" s="2482">
        <f t="shared" ref="C51:BF51" si="13">SUM(C8:C50)</f>
        <v>169</v>
      </c>
      <c r="D51" s="2483">
        <f t="shared" si="13"/>
        <v>228</v>
      </c>
      <c r="E51" s="2484">
        <f t="shared" si="13"/>
        <v>397</v>
      </c>
      <c r="F51" s="2485">
        <f t="shared" si="13"/>
        <v>310649.42000000004</v>
      </c>
      <c r="G51" s="2485">
        <f t="shared" si="13"/>
        <v>40441.18</v>
      </c>
      <c r="H51" s="2485">
        <f t="shared" si="13"/>
        <v>1028536.58</v>
      </c>
      <c r="I51" s="2485">
        <f t="shared" si="13"/>
        <v>221623.84</v>
      </c>
      <c r="J51" s="2485">
        <f t="shared" si="13"/>
        <v>42638.883600000001</v>
      </c>
      <c r="K51" s="2485">
        <f t="shared" si="13"/>
        <v>211127.26</v>
      </c>
      <c r="L51" s="2485">
        <f t="shared" si="13"/>
        <v>16440</v>
      </c>
      <c r="M51" s="2485">
        <f t="shared" si="13"/>
        <v>1019443.78</v>
      </c>
      <c r="N51" s="2485">
        <f t="shared" si="13"/>
        <v>255349.75</v>
      </c>
      <c r="O51" s="2485">
        <f t="shared" si="13"/>
        <v>41607.195999999996</v>
      </c>
      <c r="P51" s="2485">
        <f t="shared" si="13"/>
        <v>236634</v>
      </c>
      <c r="Q51" s="2482">
        <f t="shared" si="13"/>
        <v>105</v>
      </c>
      <c r="R51" s="2482">
        <f t="shared" si="13"/>
        <v>169</v>
      </c>
      <c r="S51" s="2484">
        <f t="shared" si="13"/>
        <v>274</v>
      </c>
      <c r="T51" s="2482">
        <f t="shared" si="13"/>
        <v>300696.52999999997</v>
      </c>
      <c r="U51" s="2482">
        <f t="shared" si="13"/>
        <v>90393.52</v>
      </c>
      <c r="V51" s="2482">
        <f t="shared" si="13"/>
        <v>642184.92999999993</v>
      </c>
      <c r="W51" s="2482">
        <f t="shared" si="13"/>
        <v>152911.19</v>
      </c>
      <c r="X51" s="2482">
        <f t="shared" si="13"/>
        <v>33652.522280000005</v>
      </c>
      <c r="Y51" s="2482">
        <f t="shared" si="13"/>
        <v>193159.28</v>
      </c>
      <c r="Z51" s="2482">
        <f t="shared" si="13"/>
        <v>20019.919999999998</v>
      </c>
      <c r="AA51" s="2482">
        <f t="shared" si="13"/>
        <v>743498.82000000007</v>
      </c>
      <c r="AB51" s="2482">
        <f t="shared" si="13"/>
        <v>189116.42</v>
      </c>
      <c r="AC51" s="2482">
        <f t="shared" si="13"/>
        <v>33000.6685</v>
      </c>
      <c r="AD51" s="2482">
        <f t="shared" si="13"/>
        <v>262449</v>
      </c>
      <c r="AE51" s="2482">
        <f t="shared" si="13"/>
        <v>65</v>
      </c>
      <c r="AF51" s="2486">
        <f t="shared" si="13"/>
        <v>68</v>
      </c>
      <c r="AG51" s="2486">
        <f t="shared" si="13"/>
        <v>133</v>
      </c>
      <c r="AH51" s="2486">
        <f t="shared" si="13"/>
        <v>112563.88999999998</v>
      </c>
      <c r="AI51" s="2486">
        <f t="shared" si="13"/>
        <v>16394.080000000002</v>
      </c>
      <c r="AJ51" s="2487">
        <f t="shared" si="13"/>
        <v>363483.89</v>
      </c>
      <c r="AK51" s="2487">
        <f t="shared" si="13"/>
        <v>156108.77000000002</v>
      </c>
      <c r="AL51" s="2487">
        <f t="shared" si="13"/>
        <v>18688.058420000001</v>
      </c>
      <c r="AM51" s="2487">
        <f t="shared" si="13"/>
        <v>102350.81999999999</v>
      </c>
      <c r="AN51" s="2487">
        <f t="shared" si="13"/>
        <v>2681.08</v>
      </c>
      <c r="AO51" s="2487">
        <f t="shared" si="13"/>
        <v>364820.89</v>
      </c>
      <c r="AP51" s="2487">
        <f t="shared" si="13"/>
        <v>197155.04</v>
      </c>
      <c r="AQ51" s="2487">
        <f t="shared" si="13"/>
        <v>18230.285</v>
      </c>
      <c r="AR51" s="2487">
        <f t="shared" si="13"/>
        <v>135914</v>
      </c>
      <c r="AS51" s="2487">
        <f t="shared" si="13"/>
        <v>339</v>
      </c>
      <c r="AT51" s="2482">
        <f t="shared" si="13"/>
        <v>465</v>
      </c>
      <c r="AU51" s="2482">
        <f t="shared" si="13"/>
        <v>804</v>
      </c>
      <c r="AV51" s="2482">
        <f t="shared" si="13"/>
        <v>723909.84</v>
      </c>
      <c r="AW51" s="2482">
        <f t="shared" si="13"/>
        <v>147228.78</v>
      </c>
      <c r="AX51" s="2482">
        <f t="shared" si="13"/>
        <v>2034205.4</v>
      </c>
      <c r="AY51" s="2482">
        <f t="shared" si="13"/>
        <v>530643.80000000005</v>
      </c>
      <c r="AZ51" s="2482">
        <f t="shared" si="13"/>
        <v>94979.464300000007</v>
      </c>
      <c r="BA51" s="2482">
        <f t="shared" si="13"/>
        <v>506637.36000000004</v>
      </c>
      <c r="BB51" s="2482">
        <f t="shared" si="13"/>
        <v>39141</v>
      </c>
      <c r="BC51" s="2482">
        <f t="shared" si="13"/>
        <v>2127763.4900000002</v>
      </c>
      <c r="BD51" s="2482">
        <f t="shared" si="13"/>
        <v>641621.21000000008</v>
      </c>
      <c r="BE51" s="2482">
        <f t="shared" si="13"/>
        <v>92838.1495</v>
      </c>
      <c r="BF51" s="2482">
        <f t="shared" si="13"/>
        <v>634997</v>
      </c>
    </row>
    <row r="52" spans="1:75">
      <c r="A52" s="2381"/>
      <c r="B52" s="2381"/>
      <c r="C52" s="2381"/>
      <c r="D52" s="2381"/>
      <c r="E52" s="2488"/>
      <c r="F52" s="2489"/>
      <c r="G52" s="2490"/>
      <c r="H52" s="2490"/>
      <c r="I52" s="2490"/>
      <c r="J52" s="2490"/>
      <c r="K52" s="2489"/>
      <c r="L52" s="2490"/>
      <c r="M52" s="2490"/>
      <c r="N52" s="2490"/>
      <c r="O52" s="2491"/>
      <c r="P52" s="2381"/>
      <c r="Q52" s="2492"/>
      <c r="R52" s="2493"/>
      <c r="S52" s="2493"/>
      <c r="T52" s="2493"/>
      <c r="U52" s="2381"/>
      <c r="V52" s="2490"/>
      <c r="W52" s="2490"/>
      <c r="X52" s="2493"/>
      <c r="Y52" s="2493"/>
      <c r="Z52" s="2381"/>
      <c r="AA52" s="2490"/>
      <c r="AB52" s="2490"/>
      <c r="AC52" s="2381"/>
      <c r="AD52" s="2493"/>
      <c r="AE52" s="2493"/>
      <c r="AF52" s="2381"/>
      <c r="AG52" s="2381"/>
      <c r="AH52" s="2493">
        <f>AH51+AI51</f>
        <v>128957.96999999999</v>
      </c>
      <c r="AI52" s="2381"/>
      <c r="AJ52" s="2490"/>
      <c r="AK52" s="2490"/>
      <c r="AL52" s="2490"/>
      <c r="AM52" s="2493">
        <f>AM51+AN51</f>
        <v>105031.9</v>
      </c>
      <c r="AN52" s="2381"/>
      <c r="AO52" s="2490"/>
      <c r="AP52" s="2490"/>
      <c r="AQ52" s="2381"/>
      <c r="AR52" s="2493"/>
      <c r="AS52" s="2493">
        <f>AE51+Q51+C51</f>
        <v>339</v>
      </c>
      <c r="AT52" s="2493">
        <f>AF51+R51+D51</f>
        <v>465</v>
      </c>
      <c r="AU52" s="2494">
        <f>AG51+S51+E51</f>
        <v>804</v>
      </c>
      <c r="AV52" s="2494">
        <f>'[10]9.2 (4)'!AV51+'[10]9.2 (3)'!AV51+'[10]9.2 (2)'!AV51+'[10]9.2'!AP51</f>
        <v>723909.84</v>
      </c>
      <c r="AW52" s="2494">
        <f>'[10]9.2 (4)'!AW51+'[10]9.2 (3)'!AW51+'[10]9.2 (2)'!AW51+'[10]9.2'!AQ51</f>
        <v>147228.78</v>
      </c>
      <c r="AX52" s="2494">
        <f>'[10]9.2 (4)'!AX51+'[10]9.2 (3)'!AX51+'[10]9.2 (2)'!AX51+'[10]9.2'!AR51</f>
        <v>2034205.4</v>
      </c>
      <c r="AY52" s="2494">
        <f>'[10]9.2 (4)'!AY51+'[10]9.2 (3)'!AY51+'[10]9.2 (2)'!AY51</f>
        <v>530643.80000000005</v>
      </c>
      <c r="AZ52" s="2494">
        <f>'[10]9.2 (4)'!AZ51+'[10]9.2 (3)'!AZ51+'[10]9.2 (2)'!AZ51+'[10]9.2'!AS51</f>
        <v>94979.464299999992</v>
      </c>
      <c r="BA52" s="2494">
        <f>'[10]9.2 (4)'!BA51+'[10]9.2 (3)'!BA51+'[10]9.2 (2)'!BA51+'[10]9.2'!AT51</f>
        <v>506637.36</v>
      </c>
      <c r="BB52" s="2494">
        <f>'[10]9.2 (4)'!BB51+'[10]9.2 (3)'!BB51+'[10]9.2 (2)'!BB51+'[10]9.2'!AU51</f>
        <v>39141</v>
      </c>
      <c r="BC52" s="2494">
        <f>'[10]9.2 (4)'!BC51+'[10]9.2 (3)'!BC51+'[10]9.2 (2)'!BC51+'[10]9.2'!AV51</f>
        <v>2127763.4900000002</v>
      </c>
      <c r="BD52" s="2494">
        <f>'[10]9.2 (4)'!BD51+'[10]9.2 (3)'!BD51+'[10]9.2 (2)'!BD51</f>
        <v>641621.21</v>
      </c>
      <c r="BE52" s="2494">
        <f>'[10]9.2 (4)'!BE51+'[10]9.2 (3)'!BE51+'[10]9.2 (2)'!BE51+'[10]9.2'!AW51</f>
        <v>92838.1495</v>
      </c>
      <c r="BF52" s="2494">
        <f>'[10]9.2 (4)'!BF51+'[10]9.2 (3)'!BF51+'[10]9.2 (2)'!BF51+'[10]9.2'!AX51</f>
        <v>634997</v>
      </c>
    </row>
    <row r="53" spans="1:75">
      <c r="A53" s="2495"/>
      <c r="B53" s="2496"/>
      <c r="C53" s="2497" t="s">
        <v>1368</v>
      </c>
      <c r="D53" s="2498"/>
      <c r="E53" s="2499"/>
      <c r="F53" s="2500"/>
      <c r="G53" s="2495"/>
      <c r="H53" s="2495"/>
      <c r="I53" s="2495"/>
      <c r="J53" s="2495"/>
      <c r="K53" s="2500"/>
      <c r="L53" s="2500"/>
      <c r="M53" s="2500"/>
      <c r="N53" s="2500"/>
      <c r="O53" s="2495"/>
      <c r="P53" s="2495"/>
      <c r="Q53" s="2495"/>
      <c r="R53" s="2381"/>
      <c r="S53" s="2381"/>
      <c r="V53" s="2495"/>
      <c r="W53" s="2495"/>
      <c r="AA53" s="2500"/>
      <c r="AB53" s="2500"/>
      <c r="AH53" s="2380"/>
      <c r="AI53" s="2380"/>
      <c r="AJ53" s="2495"/>
      <c r="AK53" s="2495"/>
      <c r="AL53" s="2495"/>
      <c r="AM53" s="2493"/>
      <c r="AN53" s="2493"/>
      <c r="AO53" s="2500"/>
      <c r="AP53" s="2500"/>
      <c r="AQ53" s="2501"/>
      <c r="AR53" s="2381"/>
      <c r="AS53" s="2381"/>
      <c r="AT53" s="2381"/>
      <c r="AU53" s="2381"/>
      <c r="AV53" s="2381"/>
      <c r="AW53" s="2381"/>
      <c r="AX53" s="2381"/>
      <c r="AY53" s="2381"/>
      <c r="AZ53" s="2381"/>
      <c r="BA53" s="2381"/>
      <c r="BB53" s="2381"/>
      <c r="BC53" s="2381"/>
      <c r="BD53" s="2381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</row>
    <row r="54" spans="1:75" ht="13.5" customHeight="1">
      <c r="A54" s="2381"/>
      <c r="B54" s="2502"/>
      <c r="C54" s="2503"/>
      <c r="D54" s="2504"/>
      <c r="E54" s="2504"/>
      <c r="F54" s="2504"/>
      <c r="G54" s="2504"/>
      <c r="H54" s="2504"/>
      <c r="I54" s="2504"/>
      <c r="J54" s="2504"/>
      <c r="K54" s="2504"/>
      <c r="L54" s="2504"/>
      <c r="M54" s="2504"/>
      <c r="N54" s="2504"/>
      <c r="O54" s="2504"/>
      <c r="P54" s="2504"/>
      <c r="Q54" s="2504"/>
      <c r="R54" s="2504"/>
      <c r="S54" s="2504"/>
      <c r="T54" s="2504"/>
      <c r="U54" s="2504"/>
      <c r="V54" s="2504"/>
      <c r="W54" s="2504"/>
      <c r="X54" s="2505"/>
      <c r="AA54" s="2504"/>
      <c r="AB54" s="2504"/>
      <c r="AH54" s="2380"/>
      <c r="AI54" s="2380"/>
      <c r="AJ54" s="2504"/>
      <c r="AK54" s="2504"/>
      <c r="AL54" s="2504"/>
      <c r="AM54" s="2506"/>
      <c r="AN54" s="2493"/>
      <c r="AO54" s="2504"/>
      <c r="AP54" s="2504"/>
      <c r="AQ54" s="2501"/>
      <c r="AR54" s="2381"/>
      <c r="AS54" s="2381"/>
      <c r="AT54" s="2381"/>
      <c r="AU54" s="2381"/>
      <c r="AV54" s="2381"/>
      <c r="AW54" s="2493">
        <f>AI51+U51+G51</f>
        <v>147228.78</v>
      </c>
      <c r="AX54" s="2381"/>
      <c r="AY54" s="2381"/>
      <c r="AZ54" s="2381"/>
      <c r="BA54" s="2381"/>
      <c r="BB54" s="2381"/>
      <c r="BC54" s="2381"/>
      <c r="BD54" s="2381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</row>
    <row r="55" spans="1:75">
      <c r="A55" s="2381"/>
      <c r="B55" s="2507"/>
      <c r="C55" s="2508"/>
      <c r="D55" s="2504"/>
      <c r="E55" s="2504"/>
      <c r="F55" s="2504"/>
      <c r="G55" s="2504"/>
      <c r="H55" s="2504"/>
      <c r="I55" s="2504"/>
      <c r="J55" s="2504"/>
      <c r="K55" s="2504"/>
      <c r="L55" s="2504"/>
      <c r="M55" s="2504"/>
      <c r="N55" s="2504"/>
      <c r="O55" s="2504"/>
      <c r="P55" s="2509"/>
      <c r="Q55" s="2504"/>
      <c r="R55" s="2504"/>
      <c r="S55" s="2504"/>
      <c r="T55" s="2504"/>
      <c r="U55" s="2504"/>
      <c r="V55" s="2504"/>
      <c r="W55" s="2504"/>
      <c r="X55" s="2505"/>
      <c r="AA55" s="2504"/>
      <c r="AB55" s="2504"/>
      <c r="AJ55" s="2504"/>
      <c r="AK55" s="2504"/>
      <c r="AL55" s="2504"/>
      <c r="AM55" s="2510"/>
      <c r="AN55" s="2381"/>
      <c r="AO55" s="2504"/>
      <c r="AP55" s="2504"/>
      <c r="AQ55" s="2381"/>
      <c r="AR55" s="2381"/>
      <c r="AS55" s="2381"/>
      <c r="AT55" s="2381"/>
      <c r="AU55" s="2381"/>
      <c r="AV55" s="2381"/>
      <c r="AW55" s="2381"/>
      <c r="AX55" s="2381"/>
      <c r="AY55" s="2381"/>
      <c r="AZ55" s="2381"/>
      <c r="BA55" s="2381"/>
      <c r="BB55" s="2381"/>
      <c r="BC55" s="2381"/>
      <c r="BD55" s="2381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</row>
    <row r="56" spans="1:75">
      <c r="A56" s="2381"/>
      <c r="B56" s="2504"/>
      <c r="C56" s="2508"/>
      <c r="D56" s="2504"/>
      <c r="E56" s="2504"/>
      <c r="F56" s="2504"/>
      <c r="G56" s="2504"/>
      <c r="H56" s="2504"/>
      <c r="I56" s="2504"/>
      <c r="J56" s="2504"/>
      <c r="K56" s="2504"/>
      <c r="L56" s="2504"/>
      <c r="M56" s="2504"/>
      <c r="N56" s="2504"/>
      <c r="O56" s="2504"/>
      <c r="P56" s="2509"/>
      <c r="Q56" s="2504"/>
      <c r="R56" s="2504"/>
      <c r="S56" s="2504"/>
      <c r="T56" s="2504"/>
      <c r="U56" s="2504"/>
      <c r="V56" s="2504"/>
      <c r="W56" s="2504"/>
      <c r="X56" s="2505"/>
      <c r="AA56" s="2504"/>
      <c r="AB56" s="2504"/>
      <c r="AJ56" s="2504"/>
      <c r="AK56" s="2504"/>
      <c r="AL56" s="2504"/>
      <c r="AM56" s="2510"/>
      <c r="AN56" s="2381"/>
      <c r="AO56" s="2504"/>
      <c r="AP56" s="2504"/>
      <c r="AQ56" s="2381"/>
      <c r="AR56" s="2381"/>
      <c r="AS56" s="2381"/>
      <c r="AT56" s="2381"/>
      <c r="AU56" s="2381"/>
      <c r="AV56" s="2381"/>
      <c r="AW56" s="2381"/>
      <c r="AX56" s="2381"/>
      <c r="AY56" s="2381"/>
      <c r="AZ56" s="2381"/>
      <c r="BA56" s="2381"/>
      <c r="BB56" s="2381"/>
      <c r="BC56" s="2381"/>
      <c r="BD56" s="2381"/>
      <c r="BF56" s="2493">
        <f>AR51+AD51+P51</f>
        <v>634997</v>
      </c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</row>
    <row r="57" spans="1:75">
      <c r="A57" s="2495"/>
      <c r="B57" s="2495"/>
      <c r="C57" s="2495"/>
      <c r="D57" s="2495"/>
      <c r="E57" s="2495"/>
      <c r="F57" s="2495"/>
      <c r="G57" s="2495"/>
      <c r="H57" s="2495"/>
      <c r="I57" s="2495"/>
      <c r="J57" s="2495"/>
      <c r="K57" s="2495"/>
      <c r="L57" s="2495"/>
      <c r="M57" s="2495"/>
      <c r="N57" s="2495"/>
      <c r="O57" s="2511"/>
      <c r="P57" s="2511"/>
      <c r="Q57" s="2511"/>
      <c r="R57" s="2504"/>
      <c r="S57" s="2504"/>
      <c r="T57" s="2504"/>
      <c r="U57" s="2504"/>
      <c r="V57" s="2495"/>
      <c r="W57" s="2495"/>
      <c r="X57" s="2505"/>
      <c r="AA57" s="2495"/>
      <c r="AB57" s="2495"/>
      <c r="AJ57" s="2495"/>
      <c r="AK57" s="2495"/>
      <c r="AL57" s="2495"/>
      <c r="AM57" s="2510"/>
      <c r="AN57" s="2381"/>
      <c r="AO57" s="2495"/>
      <c r="AP57" s="2495"/>
      <c r="AQ57" s="2381"/>
      <c r="AR57" s="2381"/>
      <c r="AS57" s="2381"/>
      <c r="AT57" s="2381"/>
      <c r="AU57" s="2381"/>
      <c r="AV57" s="2381"/>
      <c r="AW57" s="2381"/>
      <c r="AX57" s="2381"/>
      <c r="AY57" s="2381"/>
      <c r="AZ57" s="2381"/>
      <c r="BA57" s="2381"/>
      <c r="BB57" s="2381"/>
      <c r="BC57" s="2381"/>
      <c r="BD57" s="2381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</row>
    <row r="58" spans="1:75">
      <c r="A58" s="2495"/>
      <c r="B58" s="2495"/>
      <c r="C58" s="2495"/>
      <c r="D58" s="2495"/>
      <c r="E58" s="2495"/>
      <c r="F58" s="2495"/>
      <c r="G58" s="2495"/>
      <c r="H58" s="2495"/>
      <c r="I58" s="2495"/>
      <c r="J58" s="2495"/>
      <c r="K58" s="2495"/>
      <c r="L58" s="2495"/>
      <c r="M58" s="2495"/>
      <c r="N58" s="2495"/>
      <c r="O58" s="2504"/>
      <c r="P58" s="2504"/>
      <c r="Q58" s="2504"/>
      <c r="R58" s="2504"/>
      <c r="S58" s="2504"/>
      <c r="T58" s="2504"/>
      <c r="U58" s="2504"/>
      <c r="V58" s="2495"/>
      <c r="W58" s="2495"/>
      <c r="X58" s="2505"/>
      <c r="Z58" s="2380"/>
      <c r="AA58" s="2495"/>
      <c r="AB58" s="2495"/>
      <c r="AC58" s="2512"/>
      <c r="AF58" s="2512"/>
      <c r="AG58" s="2380"/>
      <c r="AJ58" s="2495"/>
      <c r="AK58" s="2495"/>
      <c r="AL58" s="2495"/>
      <c r="AM58" s="2510"/>
      <c r="AN58" s="2381"/>
      <c r="AO58" s="2495"/>
      <c r="AP58" s="2495"/>
      <c r="AQ58" s="2381"/>
      <c r="AR58" s="2493"/>
      <c r="AS58" s="2381"/>
      <c r="AT58" s="2381"/>
      <c r="AU58" s="2381"/>
      <c r="AV58" s="2381"/>
      <c r="AW58" s="2381"/>
      <c r="AX58" s="2495"/>
      <c r="AY58" s="2495"/>
      <c r="AZ58" s="2381"/>
      <c r="BA58" s="2381"/>
      <c r="BB58" s="2381"/>
      <c r="BC58" s="2495"/>
      <c r="BD58" s="2495"/>
    </row>
    <row r="59" spans="1:75">
      <c r="A59" s="2495"/>
      <c r="B59" s="2495"/>
      <c r="C59" s="2495"/>
      <c r="D59" s="2495"/>
      <c r="E59" s="2495"/>
      <c r="F59" s="2495"/>
      <c r="G59" s="2495"/>
      <c r="H59" s="2495"/>
      <c r="I59" s="2495"/>
      <c r="J59" s="2495"/>
      <c r="K59" s="2495"/>
      <c r="L59" s="2495"/>
      <c r="M59" s="2495"/>
      <c r="N59" s="2495"/>
      <c r="O59" s="2504"/>
      <c r="P59" s="2504"/>
      <c r="Q59" s="2504"/>
      <c r="R59" s="2504"/>
      <c r="S59" s="2504"/>
      <c r="T59" s="2504"/>
      <c r="U59" s="2504"/>
      <c r="V59" s="2495"/>
      <c r="W59" s="2495"/>
      <c r="X59" s="2505"/>
      <c r="AA59" s="2495"/>
      <c r="AB59" s="2495"/>
      <c r="AJ59" s="2495"/>
      <c r="AK59" s="2495"/>
      <c r="AL59" s="2495"/>
      <c r="AM59" s="2510"/>
      <c r="AN59" s="2381"/>
      <c r="AO59" s="2495"/>
      <c r="AP59" s="2495"/>
      <c r="AQ59" s="2381"/>
      <c r="AR59" s="2493"/>
      <c r="AS59" s="2381"/>
      <c r="AT59" s="2381"/>
      <c r="AU59" s="2381"/>
      <c r="AV59" s="2381"/>
      <c r="AW59" s="2381"/>
      <c r="AX59" s="2495"/>
      <c r="AY59" s="2495"/>
      <c r="AZ59" s="2381"/>
      <c r="BA59" s="2381"/>
      <c r="BB59" s="2381"/>
      <c r="BC59" s="2495"/>
      <c r="BD59" s="2495"/>
    </row>
    <row r="60" spans="1:75">
      <c r="A60" s="2381"/>
      <c r="B60" s="2513"/>
      <c r="C60" s="2508"/>
      <c r="D60" s="2504"/>
      <c r="E60" s="2504"/>
      <c r="F60" s="2504"/>
      <c r="G60" s="2504"/>
      <c r="H60" s="2504"/>
      <c r="I60" s="2504"/>
      <c r="J60" s="2504"/>
      <c r="K60" s="2504"/>
      <c r="L60" s="2504"/>
      <c r="M60" s="2504"/>
      <c r="N60" s="2504"/>
      <c r="O60" s="2504"/>
      <c r="P60" s="2504"/>
      <c r="Q60" s="2504"/>
      <c r="R60" s="2504"/>
      <c r="S60" s="2514"/>
      <c r="T60" s="2504"/>
      <c r="U60" s="2504"/>
      <c r="V60" s="2504"/>
      <c r="W60" s="2504"/>
      <c r="X60" s="2505"/>
      <c r="AA60" s="2504"/>
      <c r="AB60" s="2504"/>
      <c r="AJ60" s="2504"/>
      <c r="AK60" s="2504"/>
      <c r="AL60" s="2504"/>
      <c r="AM60" s="2510"/>
      <c r="AN60" s="2381"/>
      <c r="AO60" s="2504"/>
      <c r="AP60" s="2504"/>
      <c r="AQ60" s="2381"/>
      <c r="AR60" s="2493"/>
      <c r="AS60" s="2381"/>
      <c r="AT60" s="2381"/>
      <c r="AU60" s="2381"/>
      <c r="AV60" s="2381"/>
      <c r="AW60" s="2381"/>
      <c r="AX60" s="2504"/>
      <c r="AY60" s="2504"/>
      <c r="AZ60" s="2381"/>
      <c r="BA60" s="2381"/>
      <c r="BB60" s="2381"/>
      <c r="BC60" s="2504"/>
      <c r="BD60" s="2504"/>
    </row>
    <row r="61" spans="1:75">
      <c r="B61" s="2504"/>
      <c r="C61" s="2508"/>
      <c r="D61" s="2504"/>
      <c r="E61" s="2504"/>
      <c r="F61" s="2504"/>
      <c r="G61" s="2504"/>
      <c r="H61" s="2504"/>
      <c r="I61" s="2504"/>
      <c r="J61" s="2504"/>
      <c r="K61" s="2504"/>
      <c r="L61" s="2504"/>
      <c r="M61" s="2504"/>
      <c r="N61" s="2504"/>
      <c r="O61" s="2504"/>
      <c r="P61" s="2504"/>
      <c r="Q61" s="2504"/>
      <c r="R61" s="2505"/>
      <c r="S61" s="2505"/>
      <c r="T61" s="2504"/>
      <c r="U61" s="2504"/>
      <c r="V61" s="2504"/>
      <c r="W61" s="2504"/>
      <c r="X61" s="2504"/>
      <c r="Y61" s="2510"/>
      <c r="Z61" s="2510"/>
      <c r="AA61" s="2504"/>
      <c r="AB61" s="2504"/>
      <c r="AC61" s="2510"/>
      <c r="AD61" s="2510"/>
      <c r="AE61" s="2510"/>
      <c r="AF61" s="2510"/>
      <c r="AG61" s="2510"/>
      <c r="AH61" s="2510"/>
      <c r="AI61" s="2510"/>
      <c r="AJ61" s="2504"/>
      <c r="AK61" s="2504"/>
      <c r="AL61" s="2504"/>
      <c r="AM61" s="2510"/>
      <c r="AO61" s="2504"/>
      <c r="AP61" s="2504"/>
      <c r="AX61" s="2504"/>
      <c r="AY61" s="2504"/>
      <c r="BC61" s="2504"/>
      <c r="BD61" s="2504"/>
    </row>
    <row r="62" spans="1:75">
      <c r="B62" s="2504"/>
      <c r="C62" s="2508"/>
      <c r="D62" s="2504"/>
      <c r="E62" s="2504"/>
      <c r="F62" s="2504"/>
      <c r="G62" s="2504"/>
      <c r="H62" s="2504"/>
      <c r="I62" s="2504"/>
      <c r="J62" s="2504"/>
      <c r="K62" s="2504"/>
      <c r="L62" s="2504"/>
      <c r="M62" s="2504"/>
      <c r="N62" s="2504"/>
      <c r="O62" s="2504"/>
      <c r="P62" s="2504"/>
      <c r="Q62" s="2504"/>
      <c r="R62" s="2505"/>
      <c r="S62" s="2505"/>
      <c r="T62" s="2504"/>
      <c r="U62" s="2504"/>
      <c r="V62" s="2504"/>
      <c r="W62" s="2504"/>
      <c r="X62" s="2505"/>
      <c r="AA62" s="2504"/>
      <c r="AB62" s="2504"/>
      <c r="AJ62" s="2504"/>
      <c r="AK62" s="2504"/>
      <c r="AL62" s="2504"/>
      <c r="AO62" s="2504"/>
      <c r="AP62" s="2504"/>
      <c r="AX62" s="2504"/>
      <c r="AY62" s="2504"/>
      <c r="BC62" s="2504"/>
      <c r="BD62" s="2504"/>
    </row>
    <row r="63" spans="1:75">
      <c r="B63" s="2504"/>
      <c r="C63" s="2508"/>
      <c r="D63" s="2504"/>
      <c r="E63" s="2504"/>
      <c r="F63" s="2504"/>
      <c r="G63" s="2504"/>
      <c r="H63" s="2504"/>
      <c r="I63" s="2504"/>
      <c r="J63" s="2504"/>
      <c r="K63" s="2504"/>
      <c r="L63" s="2504"/>
      <c r="M63" s="2504"/>
      <c r="N63" s="2504"/>
      <c r="O63" s="2504"/>
      <c r="P63" s="2504"/>
      <c r="Q63" s="2504"/>
      <c r="R63" s="2505"/>
      <c r="S63" s="2505"/>
      <c r="T63" s="2504"/>
      <c r="U63" s="2504"/>
      <c r="V63" s="2504"/>
      <c r="W63" s="2504"/>
      <c r="X63" s="2505"/>
      <c r="AA63" s="2504"/>
      <c r="AB63" s="2504"/>
      <c r="AJ63" s="2504"/>
      <c r="AK63" s="2504"/>
      <c r="AL63" s="2504"/>
      <c r="AO63" s="2504"/>
      <c r="AP63" s="2504"/>
      <c r="AX63" s="2504"/>
      <c r="AY63" s="2504"/>
      <c r="BC63" s="2504"/>
      <c r="BD63" s="2504"/>
    </row>
    <row r="65" spans="3:58" s="2381" customFormat="1">
      <c r="C65" s="2456"/>
      <c r="E65" s="2491">
        <f>D51+C51</f>
        <v>397</v>
      </c>
      <c r="F65" s="2491"/>
      <c r="G65" s="2491"/>
      <c r="H65" s="2491"/>
      <c r="I65" s="2491"/>
      <c r="J65" s="2430"/>
      <c r="K65" s="2430"/>
      <c r="L65" s="2491"/>
      <c r="M65" s="2491"/>
      <c r="N65" s="2491"/>
      <c r="O65" s="2491"/>
      <c r="R65" s="2493"/>
      <c r="S65" s="2491">
        <f>R51+Q51</f>
        <v>274</v>
      </c>
      <c r="V65" s="2491"/>
      <c r="W65" s="2491"/>
      <c r="X65" s="2493"/>
      <c r="Y65" s="2493"/>
      <c r="AA65" s="2491"/>
      <c r="AB65" s="2491"/>
      <c r="AD65" s="2493"/>
      <c r="AE65" s="2493"/>
      <c r="AG65" s="2491">
        <f>AF51+AE51</f>
        <v>133</v>
      </c>
      <c r="AJ65" s="2491"/>
      <c r="AK65" s="2491"/>
      <c r="AL65" s="2491"/>
      <c r="AO65" s="2491"/>
      <c r="AP65" s="2491"/>
      <c r="AR65" s="2493"/>
      <c r="AU65" s="2491"/>
      <c r="AX65" s="2491"/>
      <c r="AY65" s="2491"/>
      <c r="BA65" s="2501"/>
      <c r="BC65" s="2491"/>
      <c r="BD65" s="2491"/>
    </row>
    <row r="66" spans="3:58">
      <c r="AT66" s="2501"/>
      <c r="AU66" s="2501"/>
      <c r="AV66" s="2501"/>
      <c r="AW66" s="2501"/>
      <c r="AZ66" s="2501"/>
      <c r="BA66" s="2501"/>
      <c r="BB66" s="2501"/>
      <c r="BE66" s="2501"/>
      <c r="BF66" s="2501"/>
    </row>
  </sheetData>
  <sheetProtection formatCells="0" selectLockedCells="1"/>
  <mergeCells count="48">
    <mergeCell ref="AP5:AP6"/>
    <mergeCell ref="AQ5:AQ6"/>
    <mergeCell ref="AR5:AR6"/>
    <mergeCell ref="AY5:AY6"/>
    <mergeCell ref="BD5:BD6"/>
    <mergeCell ref="BC4:BC6"/>
    <mergeCell ref="BA4:BB5"/>
    <mergeCell ref="AC5:AC6"/>
    <mergeCell ref="AD5:AD6"/>
    <mergeCell ref="AE5:AG5"/>
    <mergeCell ref="A4:A6"/>
    <mergeCell ref="B4:B6"/>
    <mergeCell ref="X5:X6"/>
    <mergeCell ref="Y5:Z5"/>
    <mergeCell ref="AA5:AA6"/>
    <mergeCell ref="W5:W6"/>
    <mergeCell ref="A51:B51"/>
    <mergeCell ref="AB5:AB6"/>
    <mergeCell ref="BE4:BE6"/>
    <mergeCell ref="BF4:BF6"/>
    <mergeCell ref="C5:E5"/>
    <mergeCell ref="F5:G5"/>
    <mergeCell ref="H5:H6"/>
    <mergeCell ref="I5:I6"/>
    <mergeCell ref="J5:J6"/>
    <mergeCell ref="K5:L5"/>
    <mergeCell ref="M5:M6"/>
    <mergeCell ref="AE4:AR4"/>
    <mergeCell ref="AS4:AU5"/>
    <mergeCell ref="AV4:AW5"/>
    <mergeCell ref="AX4:AX6"/>
    <mergeCell ref="AZ4:AZ6"/>
    <mergeCell ref="AK5:AK6"/>
    <mergeCell ref="AL5:AL6"/>
    <mergeCell ref="AM5:AN5"/>
    <mergeCell ref="AO5:AO6"/>
    <mergeCell ref="C1:X1"/>
    <mergeCell ref="C2:U2"/>
    <mergeCell ref="C4:P4"/>
    <mergeCell ref="Q4:AD4"/>
    <mergeCell ref="N5:N6"/>
    <mergeCell ref="O5:O6"/>
    <mergeCell ref="P5:P6"/>
    <mergeCell ref="Q5:S5"/>
    <mergeCell ref="AH5:AI5"/>
    <mergeCell ref="AJ5:AJ6"/>
    <mergeCell ref="T5:U5"/>
    <mergeCell ref="V5:V6"/>
  </mergeCells>
  <pageMargins left="0.23" right="0" top="0" bottom="0" header="0.27559055118110237" footer="0.51181102362204722"/>
  <pageSetup scale="70" pageOrder="overThenDown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S66"/>
  <sheetViews>
    <sheetView zoomScaleNormal="100" zoomScaleSheetLayoutView="112" workbookViewId="0">
      <pane xSplit="2" ySplit="6" topLeftCell="K43" activePane="bottomRight" state="frozen"/>
      <selection pane="topRight" activeCell="C1" sqref="C1"/>
      <selection pane="bottomLeft" activeCell="A8" sqref="A8"/>
      <selection pane="bottomRight" activeCell="AV54" sqref="AV54"/>
    </sheetView>
  </sheetViews>
  <sheetFormatPr defaultRowHeight="12.75"/>
  <cols>
    <col min="1" max="1" width="5.28515625" customWidth="1"/>
    <col min="2" max="2" width="11.28515625" customWidth="1"/>
    <col min="3" max="3" width="7.28515625" style="2515" customWidth="1"/>
    <col min="4" max="4" width="8.28515625" style="2431" customWidth="1"/>
    <col min="5" max="5" width="9.28515625" style="2431" customWidth="1"/>
    <col min="6" max="6" width="13.42578125" style="2515" customWidth="1"/>
    <col min="7" max="7" width="12.7109375" style="2515" customWidth="1"/>
    <col min="8" max="9" width="10" style="2515" customWidth="1"/>
    <col min="10" max="10" width="10.5703125" style="2431" customWidth="1"/>
    <col min="11" max="11" width="12.140625" style="2431" customWidth="1"/>
    <col min="12" max="12" width="11.85546875" style="2515" customWidth="1"/>
    <col min="13" max="14" width="10.28515625" style="2515" customWidth="1"/>
    <col min="15" max="15" width="10.7109375" style="2515" customWidth="1"/>
    <col min="16" max="16" width="10.7109375" customWidth="1"/>
    <col min="17" max="17" width="5.85546875" customWidth="1"/>
    <col min="18" max="18" width="6.140625" style="2380" customWidth="1"/>
    <col min="19" max="19" width="8.28515625" style="2380" customWidth="1"/>
    <col min="20" max="20" width="12.7109375" customWidth="1"/>
    <col min="21" max="21" width="12" customWidth="1"/>
    <col min="22" max="23" width="10.28515625" style="2515" customWidth="1"/>
    <col min="24" max="24" width="11" style="2380" customWidth="1"/>
    <col min="25" max="25" width="13" style="2380" customWidth="1"/>
    <col min="26" max="26" width="12.85546875" customWidth="1"/>
    <col min="27" max="28" width="10.28515625" style="2515" customWidth="1"/>
    <col min="29" max="29" width="11" customWidth="1"/>
    <col min="30" max="30" width="11.7109375" style="2380" customWidth="1"/>
    <col min="31" max="31" width="9.140625" style="2380"/>
    <col min="32" max="32" width="8.28515625" customWidth="1"/>
    <col min="33" max="33" width="9.42578125" customWidth="1"/>
    <col min="34" max="35" width="11.85546875" customWidth="1"/>
    <col min="36" max="38" width="10" style="2515" customWidth="1"/>
    <col min="39" max="39" width="12.140625" customWidth="1"/>
    <col min="40" max="40" width="12.7109375" customWidth="1"/>
    <col min="41" max="42" width="10.28515625" style="2515" customWidth="1"/>
    <col min="43" max="43" width="10.28515625" customWidth="1"/>
    <col min="44" max="44" width="15.28515625" style="2380" customWidth="1"/>
    <col min="45" max="45" width="8.28515625" customWidth="1"/>
    <col min="46" max="46" width="8.42578125" customWidth="1"/>
    <col min="47" max="47" width="8" customWidth="1"/>
    <col min="48" max="48" width="12.5703125" customWidth="1"/>
    <col min="49" max="49" width="11.140625" customWidth="1"/>
    <col min="50" max="51" width="10" style="2515" customWidth="1"/>
    <col min="52" max="52" width="11.5703125" customWidth="1"/>
    <col min="53" max="53" width="12" customWidth="1"/>
    <col min="54" max="54" width="10.85546875" customWidth="1"/>
    <col min="55" max="56" width="10.28515625" style="2515" customWidth="1"/>
    <col min="57" max="57" width="11.7109375" style="2381" customWidth="1"/>
    <col min="58" max="58" width="11.140625" style="2381" customWidth="1"/>
    <col min="59" max="71" width="9.140625" style="2381"/>
    <col min="257" max="257" width="5.28515625" customWidth="1"/>
    <col min="258" max="258" width="11.28515625" customWidth="1"/>
    <col min="259" max="259" width="7.28515625" customWidth="1"/>
    <col min="260" max="260" width="8.28515625" customWidth="1"/>
    <col min="261" max="261" width="9.28515625" customWidth="1"/>
    <col min="262" max="262" width="13.42578125" customWidth="1"/>
    <col min="263" max="263" width="12.7109375" customWidth="1"/>
    <col min="264" max="265" width="10" customWidth="1"/>
    <col min="266" max="266" width="10.5703125" customWidth="1"/>
    <col min="267" max="267" width="12.140625" customWidth="1"/>
    <col min="268" max="268" width="11.85546875" customWidth="1"/>
    <col min="269" max="270" width="10.28515625" customWidth="1"/>
    <col min="271" max="272" width="10.7109375" customWidth="1"/>
    <col min="273" max="273" width="5.85546875" customWidth="1"/>
    <col min="274" max="274" width="6.140625" customWidth="1"/>
    <col min="275" max="275" width="8.28515625" customWidth="1"/>
    <col min="276" max="276" width="12.7109375" customWidth="1"/>
    <col min="277" max="277" width="12" customWidth="1"/>
    <col min="278" max="279" width="10.28515625" customWidth="1"/>
    <col min="280" max="280" width="11" customWidth="1"/>
    <col min="281" max="281" width="13" customWidth="1"/>
    <col min="282" max="282" width="12.85546875" customWidth="1"/>
    <col min="283" max="284" width="10.28515625" customWidth="1"/>
    <col min="285" max="285" width="11" customWidth="1"/>
    <col min="286" max="286" width="11.7109375" customWidth="1"/>
    <col min="288" max="288" width="8.28515625" customWidth="1"/>
    <col min="289" max="289" width="9.42578125" customWidth="1"/>
    <col min="290" max="291" width="11.85546875" customWidth="1"/>
    <col min="292" max="294" width="10" customWidth="1"/>
    <col min="295" max="295" width="12.140625" customWidth="1"/>
    <col min="296" max="296" width="12.7109375" customWidth="1"/>
    <col min="297" max="299" width="10.28515625" customWidth="1"/>
    <col min="300" max="300" width="15.28515625" customWidth="1"/>
    <col min="301" max="301" width="8.28515625" customWidth="1"/>
    <col min="302" max="302" width="8.42578125" customWidth="1"/>
    <col min="303" max="303" width="8" customWidth="1"/>
    <col min="304" max="304" width="12.5703125" customWidth="1"/>
    <col min="305" max="305" width="11.140625" customWidth="1"/>
    <col min="306" max="307" width="10" customWidth="1"/>
    <col min="308" max="308" width="11.5703125" customWidth="1"/>
    <col min="309" max="309" width="12" customWidth="1"/>
    <col min="310" max="310" width="10.85546875" customWidth="1"/>
    <col min="311" max="312" width="10.28515625" customWidth="1"/>
    <col min="313" max="313" width="11.7109375" customWidth="1"/>
    <col min="314" max="314" width="11.140625" customWidth="1"/>
    <col min="513" max="513" width="5.28515625" customWidth="1"/>
    <col min="514" max="514" width="11.28515625" customWidth="1"/>
    <col min="515" max="515" width="7.28515625" customWidth="1"/>
    <col min="516" max="516" width="8.28515625" customWidth="1"/>
    <col min="517" max="517" width="9.28515625" customWidth="1"/>
    <col min="518" max="518" width="13.42578125" customWidth="1"/>
    <col min="519" max="519" width="12.7109375" customWidth="1"/>
    <col min="520" max="521" width="10" customWidth="1"/>
    <col min="522" max="522" width="10.5703125" customWidth="1"/>
    <col min="523" max="523" width="12.140625" customWidth="1"/>
    <col min="524" max="524" width="11.85546875" customWidth="1"/>
    <col min="525" max="526" width="10.28515625" customWidth="1"/>
    <col min="527" max="528" width="10.7109375" customWidth="1"/>
    <col min="529" max="529" width="5.85546875" customWidth="1"/>
    <col min="530" max="530" width="6.140625" customWidth="1"/>
    <col min="531" max="531" width="8.28515625" customWidth="1"/>
    <col min="532" max="532" width="12.7109375" customWidth="1"/>
    <col min="533" max="533" width="12" customWidth="1"/>
    <col min="534" max="535" width="10.28515625" customWidth="1"/>
    <col min="536" max="536" width="11" customWidth="1"/>
    <col min="537" max="537" width="13" customWidth="1"/>
    <col min="538" max="538" width="12.85546875" customWidth="1"/>
    <col min="539" max="540" width="10.28515625" customWidth="1"/>
    <col min="541" max="541" width="11" customWidth="1"/>
    <col min="542" max="542" width="11.7109375" customWidth="1"/>
    <col min="544" max="544" width="8.28515625" customWidth="1"/>
    <col min="545" max="545" width="9.42578125" customWidth="1"/>
    <col min="546" max="547" width="11.85546875" customWidth="1"/>
    <col min="548" max="550" width="10" customWidth="1"/>
    <col min="551" max="551" width="12.140625" customWidth="1"/>
    <col min="552" max="552" width="12.7109375" customWidth="1"/>
    <col min="553" max="555" width="10.28515625" customWidth="1"/>
    <col min="556" max="556" width="15.28515625" customWidth="1"/>
    <col min="557" max="557" width="8.28515625" customWidth="1"/>
    <col min="558" max="558" width="8.42578125" customWidth="1"/>
    <col min="559" max="559" width="8" customWidth="1"/>
    <col min="560" max="560" width="12.5703125" customWidth="1"/>
    <col min="561" max="561" width="11.140625" customWidth="1"/>
    <col min="562" max="563" width="10" customWidth="1"/>
    <col min="564" max="564" width="11.5703125" customWidth="1"/>
    <col min="565" max="565" width="12" customWidth="1"/>
    <col min="566" max="566" width="10.85546875" customWidth="1"/>
    <col min="567" max="568" width="10.28515625" customWidth="1"/>
    <col min="569" max="569" width="11.7109375" customWidth="1"/>
    <col min="570" max="570" width="11.140625" customWidth="1"/>
    <col min="769" max="769" width="5.28515625" customWidth="1"/>
    <col min="770" max="770" width="11.28515625" customWidth="1"/>
    <col min="771" max="771" width="7.28515625" customWidth="1"/>
    <col min="772" max="772" width="8.28515625" customWidth="1"/>
    <col min="773" max="773" width="9.28515625" customWidth="1"/>
    <col min="774" max="774" width="13.42578125" customWidth="1"/>
    <col min="775" max="775" width="12.7109375" customWidth="1"/>
    <col min="776" max="777" width="10" customWidth="1"/>
    <col min="778" max="778" width="10.5703125" customWidth="1"/>
    <col min="779" max="779" width="12.140625" customWidth="1"/>
    <col min="780" max="780" width="11.85546875" customWidth="1"/>
    <col min="781" max="782" width="10.28515625" customWidth="1"/>
    <col min="783" max="784" width="10.7109375" customWidth="1"/>
    <col min="785" max="785" width="5.85546875" customWidth="1"/>
    <col min="786" max="786" width="6.140625" customWidth="1"/>
    <col min="787" max="787" width="8.28515625" customWidth="1"/>
    <col min="788" max="788" width="12.7109375" customWidth="1"/>
    <col min="789" max="789" width="12" customWidth="1"/>
    <col min="790" max="791" width="10.28515625" customWidth="1"/>
    <col min="792" max="792" width="11" customWidth="1"/>
    <col min="793" max="793" width="13" customWidth="1"/>
    <col min="794" max="794" width="12.85546875" customWidth="1"/>
    <col min="795" max="796" width="10.28515625" customWidth="1"/>
    <col min="797" max="797" width="11" customWidth="1"/>
    <col min="798" max="798" width="11.7109375" customWidth="1"/>
    <col min="800" max="800" width="8.28515625" customWidth="1"/>
    <col min="801" max="801" width="9.42578125" customWidth="1"/>
    <col min="802" max="803" width="11.85546875" customWidth="1"/>
    <col min="804" max="806" width="10" customWidth="1"/>
    <col min="807" max="807" width="12.140625" customWidth="1"/>
    <col min="808" max="808" width="12.7109375" customWidth="1"/>
    <col min="809" max="811" width="10.28515625" customWidth="1"/>
    <col min="812" max="812" width="15.28515625" customWidth="1"/>
    <col min="813" max="813" width="8.28515625" customWidth="1"/>
    <col min="814" max="814" width="8.42578125" customWidth="1"/>
    <col min="815" max="815" width="8" customWidth="1"/>
    <col min="816" max="816" width="12.5703125" customWidth="1"/>
    <col min="817" max="817" width="11.140625" customWidth="1"/>
    <col min="818" max="819" width="10" customWidth="1"/>
    <col min="820" max="820" width="11.5703125" customWidth="1"/>
    <col min="821" max="821" width="12" customWidth="1"/>
    <col min="822" max="822" width="10.85546875" customWidth="1"/>
    <col min="823" max="824" width="10.28515625" customWidth="1"/>
    <col min="825" max="825" width="11.7109375" customWidth="1"/>
    <col min="826" max="826" width="11.140625" customWidth="1"/>
    <col min="1025" max="1025" width="5.28515625" customWidth="1"/>
    <col min="1026" max="1026" width="11.28515625" customWidth="1"/>
    <col min="1027" max="1027" width="7.28515625" customWidth="1"/>
    <col min="1028" max="1028" width="8.28515625" customWidth="1"/>
    <col min="1029" max="1029" width="9.28515625" customWidth="1"/>
    <col min="1030" max="1030" width="13.42578125" customWidth="1"/>
    <col min="1031" max="1031" width="12.7109375" customWidth="1"/>
    <col min="1032" max="1033" width="10" customWidth="1"/>
    <col min="1034" max="1034" width="10.5703125" customWidth="1"/>
    <col min="1035" max="1035" width="12.140625" customWidth="1"/>
    <col min="1036" max="1036" width="11.85546875" customWidth="1"/>
    <col min="1037" max="1038" width="10.28515625" customWidth="1"/>
    <col min="1039" max="1040" width="10.7109375" customWidth="1"/>
    <col min="1041" max="1041" width="5.85546875" customWidth="1"/>
    <col min="1042" max="1042" width="6.140625" customWidth="1"/>
    <col min="1043" max="1043" width="8.28515625" customWidth="1"/>
    <col min="1044" max="1044" width="12.7109375" customWidth="1"/>
    <col min="1045" max="1045" width="12" customWidth="1"/>
    <col min="1046" max="1047" width="10.28515625" customWidth="1"/>
    <col min="1048" max="1048" width="11" customWidth="1"/>
    <col min="1049" max="1049" width="13" customWidth="1"/>
    <col min="1050" max="1050" width="12.85546875" customWidth="1"/>
    <col min="1051" max="1052" width="10.28515625" customWidth="1"/>
    <col min="1053" max="1053" width="11" customWidth="1"/>
    <col min="1054" max="1054" width="11.7109375" customWidth="1"/>
    <col min="1056" max="1056" width="8.28515625" customWidth="1"/>
    <col min="1057" max="1057" width="9.42578125" customWidth="1"/>
    <col min="1058" max="1059" width="11.85546875" customWidth="1"/>
    <col min="1060" max="1062" width="10" customWidth="1"/>
    <col min="1063" max="1063" width="12.140625" customWidth="1"/>
    <col min="1064" max="1064" width="12.7109375" customWidth="1"/>
    <col min="1065" max="1067" width="10.28515625" customWidth="1"/>
    <col min="1068" max="1068" width="15.28515625" customWidth="1"/>
    <col min="1069" max="1069" width="8.28515625" customWidth="1"/>
    <col min="1070" max="1070" width="8.42578125" customWidth="1"/>
    <col min="1071" max="1071" width="8" customWidth="1"/>
    <col min="1072" max="1072" width="12.5703125" customWidth="1"/>
    <col min="1073" max="1073" width="11.140625" customWidth="1"/>
    <col min="1074" max="1075" width="10" customWidth="1"/>
    <col min="1076" max="1076" width="11.5703125" customWidth="1"/>
    <col min="1077" max="1077" width="12" customWidth="1"/>
    <col min="1078" max="1078" width="10.85546875" customWidth="1"/>
    <col min="1079" max="1080" width="10.28515625" customWidth="1"/>
    <col min="1081" max="1081" width="11.7109375" customWidth="1"/>
    <col min="1082" max="1082" width="11.140625" customWidth="1"/>
    <col min="1281" max="1281" width="5.28515625" customWidth="1"/>
    <col min="1282" max="1282" width="11.28515625" customWidth="1"/>
    <col min="1283" max="1283" width="7.28515625" customWidth="1"/>
    <col min="1284" max="1284" width="8.28515625" customWidth="1"/>
    <col min="1285" max="1285" width="9.28515625" customWidth="1"/>
    <col min="1286" max="1286" width="13.42578125" customWidth="1"/>
    <col min="1287" max="1287" width="12.7109375" customWidth="1"/>
    <col min="1288" max="1289" width="10" customWidth="1"/>
    <col min="1290" max="1290" width="10.5703125" customWidth="1"/>
    <col min="1291" max="1291" width="12.140625" customWidth="1"/>
    <col min="1292" max="1292" width="11.85546875" customWidth="1"/>
    <col min="1293" max="1294" width="10.28515625" customWidth="1"/>
    <col min="1295" max="1296" width="10.7109375" customWidth="1"/>
    <col min="1297" max="1297" width="5.85546875" customWidth="1"/>
    <col min="1298" max="1298" width="6.140625" customWidth="1"/>
    <col min="1299" max="1299" width="8.28515625" customWidth="1"/>
    <col min="1300" max="1300" width="12.7109375" customWidth="1"/>
    <col min="1301" max="1301" width="12" customWidth="1"/>
    <col min="1302" max="1303" width="10.28515625" customWidth="1"/>
    <col min="1304" max="1304" width="11" customWidth="1"/>
    <col min="1305" max="1305" width="13" customWidth="1"/>
    <col min="1306" max="1306" width="12.85546875" customWidth="1"/>
    <col min="1307" max="1308" width="10.28515625" customWidth="1"/>
    <col min="1309" max="1309" width="11" customWidth="1"/>
    <col min="1310" max="1310" width="11.7109375" customWidth="1"/>
    <col min="1312" max="1312" width="8.28515625" customWidth="1"/>
    <col min="1313" max="1313" width="9.42578125" customWidth="1"/>
    <col min="1314" max="1315" width="11.85546875" customWidth="1"/>
    <col min="1316" max="1318" width="10" customWidth="1"/>
    <col min="1319" max="1319" width="12.140625" customWidth="1"/>
    <col min="1320" max="1320" width="12.7109375" customWidth="1"/>
    <col min="1321" max="1323" width="10.28515625" customWidth="1"/>
    <col min="1324" max="1324" width="15.28515625" customWidth="1"/>
    <col min="1325" max="1325" width="8.28515625" customWidth="1"/>
    <col min="1326" max="1326" width="8.42578125" customWidth="1"/>
    <col min="1327" max="1327" width="8" customWidth="1"/>
    <col min="1328" max="1328" width="12.5703125" customWidth="1"/>
    <col min="1329" max="1329" width="11.140625" customWidth="1"/>
    <col min="1330" max="1331" width="10" customWidth="1"/>
    <col min="1332" max="1332" width="11.5703125" customWidth="1"/>
    <col min="1333" max="1333" width="12" customWidth="1"/>
    <col min="1334" max="1334" width="10.85546875" customWidth="1"/>
    <col min="1335" max="1336" width="10.28515625" customWidth="1"/>
    <col min="1337" max="1337" width="11.7109375" customWidth="1"/>
    <col min="1338" max="1338" width="11.140625" customWidth="1"/>
    <col min="1537" max="1537" width="5.28515625" customWidth="1"/>
    <col min="1538" max="1538" width="11.28515625" customWidth="1"/>
    <col min="1539" max="1539" width="7.28515625" customWidth="1"/>
    <col min="1540" max="1540" width="8.28515625" customWidth="1"/>
    <col min="1541" max="1541" width="9.28515625" customWidth="1"/>
    <col min="1542" max="1542" width="13.42578125" customWidth="1"/>
    <col min="1543" max="1543" width="12.7109375" customWidth="1"/>
    <col min="1544" max="1545" width="10" customWidth="1"/>
    <col min="1546" max="1546" width="10.5703125" customWidth="1"/>
    <col min="1547" max="1547" width="12.140625" customWidth="1"/>
    <col min="1548" max="1548" width="11.85546875" customWidth="1"/>
    <col min="1549" max="1550" width="10.28515625" customWidth="1"/>
    <col min="1551" max="1552" width="10.7109375" customWidth="1"/>
    <col min="1553" max="1553" width="5.85546875" customWidth="1"/>
    <col min="1554" max="1554" width="6.140625" customWidth="1"/>
    <col min="1555" max="1555" width="8.28515625" customWidth="1"/>
    <col min="1556" max="1556" width="12.7109375" customWidth="1"/>
    <col min="1557" max="1557" width="12" customWidth="1"/>
    <col min="1558" max="1559" width="10.28515625" customWidth="1"/>
    <col min="1560" max="1560" width="11" customWidth="1"/>
    <col min="1561" max="1561" width="13" customWidth="1"/>
    <col min="1562" max="1562" width="12.85546875" customWidth="1"/>
    <col min="1563" max="1564" width="10.28515625" customWidth="1"/>
    <col min="1565" max="1565" width="11" customWidth="1"/>
    <col min="1566" max="1566" width="11.7109375" customWidth="1"/>
    <col min="1568" max="1568" width="8.28515625" customWidth="1"/>
    <col min="1569" max="1569" width="9.42578125" customWidth="1"/>
    <col min="1570" max="1571" width="11.85546875" customWidth="1"/>
    <col min="1572" max="1574" width="10" customWidth="1"/>
    <col min="1575" max="1575" width="12.140625" customWidth="1"/>
    <col min="1576" max="1576" width="12.7109375" customWidth="1"/>
    <col min="1577" max="1579" width="10.28515625" customWidth="1"/>
    <col min="1580" max="1580" width="15.28515625" customWidth="1"/>
    <col min="1581" max="1581" width="8.28515625" customWidth="1"/>
    <col min="1582" max="1582" width="8.42578125" customWidth="1"/>
    <col min="1583" max="1583" width="8" customWidth="1"/>
    <col min="1584" max="1584" width="12.5703125" customWidth="1"/>
    <col min="1585" max="1585" width="11.140625" customWidth="1"/>
    <col min="1586" max="1587" width="10" customWidth="1"/>
    <col min="1588" max="1588" width="11.5703125" customWidth="1"/>
    <col min="1589" max="1589" width="12" customWidth="1"/>
    <col min="1590" max="1590" width="10.85546875" customWidth="1"/>
    <col min="1591" max="1592" width="10.28515625" customWidth="1"/>
    <col min="1593" max="1593" width="11.7109375" customWidth="1"/>
    <col min="1594" max="1594" width="11.140625" customWidth="1"/>
    <col min="1793" max="1793" width="5.28515625" customWidth="1"/>
    <col min="1794" max="1794" width="11.28515625" customWidth="1"/>
    <col min="1795" max="1795" width="7.28515625" customWidth="1"/>
    <col min="1796" max="1796" width="8.28515625" customWidth="1"/>
    <col min="1797" max="1797" width="9.28515625" customWidth="1"/>
    <col min="1798" max="1798" width="13.42578125" customWidth="1"/>
    <col min="1799" max="1799" width="12.7109375" customWidth="1"/>
    <col min="1800" max="1801" width="10" customWidth="1"/>
    <col min="1802" max="1802" width="10.5703125" customWidth="1"/>
    <col min="1803" max="1803" width="12.140625" customWidth="1"/>
    <col min="1804" max="1804" width="11.85546875" customWidth="1"/>
    <col min="1805" max="1806" width="10.28515625" customWidth="1"/>
    <col min="1807" max="1808" width="10.7109375" customWidth="1"/>
    <col min="1809" max="1809" width="5.85546875" customWidth="1"/>
    <col min="1810" max="1810" width="6.140625" customWidth="1"/>
    <col min="1811" max="1811" width="8.28515625" customWidth="1"/>
    <col min="1812" max="1812" width="12.7109375" customWidth="1"/>
    <col min="1813" max="1813" width="12" customWidth="1"/>
    <col min="1814" max="1815" width="10.28515625" customWidth="1"/>
    <col min="1816" max="1816" width="11" customWidth="1"/>
    <col min="1817" max="1817" width="13" customWidth="1"/>
    <col min="1818" max="1818" width="12.85546875" customWidth="1"/>
    <col min="1819" max="1820" width="10.28515625" customWidth="1"/>
    <col min="1821" max="1821" width="11" customWidth="1"/>
    <col min="1822" max="1822" width="11.7109375" customWidth="1"/>
    <col min="1824" max="1824" width="8.28515625" customWidth="1"/>
    <col min="1825" max="1825" width="9.42578125" customWidth="1"/>
    <col min="1826" max="1827" width="11.85546875" customWidth="1"/>
    <col min="1828" max="1830" width="10" customWidth="1"/>
    <col min="1831" max="1831" width="12.140625" customWidth="1"/>
    <col min="1832" max="1832" width="12.7109375" customWidth="1"/>
    <col min="1833" max="1835" width="10.28515625" customWidth="1"/>
    <col min="1836" max="1836" width="15.28515625" customWidth="1"/>
    <col min="1837" max="1837" width="8.28515625" customWidth="1"/>
    <col min="1838" max="1838" width="8.42578125" customWidth="1"/>
    <col min="1839" max="1839" width="8" customWidth="1"/>
    <col min="1840" max="1840" width="12.5703125" customWidth="1"/>
    <col min="1841" max="1841" width="11.140625" customWidth="1"/>
    <col min="1842" max="1843" width="10" customWidth="1"/>
    <col min="1844" max="1844" width="11.5703125" customWidth="1"/>
    <col min="1845" max="1845" width="12" customWidth="1"/>
    <col min="1846" max="1846" width="10.85546875" customWidth="1"/>
    <col min="1847" max="1848" width="10.28515625" customWidth="1"/>
    <col min="1849" max="1849" width="11.7109375" customWidth="1"/>
    <col min="1850" max="1850" width="11.140625" customWidth="1"/>
    <col min="2049" max="2049" width="5.28515625" customWidth="1"/>
    <col min="2050" max="2050" width="11.28515625" customWidth="1"/>
    <col min="2051" max="2051" width="7.28515625" customWidth="1"/>
    <col min="2052" max="2052" width="8.28515625" customWidth="1"/>
    <col min="2053" max="2053" width="9.28515625" customWidth="1"/>
    <col min="2054" max="2054" width="13.42578125" customWidth="1"/>
    <col min="2055" max="2055" width="12.7109375" customWidth="1"/>
    <col min="2056" max="2057" width="10" customWidth="1"/>
    <col min="2058" max="2058" width="10.5703125" customWidth="1"/>
    <col min="2059" max="2059" width="12.140625" customWidth="1"/>
    <col min="2060" max="2060" width="11.85546875" customWidth="1"/>
    <col min="2061" max="2062" width="10.28515625" customWidth="1"/>
    <col min="2063" max="2064" width="10.7109375" customWidth="1"/>
    <col min="2065" max="2065" width="5.85546875" customWidth="1"/>
    <col min="2066" max="2066" width="6.140625" customWidth="1"/>
    <col min="2067" max="2067" width="8.28515625" customWidth="1"/>
    <col min="2068" max="2068" width="12.7109375" customWidth="1"/>
    <col min="2069" max="2069" width="12" customWidth="1"/>
    <col min="2070" max="2071" width="10.28515625" customWidth="1"/>
    <col min="2072" max="2072" width="11" customWidth="1"/>
    <col min="2073" max="2073" width="13" customWidth="1"/>
    <col min="2074" max="2074" width="12.85546875" customWidth="1"/>
    <col min="2075" max="2076" width="10.28515625" customWidth="1"/>
    <col min="2077" max="2077" width="11" customWidth="1"/>
    <col min="2078" max="2078" width="11.7109375" customWidth="1"/>
    <col min="2080" max="2080" width="8.28515625" customWidth="1"/>
    <col min="2081" max="2081" width="9.42578125" customWidth="1"/>
    <col min="2082" max="2083" width="11.85546875" customWidth="1"/>
    <col min="2084" max="2086" width="10" customWidth="1"/>
    <col min="2087" max="2087" width="12.140625" customWidth="1"/>
    <col min="2088" max="2088" width="12.7109375" customWidth="1"/>
    <col min="2089" max="2091" width="10.28515625" customWidth="1"/>
    <col min="2092" max="2092" width="15.28515625" customWidth="1"/>
    <col min="2093" max="2093" width="8.28515625" customWidth="1"/>
    <col min="2094" max="2094" width="8.42578125" customWidth="1"/>
    <col min="2095" max="2095" width="8" customWidth="1"/>
    <col min="2096" max="2096" width="12.5703125" customWidth="1"/>
    <col min="2097" max="2097" width="11.140625" customWidth="1"/>
    <col min="2098" max="2099" width="10" customWidth="1"/>
    <col min="2100" max="2100" width="11.5703125" customWidth="1"/>
    <col min="2101" max="2101" width="12" customWidth="1"/>
    <col min="2102" max="2102" width="10.85546875" customWidth="1"/>
    <col min="2103" max="2104" width="10.28515625" customWidth="1"/>
    <col min="2105" max="2105" width="11.7109375" customWidth="1"/>
    <col min="2106" max="2106" width="11.140625" customWidth="1"/>
    <col min="2305" max="2305" width="5.28515625" customWidth="1"/>
    <col min="2306" max="2306" width="11.28515625" customWidth="1"/>
    <col min="2307" max="2307" width="7.28515625" customWidth="1"/>
    <col min="2308" max="2308" width="8.28515625" customWidth="1"/>
    <col min="2309" max="2309" width="9.28515625" customWidth="1"/>
    <col min="2310" max="2310" width="13.42578125" customWidth="1"/>
    <col min="2311" max="2311" width="12.7109375" customWidth="1"/>
    <col min="2312" max="2313" width="10" customWidth="1"/>
    <col min="2314" max="2314" width="10.5703125" customWidth="1"/>
    <col min="2315" max="2315" width="12.140625" customWidth="1"/>
    <col min="2316" max="2316" width="11.85546875" customWidth="1"/>
    <col min="2317" max="2318" width="10.28515625" customWidth="1"/>
    <col min="2319" max="2320" width="10.7109375" customWidth="1"/>
    <col min="2321" max="2321" width="5.85546875" customWidth="1"/>
    <col min="2322" max="2322" width="6.140625" customWidth="1"/>
    <col min="2323" max="2323" width="8.28515625" customWidth="1"/>
    <col min="2324" max="2324" width="12.7109375" customWidth="1"/>
    <col min="2325" max="2325" width="12" customWidth="1"/>
    <col min="2326" max="2327" width="10.28515625" customWidth="1"/>
    <col min="2328" max="2328" width="11" customWidth="1"/>
    <col min="2329" max="2329" width="13" customWidth="1"/>
    <col min="2330" max="2330" width="12.85546875" customWidth="1"/>
    <col min="2331" max="2332" width="10.28515625" customWidth="1"/>
    <col min="2333" max="2333" width="11" customWidth="1"/>
    <col min="2334" max="2334" width="11.7109375" customWidth="1"/>
    <col min="2336" max="2336" width="8.28515625" customWidth="1"/>
    <col min="2337" max="2337" width="9.42578125" customWidth="1"/>
    <col min="2338" max="2339" width="11.85546875" customWidth="1"/>
    <col min="2340" max="2342" width="10" customWidth="1"/>
    <col min="2343" max="2343" width="12.140625" customWidth="1"/>
    <col min="2344" max="2344" width="12.7109375" customWidth="1"/>
    <col min="2345" max="2347" width="10.28515625" customWidth="1"/>
    <col min="2348" max="2348" width="15.28515625" customWidth="1"/>
    <col min="2349" max="2349" width="8.28515625" customWidth="1"/>
    <col min="2350" max="2350" width="8.42578125" customWidth="1"/>
    <col min="2351" max="2351" width="8" customWidth="1"/>
    <col min="2352" max="2352" width="12.5703125" customWidth="1"/>
    <col min="2353" max="2353" width="11.140625" customWidth="1"/>
    <col min="2354" max="2355" width="10" customWidth="1"/>
    <col min="2356" max="2356" width="11.5703125" customWidth="1"/>
    <col min="2357" max="2357" width="12" customWidth="1"/>
    <col min="2358" max="2358" width="10.85546875" customWidth="1"/>
    <col min="2359" max="2360" width="10.28515625" customWidth="1"/>
    <col min="2361" max="2361" width="11.7109375" customWidth="1"/>
    <col min="2362" max="2362" width="11.140625" customWidth="1"/>
    <col min="2561" max="2561" width="5.28515625" customWidth="1"/>
    <col min="2562" max="2562" width="11.28515625" customWidth="1"/>
    <col min="2563" max="2563" width="7.28515625" customWidth="1"/>
    <col min="2564" max="2564" width="8.28515625" customWidth="1"/>
    <col min="2565" max="2565" width="9.28515625" customWidth="1"/>
    <col min="2566" max="2566" width="13.42578125" customWidth="1"/>
    <col min="2567" max="2567" width="12.7109375" customWidth="1"/>
    <col min="2568" max="2569" width="10" customWidth="1"/>
    <col min="2570" max="2570" width="10.5703125" customWidth="1"/>
    <col min="2571" max="2571" width="12.140625" customWidth="1"/>
    <col min="2572" max="2572" width="11.85546875" customWidth="1"/>
    <col min="2573" max="2574" width="10.28515625" customWidth="1"/>
    <col min="2575" max="2576" width="10.7109375" customWidth="1"/>
    <col min="2577" max="2577" width="5.85546875" customWidth="1"/>
    <col min="2578" max="2578" width="6.140625" customWidth="1"/>
    <col min="2579" max="2579" width="8.28515625" customWidth="1"/>
    <col min="2580" max="2580" width="12.7109375" customWidth="1"/>
    <col min="2581" max="2581" width="12" customWidth="1"/>
    <col min="2582" max="2583" width="10.28515625" customWidth="1"/>
    <col min="2584" max="2584" width="11" customWidth="1"/>
    <col min="2585" max="2585" width="13" customWidth="1"/>
    <col min="2586" max="2586" width="12.85546875" customWidth="1"/>
    <col min="2587" max="2588" width="10.28515625" customWidth="1"/>
    <col min="2589" max="2589" width="11" customWidth="1"/>
    <col min="2590" max="2590" width="11.7109375" customWidth="1"/>
    <col min="2592" max="2592" width="8.28515625" customWidth="1"/>
    <col min="2593" max="2593" width="9.42578125" customWidth="1"/>
    <col min="2594" max="2595" width="11.85546875" customWidth="1"/>
    <col min="2596" max="2598" width="10" customWidth="1"/>
    <col min="2599" max="2599" width="12.140625" customWidth="1"/>
    <col min="2600" max="2600" width="12.7109375" customWidth="1"/>
    <col min="2601" max="2603" width="10.28515625" customWidth="1"/>
    <col min="2604" max="2604" width="15.28515625" customWidth="1"/>
    <col min="2605" max="2605" width="8.28515625" customWidth="1"/>
    <col min="2606" max="2606" width="8.42578125" customWidth="1"/>
    <col min="2607" max="2607" width="8" customWidth="1"/>
    <col min="2608" max="2608" width="12.5703125" customWidth="1"/>
    <col min="2609" max="2609" width="11.140625" customWidth="1"/>
    <col min="2610" max="2611" width="10" customWidth="1"/>
    <col min="2612" max="2612" width="11.5703125" customWidth="1"/>
    <col min="2613" max="2613" width="12" customWidth="1"/>
    <col min="2614" max="2614" width="10.85546875" customWidth="1"/>
    <col min="2615" max="2616" width="10.28515625" customWidth="1"/>
    <col min="2617" max="2617" width="11.7109375" customWidth="1"/>
    <col min="2618" max="2618" width="11.140625" customWidth="1"/>
    <col min="2817" max="2817" width="5.28515625" customWidth="1"/>
    <col min="2818" max="2818" width="11.28515625" customWidth="1"/>
    <col min="2819" max="2819" width="7.28515625" customWidth="1"/>
    <col min="2820" max="2820" width="8.28515625" customWidth="1"/>
    <col min="2821" max="2821" width="9.28515625" customWidth="1"/>
    <col min="2822" max="2822" width="13.42578125" customWidth="1"/>
    <col min="2823" max="2823" width="12.7109375" customWidth="1"/>
    <col min="2824" max="2825" width="10" customWidth="1"/>
    <col min="2826" max="2826" width="10.5703125" customWidth="1"/>
    <col min="2827" max="2827" width="12.140625" customWidth="1"/>
    <col min="2828" max="2828" width="11.85546875" customWidth="1"/>
    <col min="2829" max="2830" width="10.28515625" customWidth="1"/>
    <col min="2831" max="2832" width="10.7109375" customWidth="1"/>
    <col min="2833" max="2833" width="5.85546875" customWidth="1"/>
    <col min="2834" max="2834" width="6.140625" customWidth="1"/>
    <col min="2835" max="2835" width="8.28515625" customWidth="1"/>
    <col min="2836" max="2836" width="12.7109375" customWidth="1"/>
    <col min="2837" max="2837" width="12" customWidth="1"/>
    <col min="2838" max="2839" width="10.28515625" customWidth="1"/>
    <col min="2840" max="2840" width="11" customWidth="1"/>
    <col min="2841" max="2841" width="13" customWidth="1"/>
    <col min="2842" max="2842" width="12.85546875" customWidth="1"/>
    <col min="2843" max="2844" width="10.28515625" customWidth="1"/>
    <col min="2845" max="2845" width="11" customWidth="1"/>
    <col min="2846" max="2846" width="11.7109375" customWidth="1"/>
    <col min="2848" max="2848" width="8.28515625" customWidth="1"/>
    <col min="2849" max="2849" width="9.42578125" customWidth="1"/>
    <col min="2850" max="2851" width="11.85546875" customWidth="1"/>
    <col min="2852" max="2854" width="10" customWidth="1"/>
    <col min="2855" max="2855" width="12.140625" customWidth="1"/>
    <col min="2856" max="2856" width="12.7109375" customWidth="1"/>
    <col min="2857" max="2859" width="10.28515625" customWidth="1"/>
    <col min="2860" max="2860" width="15.28515625" customWidth="1"/>
    <col min="2861" max="2861" width="8.28515625" customWidth="1"/>
    <col min="2862" max="2862" width="8.42578125" customWidth="1"/>
    <col min="2863" max="2863" width="8" customWidth="1"/>
    <col min="2864" max="2864" width="12.5703125" customWidth="1"/>
    <col min="2865" max="2865" width="11.140625" customWidth="1"/>
    <col min="2866" max="2867" width="10" customWidth="1"/>
    <col min="2868" max="2868" width="11.5703125" customWidth="1"/>
    <col min="2869" max="2869" width="12" customWidth="1"/>
    <col min="2870" max="2870" width="10.85546875" customWidth="1"/>
    <col min="2871" max="2872" width="10.28515625" customWidth="1"/>
    <col min="2873" max="2873" width="11.7109375" customWidth="1"/>
    <col min="2874" max="2874" width="11.140625" customWidth="1"/>
    <col min="3073" max="3073" width="5.28515625" customWidth="1"/>
    <col min="3074" max="3074" width="11.28515625" customWidth="1"/>
    <col min="3075" max="3075" width="7.28515625" customWidth="1"/>
    <col min="3076" max="3076" width="8.28515625" customWidth="1"/>
    <col min="3077" max="3077" width="9.28515625" customWidth="1"/>
    <col min="3078" max="3078" width="13.42578125" customWidth="1"/>
    <col min="3079" max="3079" width="12.7109375" customWidth="1"/>
    <col min="3080" max="3081" width="10" customWidth="1"/>
    <col min="3082" max="3082" width="10.5703125" customWidth="1"/>
    <col min="3083" max="3083" width="12.140625" customWidth="1"/>
    <col min="3084" max="3084" width="11.85546875" customWidth="1"/>
    <col min="3085" max="3086" width="10.28515625" customWidth="1"/>
    <col min="3087" max="3088" width="10.7109375" customWidth="1"/>
    <col min="3089" max="3089" width="5.85546875" customWidth="1"/>
    <col min="3090" max="3090" width="6.140625" customWidth="1"/>
    <col min="3091" max="3091" width="8.28515625" customWidth="1"/>
    <col min="3092" max="3092" width="12.7109375" customWidth="1"/>
    <col min="3093" max="3093" width="12" customWidth="1"/>
    <col min="3094" max="3095" width="10.28515625" customWidth="1"/>
    <col min="3096" max="3096" width="11" customWidth="1"/>
    <col min="3097" max="3097" width="13" customWidth="1"/>
    <col min="3098" max="3098" width="12.85546875" customWidth="1"/>
    <col min="3099" max="3100" width="10.28515625" customWidth="1"/>
    <col min="3101" max="3101" width="11" customWidth="1"/>
    <col min="3102" max="3102" width="11.7109375" customWidth="1"/>
    <col min="3104" max="3104" width="8.28515625" customWidth="1"/>
    <col min="3105" max="3105" width="9.42578125" customWidth="1"/>
    <col min="3106" max="3107" width="11.85546875" customWidth="1"/>
    <col min="3108" max="3110" width="10" customWidth="1"/>
    <col min="3111" max="3111" width="12.140625" customWidth="1"/>
    <col min="3112" max="3112" width="12.7109375" customWidth="1"/>
    <col min="3113" max="3115" width="10.28515625" customWidth="1"/>
    <col min="3116" max="3116" width="15.28515625" customWidth="1"/>
    <col min="3117" max="3117" width="8.28515625" customWidth="1"/>
    <col min="3118" max="3118" width="8.42578125" customWidth="1"/>
    <col min="3119" max="3119" width="8" customWidth="1"/>
    <col min="3120" max="3120" width="12.5703125" customWidth="1"/>
    <col min="3121" max="3121" width="11.140625" customWidth="1"/>
    <col min="3122" max="3123" width="10" customWidth="1"/>
    <col min="3124" max="3124" width="11.5703125" customWidth="1"/>
    <col min="3125" max="3125" width="12" customWidth="1"/>
    <col min="3126" max="3126" width="10.85546875" customWidth="1"/>
    <col min="3127" max="3128" width="10.28515625" customWidth="1"/>
    <col min="3129" max="3129" width="11.7109375" customWidth="1"/>
    <col min="3130" max="3130" width="11.140625" customWidth="1"/>
    <col min="3329" max="3329" width="5.28515625" customWidth="1"/>
    <col min="3330" max="3330" width="11.28515625" customWidth="1"/>
    <col min="3331" max="3331" width="7.28515625" customWidth="1"/>
    <col min="3332" max="3332" width="8.28515625" customWidth="1"/>
    <col min="3333" max="3333" width="9.28515625" customWidth="1"/>
    <col min="3334" max="3334" width="13.42578125" customWidth="1"/>
    <col min="3335" max="3335" width="12.7109375" customWidth="1"/>
    <col min="3336" max="3337" width="10" customWidth="1"/>
    <col min="3338" max="3338" width="10.5703125" customWidth="1"/>
    <col min="3339" max="3339" width="12.140625" customWidth="1"/>
    <col min="3340" max="3340" width="11.85546875" customWidth="1"/>
    <col min="3341" max="3342" width="10.28515625" customWidth="1"/>
    <col min="3343" max="3344" width="10.7109375" customWidth="1"/>
    <col min="3345" max="3345" width="5.85546875" customWidth="1"/>
    <col min="3346" max="3346" width="6.140625" customWidth="1"/>
    <col min="3347" max="3347" width="8.28515625" customWidth="1"/>
    <col min="3348" max="3348" width="12.7109375" customWidth="1"/>
    <col min="3349" max="3349" width="12" customWidth="1"/>
    <col min="3350" max="3351" width="10.28515625" customWidth="1"/>
    <col min="3352" max="3352" width="11" customWidth="1"/>
    <col min="3353" max="3353" width="13" customWidth="1"/>
    <col min="3354" max="3354" width="12.85546875" customWidth="1"/>
    <col min="3355" max="3356" width="10.28515625" customWidth="1"/>
    <col min="3357" max="3357" width="11" customWidth="1"/>
    <col min="3358" max="3358" width="11.7109375" customWidth="1"/>
    <col min="3360" max="3360" width="8.28515625" customWidth="1"/>
    <col min="3361" max="3361" width="9.42578125" customWidth="1"/>
    <col min="3362" max="3363" width="11.85546875" customWidth="1"/>
    <col min="3364" max="3366" width="10" customWidth="1"/>
    <col min="3367" max="3367" width="12.140625" customWidth="1"/>
    <col min="3368" max="3368" width="12.7109375" customWidth="1"/>
    <col min="3369" max="3371" width="10.28515625" customWidth="1"/>
    <col min="3372" max="3372" width="15.28515625" customWidth="1"/>
    <col min="3373" max="3373" width="8.28515625" customWidth="1"/>
    <col min="3374" max="3374" width="8.42578125" customWidth="1"/>
    <col min="3375" max="3375" width="8" customWidth="1"/>
    <col min="3376" max="3376" width="12.5703125" customWidth="1"/>
    <col min="3377" max="3377" width="11.140625" customWidth="1"/>
    <col min="3378" max="3379" width="10" customWidth="1"/>
    <col min="3380" max="3380" width="11.5703125" customWidth="1"/>
    <col min="3381" max="3381" width="12" customWidth="1"/>
    <col min="3382" max="3382" width="10.85546875" customWidth="1"/>
    <col min="3383" max="3384" width="10.28515625" customWidth="1"/>
    <col min="3385" max="3385" width="11.7109375" customWidth="1"/>
    <col min="3386" max="3386" width="11.140625" customWidth="1"/>
    <col min="3585" max="3585" width="5.28515625" customWidth="1"/>
    <col min="3586" max="3586" width="11.28515625" customWidth="1"/>
    <col min="3587" max="3587" width="7.28515625" customWidth="1"/>
    <col min="3588" max="3588" width="8.28515625" customWidth="1"/>
    <col min="3589" max="3589" width="9.28515625" customWidth="1"/>
    <col min="3590" max="3590" width="13.42578125" customWidth="1"/>
    <col min="3591" max="3591" width="12.7109375" customWidth="1"/>
    <col min="3592" max="3593" width="10" customWidth="1"/>
    <col min="3594" max="3594" width="10.5703125" customWidth="1"/>
    <col min="3595" max="3595" width="12.140625" customWidth="1"/>
    <col min="3596" max="3596" width="11.85546875" customWidth="1"/>
    <col min="3597" max="3598" width="10.28515625" customWidth="1"/>
    <col min="3599" max="3600" width="10.7109375" customWidth="1"/>
    <col min="3601" max="3601" width="5.85546875" customWidth="1"/>
    <col min="3602" max="3602" width="6.140625" customWidth="1"/>
    <col min="3603" max="3603" width="8.28515625" customWidth="1"/>
    <col min="3604" max="3604" width="12.7109375" customWidth="1"/>
    <col min="3605" max="3605" width="12" customWidth="1"/>
    <col min="3606" max="3607" width="10.28515625" customWidth="1"/>
    <col min="3608" max="3608" width="11" customWidth="1"/>
    <col min="3609" max="3609" width="13" customWidth="1"/>
    <col min="3610" max="3610" width="12.85546875" customWidth="1"/>
    <col min="3611" max="3612" width="10.28515625" customWidth="1"/>
    <col min="3613" max="3613" width="11" customWidth="1"/>
    <col min="3614" max="3614" width="11.7109375" customWidth="1"/>
    <col min="3616" max="3616" width="8.28515625" customWidth="1"/>
    <col min="3617" max="3617" width="9.42578125" customWidth="1"/>
    <col min="3618" max="3619" width="11.85546875" customWidth="1"/>
    <col min="3620" max="3622" width="10" customWidth="1"/>
    <col min="3623" max="3623" width="12.140625" customWidth="1"/>
    <col min="3624" max="3624" width="12.7109375" customWidth="1"/>
    <col min="3625" max="3627" width="10.28515625" customWidth="1"/>
    <col min="3628" max="3628" width="15.28515625" customWidth="1"/>
    <col min="3629" max="3629" width="8.28515625" customWidth="1"/>
    <col min="3630" max="3630" width="8.42578125" customWidth="1"/>
    <col min="3631" max="3631" width="8" customWidth="1"/>
    <col min="3632" max="3632" width="12.5703125" customWidth="1"/>
    <col min="3633" max="3633" width="11.140625" customWidth="1"/>
    <col min="3634" max="3635" width="10" customWidth="1"/>
    <col min="3636" max="3636" width="11.5703125" customWidth="1"/>
    <col min="3637" max="3637" width="12" customWidth="1"/>
    <col min="3638" max="3638" width="10.85546875" customWidth="1"/>
    <col min="3639" max="3640" width="10.28515625" customWidth="1"/>
    <col min="3641" max="3641" width="11.7109375" customWidth="1"/>
    <col min="3642" max="3642" width="11.140625" customWidth="1"/>
    <col min="3841" max="3841" width="5.28515625" customWidth="1"/>
    <col min="3842" max="3842" width="11.28515625" customWidth="1"/>
    <col min="3843" max="3843" width="7.28515625" customWidth="1"/>
    <col min="3844" max="3844" width="8.28515625" customWidth="1"/>
    <col min="3845" max="3845" width="9.28515625" customWidth="1"/>
    <col min="3846" max="3846" width="13.42578125" customWidth="1"/>
    <col min="3847" max="3847" width="12.7109375" customWidth="1"/>
    <col min="3848" max="3849" width="10" customWidth="1"/>
    <col min="3850" max="3850" width="10.5703125" customWidth="1"/>
    <col min="3851" max="3851" width="12.140625" customWidth="1"/>
    <col min="3852" max="3852" width="11.85546875" customWidth="1"/>
    <col min="3853" max="3854" width="10.28515625" customWidth="1"/>
    <col min="3855" max="3856" width="10.7109375" customWidth="1"/>
    <col min="3857" max="3857" width="5.85546875" customWidth="1"/>
    <col min="3858" max="3858" width="6.140625" customWidth="1"/>
    <col min="3859" max="3859" width="8.28515625" customWidth="1"/>
    <col min="3860" max="3860" width="12.7109375" customWidth="1"/>
    <col min="3861" max="3861" width="12" customWidth="1"/>
    <col min="3862" max="3863" width="10.28515625" customWidth="1"/>
    <col min="3864" max="3864" width="11" customWidth="1"/>
    <col min="3865" max="3865" width="13" customWidth="1"/>
    <col min="3866" max="3866" width="12.85546875" customWidth="1"/>
    <col min="3867" max="3868" width="10.28515625" customWidth="1"/>
    <col min="3869" max="3869" width="11" customWidth="1"/>
    <col min="3870" max="3870" width="11.7109375" customWidth="1"/>
    <col min="3872" max="3872" width="8.28515625" customWidth="1"/>
    <col min="3873" max="3873" width="9.42578125" customWidth="1"/>
    <col min="3874" max="3875" width="11.85546875" customWidth="1"/>
    <col min="3876" max="3878" width="10" customWidth="1"/>
    <col min="3879" max="3879" width="12.140625" customWidth="1"/>
    <col min="3880" max="3880" width="12.7109375" customWidth="1"/>
    <col min="3881" max="3883" width="10.28515625" customWidth="1"/>
    <col min="3884" max="3884" width="15.28515625" customWidth="1"/>
    <col min="3885" max="3885" width="8.28515625" customWidth="1"/>
    <col min="3886" max="3886" width="8.42578125" customWidth="1"/>
    <col min="3887" max="3887" width="8" customWidth="1"/>
    <col min="3888" max="3888" width="12.5703125" customWidth="1"/>
    <col min="3889" max="3889" width="11.140625" customWidth="1"/>
    <col min="3890" max="3891" width="10" customWidth="1"/>
    <col min="3892" max="3892" width="11.5703125" customWidth="1"/>
    <col min="3893" max="3893" width="12" customWidth="1"/>
    <col min="3894" max="3894" width="10.85546875" customWidth="1"/>
    <col min="3895" max="3896" width="10.28515625" customWidth="1"/>
    <col min="3897" max="3897" width="11.7109375" customWidth="1"/>
    <col min="3898" max="3898" width="11.140625" customWidth="1"/>
    <col min="4097" max="4097" width="5.28515625" customWidth="1"/>
    <col min="4098" max="4098" width="11.28515625" customWidth="1"/>
    <col min="4099" max="4099" width="7.28515625" customWidth="1"/>
    <col min="4100" max="4100" width="8.28515625" customWidth="1"/>
    <col min="4101" max="4101" width="9.28515625" customWidth="1"/>
    <col min="4102" max="4102" width="13.42578125" customWidth="1"/>
    <col min="4103" max="4103" width="12.7109375" customWidth="1"/>
    <col min="4104" max="4105" width="10" customWidth="1"/>
    <col min="4106" max="4106" width="10.5703125" customWidth="1"/>
    <col min="4107" max="4107" width="12.140625" customWidth="1"/>
    <col min="4108" max="4108" width="11.85546875" customWidth="1"/>
    <col min="4109" max="4110" width="10.28515625" customWidth="1"/>
    <col min="4111" max="4112" width="10.7109375" customWidth="1"/>
    <col min="4113" max="4113" width="5.85546875" customWidth="1"/>
    <col min="4114" max="4114" width="6.140625" customWidth="1"/>
    <col min="4115" max="4115" width="8.28515625" customWidth="1"/>
    <col min="4116" max="4116" width="12.7109375" customWidth="1"/>
    <col min="4117" max="4117" width="12" customWidth="1"/>
    <col min="4118" max="4119" width="10.28515625" customWidth="1"/>
    <col min="4120" max="4120" width="11" customWidth="1"/>
    <col min="4121" max="4121" width="13" customWidth="1"/>
    <col min="4122" max="4122" width="12.85546875" customWidth="1"/>
    <col min="4123" max="4124" width="10.28515625" customWidth="1"/>
    <col min="4125" max="4125" width="11" customWidth="1"/>
    <col min="4126" max="4126" width="11.7109375" customWidth="1"/>
    <col min="4128" max="4128" width="8.28515625" customWidth="1"/>
    <col min="4129" max="4129" width="9.42578125" customWidth="1"/>
    <col min="4130" max="4131" width="11.85546875" customWidth="1"/>
    <col min="4132" max="4134" width="10" customWidth="1"/>
    <col min="4135" max="4135" width="12.140625" customWidth="1"/>
    <col min="4136" max="4136" width="12.7109375" customWidth="1"/>
    <col min="4137" max="4139" width="10.28515625" customWidth="1"/>
    <col min="4140" max="4140" width="15.28515625" customWidth="1"/>
    <col min="4141" max="4141" width="8.28515625" customWidth="1"/>
    <col min="4142" max="4142" width="8.42578125" customWidth="1"/>
    <col min="4143" max="4143" width="8" customWidth="1"/>
    <col min="4144" max="4144" width="12.5703125" customWidth="1"/>
    <col min="4145" max="4145" width="11.140625" customWidth="1"/>
    <col min="4146" max="4147" width="10" customWidth="1"/>
    <col min="4148" max="4148" width="11.5703125" customWidth="1"/>
    <col min="4149" max="4149" width="12" customWidth="1"/>
    <col min="4150" max="4150" width="10.85546875" customWidth="1"/>
    <col min="4151" max="4152" width="10.28515625" customWidth="1"/>
    <col min="4153" max="4153" width="11.7109375" customWidth="1"/>
    <col min="4154" max="4154" width="11.140625" customWidth="1"/>
    <col min="4353" max="4353" width="5.28515625" customWidth="1"/>
    <col min="4354" max="4354" width="11.28515625" customWidth="1"/>
    <col min="4355" max="4355" width="7.28515625" customWidth="1"/>
    <col min="4356" max="4356" width="8.28515625" customWidth="1"/>
    <col min="4357" max="4357" width="9.28515625" customWidth="1"/>
    <col min="4358" max="4358" width="13.42578125" customWidth="1"/>
    <col min="4359" max="4359" width="12.7109375" customWidth="1"/>
    <col min="4360" max="4361" width="10" customWidth="1"/>
    <col min="4362" max="4362" width="10.5703125" customWidth="1"/>
    <col min="4363" max="4363" width="12.140625" customWidth="1"/>
    <col min="4364" max="4364" width="11.85546875" customWidth="1"/>
    <col min="4365" max="4366" width="10.28515625" customWidth="1"/>
    <col min="4367" max="4368" width="10.7109375" customWidth="1"/>
    <col min="4369" max="4369" width="5.85546875" customWidth="1"/>
    <col min="4370" max="4370" width="6.140625" customWidth="1"/>
    <col min="4371" max="4371" width="8.28515625" customWidth="1"/>
    <col min="4372" max="4372" width="12.7109375" customWidth="1"/>
    <col min="4373" max="4373" width="12" customWidth="1"/>
    <col min="4374" max="4375" width="10.28515625" customWidth="1"/>
    <col min="4376" max="4376" width="11" customWidth="1"/>
    <col min="4377" max="4377" width="13" customWidth="1"/>
    <col min="4378" max="4378" width="12.85546875" customWidth="1"/>
    <col min="4379" max="4380" width="10.28515625" customWidth="1"/>
    <col min="4381" max="4381" width="11" customWidth="1"/>
    <col min="4382" max="4382" width="11.7109375" customWidth="1"/>
    <col min="4384" max="4384" width="8.28515625" customWidth="1"/>
    <col min="4385" max="4385" width="9.42578125" customWidth="1"/>
    <col min="4386" max="4387" width="11.85546875" customWidth="1"/>
    <col min="4388" max="4390" width="10" customWidth="1"/>
    <col min="4391" max="4391" width="12.140625" customWidth="1"/>
    <col min="4392" max="4392" width="12.7109375" customWidth="1"/>
    <col min="4393" max="4395" width="10.28515625" customWidth="1"/>
    <col min="4396" max="4396" width="15.28515625" customWidth="1"/>
    <col min="4397" max="4397" width="8.28515625" customWidth="1"/>
    <col min="4398" max="4398" width="8.42578125" customWidth="1"/>
    <col min="4399" max="4399" width="8" customWidth="1"/>
    <col min="4400" max="4400" width="12.5703125" customWidth="1"/>
    <col min="4401" max="4401" width="11.140625" customWidth="1"/>
    <col min="4402" max="4403" width="10" customWidth="1"/>
    <col min="4404" max="4404" width="11.5703125" customWidth="1"/>
    <col min="4405" max="4405" width="12" customWidth="1"/>
    <col min="4406" max="4406" width="10.85546875" customWidth="1"/>
    <col min="4407" max="4408" width="10.28515625" customWidth="1"/>
    <col min="4409" max="4409" width="11.7109375" customWidth="1"/>
    <col min="4410" max="4410" width="11.140625" customWidth="1"/>
    <col min="4609" max="4609" width="5.28515625" customWidth="1"/>
    <col min="4610" max="4610" width="11.28515625" customWidth="1"/>
    <col min="4611" max="4611" width="7.28515625" customWidth="1"/>
    <col min="4612" max="4612" width="8.28515625" customWidth="1"/>
    <col min="4613" max="4613" width="9.28515625" customWidth="1"/>
    <col min="4614" max="4614" width="13.42578125" customWidth="1"/>
    <col min="4615" max="4615" width="12.7109375" customWidth="1"/>
    <col min="4616" max="4617" width="10" customWidth="1"/>
    <col min="4618" max="4618" width="10.5703125" customWidth="1"/>
    <col min="4619" max="4619" width="12.140625" customWidth="1"/>
    <col min="4620" max="4620" width="11.85546875" customWidth="1"/>
    <col min="4621" max="4622" width="10.28515625" customWidth="1"/>
    <col min="4623" max="4624" width="10.7109375" customWidth="1"/>
    <col min="4625" max="4625" width="5.85546875" customWidth="1"/>
    <col min="4626" max="4626" width="6.140625" customWidth="1"/>
    <col min="4627" max="4627" width="8.28515625" customWidth="1"/>
    <col min="4628" max="4628" width="12.7109375" customWidth="1"/>
    <col min="4629" max="4629" width="12" customWidth="1"/>
    <col min="4630" max="4631" width="10.28515625" customWidth="1"/>
    <col min="4632" max="4632" width="11" customWidth="1"/>
    <col min="4633" max="4633" width="13" customWidth="1"/>
    <col min="4634" max="4634" width="12.85546875" customWidth="1"/>
    <col min="4635" max="4636" width="10.28515625" customWidth="1"/>
    <col min="4637" max="4637" width="11" customWidth="1"/>
    <col min="4638" max="4638" width="11.7109375" customWidth="1"/>
    <col min="4640" max="4640" width="8.28515625" customWidth="1"/>
    <col min="4641" max="4641" width="9.42578125" customWidth="1"/>
    <col min="4642" max="4643" width="11.85546875" customWidth="1"/>
    <col min="4644" max="4646" width="10" customWidth="1"/>
    <col min="4647" max="4647" width="12.140625" customWidth="1"/>
    <col min="4648" max="4648" width="12.7109375" customWidth="1"/>
    <col min="4649" max="4651" width="10.28515625" customWidth="1"/>
    <col min="4652" max="4652" width="15.28515625" customWidth="1"/>
    <col min="4653" max="4653" width="8.28515625" customWidth="1"/>
    <col min="4654" max="4654" width="8.42578125" customWidth="1"/>
    <col min="4655" max="4655" width="8" customWidth="1"/>
    <col min="4656" max="4656" width="12.5703125" customWidth="1"/>
    <col min="4657" max="4657" width="11.140625" customWidth="1"/>
    <col min="4658" max="4659" width="10" customWidth="1"/>
    <col min="4660" max="4660" width="11.5703125" customWidth="1"/>
    <col min="4661" max="4661" width="12" customWidth="1"/>
    <col min="4662" max="4662" width="10.85546875" customWidth="1"/>
    <col min="4663" max="4664" width="10.28515625" customWidth="1"/>
    <col min="4665" max="4665" width="11.7109375" customWidth="1"/>
    <col min="4666" max="4666" width="11.140625" customWidth="1"/>
    <col min="4865" max="4865" width="5.28515625" customWidth="1"/>
    <col min="4866" max="4866" width="11.28515625" customWidth="1"/>
    <col min="4867" max="4867" width="7.28515625" customWidth="1"/>
    <col min="4868" max="4868" width="8.28515625" customWidth="1"/>
    <col min="4869" max="4869" width="9.28515625" customWidth="1"/>
    <col min="4870" max="4870" width="13.42578125" customWidth="1"/>
    <col min="4871" max="4871" width="12.7109375" customWidth="1"/>
    <col min="4872" max="4873" width="10" customWidth="1"/>
    <col min="4874" max="4874" width="10.5703125" customWidth="1"/>
    <col min="4875" max="4875" width="12.140625" customWidth="1"/>
    <col min="4876" max="4876" width="11.85546875" customWidth="1"/>
    <col min="4877" max="4878" width="10.28515625" customWidth="1"/>
    <col min="4879" max="4880" width="10.7109375" customWidth="1"/>
    <col min="4881" max="4881" width="5.85546875" customWidth="1"/>
    <col min="4882" max="4882" width="6.140625" customWidth="1"/>
    <col min="4883" max="4883" width="8.28515625" customWidth="1"/>
    <col min="4884" max="4884" width="12.7109375" customWidth="1"/>
    <col min="4885" max="4885" width="12" customWidth="1"/>
    <col min="4886" max="4887" width="10.28515625" customWidth="1"/>
    <col min="4888" max="4888" width="11" customWidth="1"/>
    <col min="4889" max="4889" width="13" customWidth="1"/>
    <col min="4890" max="4890" width="12.85546875" customWidth="1"/>
    <col min="4891" max="4892" width="10.28515625" customWidth="1"/>
    <col min="4893" max="4893" width="11" customWidth="1"/>
    <col min="4894" max="4894" width="11.7109375" customWidth="1"/>
    <col min="4896" max="4896" width="8.28515625" customWidth="1"/>
    <col min="4897" max="4897" width="9.42578125" customWidth="1"/>
    <col min="4898" max="4899" width="11.85546875" customWidth="1"/>
    <col min="4900" max="4902" width="10" customWidth="1"/>
    <col min="4903" max="4903" width="12.140625" customWidth="1"/>
    <col min="4904" max="4904" width="12.7109375" customWidth="1"/>
    <col min="4905" max="4907" width="10.28515625" customWidth="1"/>
    <col min="4908" max="4908" width="15.28515625" customWidth="1"/>
    <col min="4909" max="4909" width="8.28515625" customWidth="1"/>
    <col min="4910" max="4910" width="8.42578125" customWidth="1"/>
    <col min="4911" max="4911" width="8" customWidth="1"/>
    <col min="4912" max="4912" width="12.5703125" customWidth="1"/>
    <col min="4913" max="4913" width="11.140625" customWidth="1"/>
    <col min="4914" max="4915" width="10" customWidth="1"/>
    <col min="4916" max="4916" width="11.5703125" customWidth="1"/>
    <col min="4917" max="4917" width="12" customWidth="1"/>
    <col min="4918" max="4918" width="10.85546875" customWidth="1"/>
    <col min="4919" max="4920" width="10.28515625" customWidth="1"/>
    <col min="4921" max="4921" width="11.7109375" customWidth="1"/>
    <col min="4922" max="4922" width="11.140625" customWidth="1"/>
    <col min="5121" max="5121" width="5.28515625" customWidth="1"/>
    <col min="5122" max="5122" width="11.28515625" customWidth="1"/>
    <col min="5123" max="5123" width="7.28515625" customWidth="1"/>
    <col min="5124" max="5124" width="8.28515625" customWidth="1"/>
    <col min="5125" max="5125" width="9.28515625" customWidth="1"/>
    <col min="5126" max="5126" width="13.42578125" customWidth="1"/>
    <col min="5127" max="5127" width="12.7109375" customWidth="1"/>
    <col min="5128" max="5129" width="10" customWidth="1"/>
    <col min="5130" max="5130" width="10.5703125" customWidth="1"/>
    <col min="5131" max="5131" width="12.140625" customWidth="1"/>
    <col min="5132" max="5132" width="11.85546875" customWidth="1"/>
    <col min="5133" max="5134" width="10.28515625" customWidth="1"/>
    <col min="5135" max="5136" width="10.7109375" customWidth="1"/>
    <col min="5137" max="5137" width="5.85546875" customWidth="1"/>
    <col min="5138" max="5138" width="6.140625" customWidth="1"/>
    <col min="5139" max="5139" width="8.28515625" customWidth="1"/>
    <col min="5140" max="5140" width="12.7109375" customWidth="1"/>
    <col min="5141" max="5141" width="12" customWidth="1"/>
    <col min="5142" max="5143" width="10.28515625" customWidth="1"/>
    <col min="5144" max="5144" width="11" customWidth="1"/>
    <col min="5145" max="5145" width="13" customWidth="1"/>
    <col min="5146" max="5146" width="12.85546875" customWidth="1"/>
    <col min="5147" max="5148" width="10.28515625" customWidth="1"/>
    <col min="5149" max="5149" width="11" customWidth="1"/>
    <col min="5150" max="5150" width="11.7109375" customWidth="1"/>
    <col min="5152" max="5152" width="8.28515625" customWidth="1"/>
    <col min="5153" max="5153" width="9.42578125" customWidth="1"/>
    <col min="5154" max="5155" width="11.85546875" customWidth="1"/>
    <col min="5156" max="5158" width="10" customWidth="1"/>
    <col min="5159" max="5159" width="12.140625" customWidth="1"/>
    <col min="5160" max="5160" width="12.7109375" customWidth="1"/>
    <col min="5161" max="5163" width="10.28515625" customWidth="1"/>
    <col min="5164" max="5164" width="15.28515625" customWidth="1"/>
    <col min="5165" max="5165" width="8.28515625" customWidth="1"/>
    <col min="5166" max="5166" width="8.42578125" customWidth="1"/>
    <col min="5167" max="5167" width="8" customWidth="1"/>
    <col min="5168" max="5168" width="12.5703125" customWidth="1"/>
    <col min="5169" max="5169" width="11.140625" customWidth="1"/>
    <col min="5170" max="5171" width="10" customWidth="1"/>
    <col min="5172" max="5172" width="11.5703125" customWidth="1"/>
    <col min="5173" max="5173" width="12" customWidth="1"/>
    <col min="5174" max="5174" width="10.85546875" customWidth="1"/>
    <col min="5175" max="5176" width="10.28515625" customWidth="1"/>
    <col min="5177" max="5177" width="11.7109375" customWidth="1"/>
    <col min="5178" max="5178" width="11.140625" customWidth="1"/>
    <col min="5377" max="5377" width="5.28515625" customWidth="1"/>
    <col min="5378" max="5378" width="11.28515625" customWidth="1"/>
    <col min="5379" max="5379" width="7.28515625" customWidth="1"/>
    <col min="5380" max="5380" width="8.28515625" customWidth="1"/>
    <col min="5381" max="5381" width="9.28515625" customWidth="1"/>
    <col min="5382" max="5382" width="13.42578125" customWidth="1"/>
    <col min="5383" max="5383" width="12.7109375" customWidth="1"/>
    <col min="5384" max="5385" width="10" customWidth="1"/>
    <col min="5386" max="5386" width="10.5703125" customWidth="1"/>
    <col min="5387" max="5387" width="12.140625" customWidth="1"/>
    <col min="5388" max="5388" width="11.85546875" customWidth="1"/>
    <col min="5389" max="5390" width="10.28515625" customWidth="1"/>
    <col min="5391" max="5392" width="10.7109375" customWidth="1"/>
    <col min="5393" max="5393" width="5.85546875" customWidth="1"/>
    <col min="5394" max="5394" width="6.140625" customWidth="1"/>
    <col min="5395" max="5395" width="8.28515625" customWidth="1"/>
    <col min="5396" max="5396" width="12.7109375" customWidth="1"/>
    <col min="5397" max="5397" width="12" customWidth="1"/>
    <col min="5398" max="5399" width="10.28515625" customWidth="1"/>
    <col min="5400" max="5400" width="11" customWidth="1"/>
    <col min="5401" max="5401" width="13" customWidth="1"/>
    <col min="5402" max="5402" width="12.85546875" customWidth="1"/>
    <col min="5403" max="5404" width="10.28515625" customWidth="1"/>
    <col min="5405" max="5405" width="11" customWidth="1"/>
    <col min="5406" max="5406" width="11.7109375" customWidth="1"/>
    <col min="5408" max="5408" width="8.28515625" customWidth="1"/>
    <col min="5409" max="5409" width="9.42578125" customWidth="1"/>
    <col min="5410" max="5411" width="11.85546875" customWidth="1"/>
    <col min="5412" max="5414" width="10" customWidth="1"/>
    <col min="5415" max="5415" width="12.140625" customWidth="1"/>
    <col min="5416" max="5416" width="12.7109375" customWidth="1"/>
    <col min="5417" max="5419" width="10.28515625" customWidth="1"/>
    <col min="5420" max="5420" width="15.28515625" customWidth="1"/>
    <col min="5421" max="5421" width="8.28515625" customWidth="1"/>
    <col min="5422" max="5422" width="8.42578125" customWidth="1"/>
    <col min="5423" max="5423" width="8" customWidth="1"/>
    <col min="5424" max="5424" width="12.5703125" customWidth="1"/>
    <col min="5425" max="5425" width="11.140625" customWidth="1"/>
    <col min="5426" max="5427" width="10" customWidth="1"/>
    <col min="5428" max="5428" width="11.5703125" customWidth="1"/>
    <col min="5429" max="5429" width="12" customWidth="1"/>
    <col min="5430" max="5430" width="10.85546875" customWidth="1"/>
    <col min="5431" max="5432" width="10.28515625" customWidth="1"/>
    <col min="5433" max="5433" width="11.7109375" customWidth="1"/>
    <col min="5434" max="5434" width="11.140625" customWidth="1"/>
    <col min="5633" max="5633" width="5.28515625" customWidth="1"/>
    <col min="5634" max="5634" width="11.28515625" customWidth="1"/>
    <col min="5635" max="5635" width="7.28515625" customWidth="1"/>
    <col min="5636" max="5636" width="8.28515625" customWidth="1"/>
    <col min="5637" max="5637" width="9.28515625" customWidth="1"/>
    <col min="5638" max="5638" width="13.42578125" customWidth="1"/>
    <col min="5639" max="5639" width="12.7109375" customWidth="1"/>
    <col min="5640" max="5641" width="10" customWidth="1"/>
    <col min="5642" max="5642" width="10.5703125" customWidth="1"/>
    <col min="5643" max="5643" width="12.140625" customWidth="1"/>
    <col min="5644" max="5644" width="11.85546875" customWidth="1"/>
    <col min="5645" max="5646" width="10.28515625" customWidth="1"/>
    <col min="5647" max="5648" width="10.7109375" customWidth="1"/>
    <col min="5649" max="5649" width="5.85546875" customWidth="1"/>
    <col min="5650" max="5650" width="6.140625" customWidth="1"/>
    <col min="5651" max="5651" width="8.28515625" customWidth="1"/>
    <col min="5652" max="5652" width="12.7109375" customWidth="1"/>
    <col min="5653" max="5653" width="12" customWidth="1"/>
    <col min="5654" max="5655" width="10.28515625" customWidth="1"/>
    <col min="5656" max="5656" width="11" customWidth="1"/>
    <col min="5657" max="5657" width="13" customWidth="1"/>
    <col min="5658" max="5658" width="12.85546875" customWidth="1"/>
    <col min="5659" max="5660" width="10.28515625" customWidth="1"/>
    <col min="5661" max="5661" width="11" customWidth="1"/>
    <col min="5662" max="5662" width="11.7109375" customWidth="1"/>
    <col min="5664" max="5664" width="8.28515625" customWidth="1"/>
    <col min="5665" max="5665" width="9.42578125" customWidth="1"/>
    <col min="5666" max="5667" width="11.85546875" customWidth="1"/>
    <col min="5668" max="5670" width="10" customWidth="1"/>
    <col min="5671" max="5671" width="12.140625" customWidth="1"/>
    <col min="5672" max="5672" width="12.7109375" customWidth="1"/>
    <col min="5673" max="5675" width="10.28515625" customWidth="1"/>
    <col min="5676" max="5676" width="15.28515625" customWidth="1"/>
    <col min="5677" max="5677" width="8.28515625" customWidth="1"/>
    <col min="5678" max="5678" width="8.42578125" customWidth="1"/>
    <col min="5679" max="5679" width="8" customWidth="1"/>
    <col min="5680" max="5680" width="12.5703125" customWidth="1"/>
    <col min="5681" max="5681" width="11.140625" customWidth="1"/>
    <col min="5682" max="5683" width="10" customWidth="1"/>
    <col min="5684" max="5684" width="11.5703125" customWidth="1"/>
    <col min="5685" max="5685" width="12" customWidth="1"/>
    <col min="5686" max="5686" width="10.85546875" customWidth="1"/>
    <col min="5687" max="5688" width="10.28515625" customWidth="1"/>
    <col min="5689" max="5689" width="11.7109375" customWidth="1"/>
    <col min="5690" max="5690" width="11.140625" customWidth="1"/>
    <col min="5889" max="5889" width="5.28515625" customWidth="1"/>
    <col min="5890" max="5890" width="11.28515625" customWidth="1"/>
    <col min="5891" max="5891" width="7.28515625" customWidth="1"/>
    <col min="5892" max="5892" width="8.28515625" customWidth="1"/>
    <col min="5893" max="5893" width="9.28515625" customWidth="1"/>
    <col min="5894" max="5894" width="13.42578125" customWidth="1"/>
    <col min="5895" max="5895" width="12.7109375" customWidth="1"/>
    <col min="5896" max="5897" width="10" customWidth="1"/>
    <col min="5898" max="5898" width="10.5703125" customWidth="1"/>
    <col min="5899" max="5899" width="12.140625" customWidth="1"/>
    <col min="5900" max="5900" width="11.85546875" customWidth="1"/>
    <col min="5901" max="5902" width="10.28515625" customWidth="1"/>
    <col min="5903" max="5904" width="10.7109375" customWidth="1"/>
    <col min="5905" max="5905" width="5.85546875" customWidth="1"/>
    <col min="5906" max="5906" width="6.140625" customWidth="1"/>
    <col min="5907" max="5907" width="8.28515625" customWidth="1"/>
    <col min="5908" max="5908" width="12.7109375" customWidth="1"/>
    <col min="5909" max="5909" width="12" customWidth="1"/>
    <col min="5910" max="5911" width="10.28515625" customWidth="1"/>
    <col min="5912" max="5912" width="11" customWidth="1"/>
    <col min="5913" max="5913" width="13" customWidth="1"/>
    <col min="5914" max="5914" width="12.85546875" customWidth="1"/>
    <col min="5915" max="5916" width="10.28515625" customWidth="1"/>
    <col min="5917" max="5917" width="11" customWidth="1"/>
    <col min="5918" max="5918" width="11.7109375" customWidth="1"/>
    <col min="5920" max="5920" width="8.28515625" customWidth="1"/>
    <col min="5921" max="5921" width="9.42578125" customWidth="1"/>
    <col min="5922" max="5923" width="11.85546875" customWidth="1"/>
    <col min="5924" max="5926" width="10" customWidth="1"/>
    <col min="5927" max="5927" width="12.140625" customWidth="1"/>
    <col min="5928" max="5928" width="12.7109375" customWidth="1"/>
    <col min="5929" max="5931" width="10.28515625" customWidth="1"/>
    <col min="5932" max="5932" width="15.28515625" customWidth="1"/>
    <col min="5933" max="5933" width="8.28515625" customWidth="1"/>
    <col min="5934" max="5934" width="8.42578125" customWidth="1"/>
    <col min="5935" max="5935" width="8" customWidth="1"/>
    <col min="5936" max="5936" width="12.5703125" customWidth="1"/>
    <col min="5937" max="5937" width="11.140625" customWidth="1"/>
    <col min="5938" max="5939" width="10" customWidth="1"/>
    <col min="5940" max="5940" width="11.5703125" customWidth="1"/>
    <col min="5941" max="5941" width="12" customWidth="1"/>
    <col min="5942" max="5942" width="10.85546875" customWidth="1"/>
    <col min="5943" max="5944" width="10.28515625" customWidth="1"/>
    <col min="5945" max="5945" width="11.7109375" customWidth="1"/>
    <col min="5946" max="5946" width="11.140625" customWidth="1"/>
    <col min="6145" max="6145" width="5.28515625" customWidth="1"/>
    <col min="6146" max="6146" width="11.28515625" customWidth="1"/>
    <col min="6147" max="6147" width="7.28515625" customWidth="1"/>
    <col min="6148" max="6148" width="8.28515625" customWidth="1"/>
    <col min="6149" max="6149" width="9.28515625" customWidth="1"/>
    <col min="6150" max="6150" width="13.42578125" customWidth="1"/>
    <col min="6151" max="6151" width="12.7109375" customWidth="1"/>
    <col min="6152" max="6153" width="10" customWidth="1"/>
    <col min="6154" max="6154" width="10.5703125" customWidth="1"/>
    <col min="6155" max="6155" width="12.140625" customWidth="1"/>
    <col min="6156" max="6156" width="11.85546875" customWidth="1"/>
    <col min="6157" max="6158" width="10.28515625" customWidth="1"/>
    <col min="6159" max="6160" width="10.7109375" customWidth="1"/>
    <col min="6161" max="6161" width="5.85546875" customWidth="1"/>
    <col min="6162" max="6162" width="6.140625" customWidth="1"/>
    <col min="6163" max="6163" width="8.28515625" customWidth="1"/>
    <col min="6164" max="6164" width="12.7109375" customWidth="1"/>
    <col min="6165" max="6165" width="12" customWidth="1"/>
    <col min="6166" max="6167" width="10.28515625" customWidth="1"/>
    <col min="6168" max="6168" width="11" customWidth="1"/>
    <col min="6169" max="6169" width="13" customWidth="1"/>
    <col min="6170" max="6170" width="12.85546875" customWidth="1"/>
    <col min="6171" max="6172" width="10.28515625" customWidth="1"/>
    <col min="6173" max="6173" width="11" customWidth="1"/>
    <col min="6174" max="6174" width="11.7109375" customWidth="1"/>
    <col min="6176" max="6176" width="8.28515625" customWidth="1"/>
    <col min="6177" max="6177" width="9.42578125" customWidth="1"/>
    <col min="6178" max="6179" width="11.85546875" customWidth="1"/>
    <col min="6180" max="6182" width="10" customWidth="1"/>
    <col min="6183" max="6183" width="12.140625" customWidth="1"/>
    <col min="6184" max="6184" width="12.7109375" customWidth="1"/>
    <col min="6185" max="6187" width="10.28515625" customWidth="1"/>
    <col min="6188" max="6188" width="15.28515625" customWidth="1"/>
    <col min="6189" max="6189" width="8.28515625" customWidth="1"/>
    <col min="6190" max="6190" width="8.42578125" customWidth="1"/>
    <col min="6191" max="6191" width="8" customWidth="1"/>
    <col min="6192" max="6192" width="12.5703125" customWidth="1"/>
    <col min="6193" max="6193" width="11.140625" customWidth="1"/>
    <col min="6194" max="6195" width="10" customWidth="1"/>
    <col min="6196" max="6196" width="11.5703125" customWidth="1"/>
    <col min="6197" max="6197" width="12" customWidth="1"/>
    <col min="6198" max="6198" width="10.85546875" customWidth="1"/>
    <col min="6199" max="6200" width="10.28515625" customWidth="1"/>
    <col min="6201" max="6201" width="11.7109375" customWidth="1"/>
    <col min="6202" max="6202" width="11.140625" customWidth="1"/>
    <col min="6401" max="6401" width="5.28515625" customWidth="1"/>
    <col min="6402" max="6402" width="11.28515625" customWidth="1"/>
    <col min="6403" max="6403" width="7.28515625" customWidth="1"/>
    <col min="6404" max="6404" width="8.28515625" customWidth="1"/>
    <col min="6405" max="6405" width="9.28515625" customWidth="1"/>
    <col min="6406" max="6406" width="13.42578125" customWidth="1"/>
    <col min="6407" max="6407" width="12.7109375" customWidth="1"/>
    <col min="6408" max="6409" width="10" customWidth="1"/>
    <col min="6410" max="6410" width="10.5703125" customWidth="1"/>
    <col min="6411" max="6411" width="12.140625" customWidth="1"/>
    <col min="6412" max="6412" width="11.85546875" customWidth="1"/>
    <col min="6413" max="6414" width="10.28515625" customWidth="1"/>
    <col min="6415" max="6416" width="10.7109375" customWidth="1"/>
    <col min="6417" max="6417" width="5.85546875" customWidth="1"/>
    <col min="6418" max="6418" width="6.140625" customWidth="1"/>
    <col min="6419" max="6419" width="8.28515625" customWidth="1"/>
    <col min="6420" max="6420" width="12.7109375" customWidth="1"/>
    <col min="6421" max="6421" width="12" customWidth="1"/>
    <col min="6422" max="6423" width="10.28515625" customWidth="1"/>
    <col min="6424" max="6424" width="11" customWidth="1"/>
    <col min="6425" max="6425" width="13" customWidth="1"/>
    <col min="6426" max="6426" width="12.85546875" customWidth="1"/>
    <col min="6427" max="6428" width="10.28515625" customWidth="1"/>
    <col min="6429" max="6429" width="11" customWidth="1"/>
    <col min="6430" max="6430" width="11.7109375" customWidth="1"/>
    <col min="6432" max="6432" width="8.28515625" customWidth="1"/>
    <col min="6433" max="6433" width="9.42578125" customWidth="1"/>
    <col min="6434" max="6435" width="11.85546875" customWidth="1"/>
    <col min="6436" max="6438" width="10" customWidth="1"/>
    <col min="6439" max="6439" width="12.140625" customWidth="1"/>
    <col min="6440" max="6440" width="12.7109375" customWidth="1"/>
    <col min="6441" max="6443" width="10.28515625" customWidth="1"/>
    <col min="6444" max="6444" width="15.28515625" customWidth="1"/>
    <col min="6445" max="6445" width="8.28515625" customWidth="1"/>
    <col min="6446" max="6446" width="8.42578125" customWidth="1"/>
    <col min="6447" max="6447" width="8" customWidth="1"/>
    <col min="6448" max="6448" width="12.5703125" customWidth="1"/>
    <col min="6449" max="6449" width="11.140625" customWidth="1"/>
    <col min="6450" max="6451" width="10" customWidth="1"/>
    <col min="6452" max="6452" width="11.5703125" customWidth="1"/>
    <col min="6453" max="6453" width="12" customWidth="1"/>
    <col min="6454" max="6454" width="10.85546875" customWidth="1"/>
    <col min="6455" max="6456" width="10.28515625" customWidth="1"/>
    <col min="6457" max="6457" width="11.7109375" customWidth="1"/>
    <col min="6458" max="6458" width="11.140625" customWidth="1"/>
    <col min="6657" max="6657" width="5.28515625" customWidth="1"/>
    <col min="6658" max="6658" width="11.28515625" customWidth="1"/>
    <col min="6659" max="6659" width="7.28515625" customWidth="1"/>
    <col min="6660" max="6660" width="8.28515625" customWidth="1"/>
    <col min="6661" max="6661" width="9.28515625" customWidth="1"/>
    <col min="6662" max="6662" width="13.42578125" customWidth="1"/>
    <col min="6663" max="6663" width="12.7109375" customWidth="1"/>
    <col min="6664" max="6665" width="10" customWidth="1"/>
    <col min="6666" max="6666" width="10.5703125" customWidth="1"/>
    <col min="6667" max="6667" width="12.140625" customWidth="1"/>
    <col min="6668" max="6668" width="11.85546875" customWidth="1"/>
    <col min="6669" max="6670" width="10.28515625" customWidth="1"/>
    <col min="6671" max="6672" width="10.7109375" customWidth="1"/>
    <col min="6673" max="6673" width="5.85546875" customWidth="1"/>
    <col min="6674" max="6674" width="6.140625" customWidth="1"/>
    <col min="6675" max="6675" width="8.28515625" customWidth="1"/>
    <col min="6676" max="6676" width="12.7109375" customWidth="1"/>
    <col min="6677" max="6677" width="12" customWidth="1"/>
    <col min="6678" max="6679" width="10.28515625" customWidth="1"/>
    <col min="6680" max="6680" width="11" customWidth="1"/>
    <col min="6681" max="6681" width="13" customWidth="1"/>
    <col min="6682" max="6682" width="12.85546875" customWidth="1"/>
    <col min="6683" max="6684" width="10.28515625" customWidth="1"/>
    <col min="6685" max="6685" width="11" customWidth="1"/>
    <col min="6686" max="6686" width="11.7109375" customWidth="1"/>
    <col min="6688" max="6688" width="8.28515625" customWidth="1"/>
    <col min="6689" max="6689" width="9.42578125" customWidth="1"/>
    <col min="6690" max="6691" width="11.85546875" customWidth="1"/>
    <col min="6692" max="6694" width="10" customWidth="1"/>
    <col min="6695" max="6695" width="12.140625" customWidth="1"/>
    <col min="6696" max="6696" width="12.7109375" customWidth="1"/>
    <col min="6697" max="6699" width="10.28515625" customWidth="1"/>
    <col min="6700" max="6700" width="15.28515625" customWidth="1"/>
    <col min="6701" max="6701" width="8.28515625" customWidth="1"/>
    <col min="6702" max="6702" width="8.42578125" customWidth="1"/>
    <col min="6703" max="6703" width="8" customWidth="1"/>
    <col min="6704" max="6704" width="12.5703125" customWidth="1"/>
    <col min="6705" max="6705" width="11.140625" customWidth="1"/>
    <col min="6706" max="6707" width="10" customWidth="1"/>
    <col min="6708" max="6708" width="11.5703125" customWidth="1"/>
    <col min="6709" max="6709" width="12" customWidth="1"/>
    <col min="6710" max="6710" width="10.85546875" customWidth="1"/>
    <col min="6711" max="6712" width="10.28515625" customWidth="1"/>
    <col min="6713" max="6713" width="11.7109375" customWidth="1"/>
    <col min="6714" max="6714" width="11.140625" customWidth="1"/>
    <col min="6913" max="6913" width="5.28515625" customWidth="1"/>
    <col min="6914" max="6914" width="11.28515625" customWidth="1"/>
    <col min="6915" max="6915" width="7.28515625" customWidth="1"/>
    <col min="6916" max="6916" width="8.28515625" customWidth="1"/>
    <col min="6917" max="6917" width="9.28515625" customWidth="1"/>
    <col min="6918" max="6918" width="13.42578125" customWidth="1"/>
    <col min="6919" max="6919" width="12.7109375" customWidth="1"/>
    <col min="6920" max="6921" width="10" customWidth="1"/>
    <col min="6922" max="6922" width="10.5703125" customWidth="1"/>
    <col min="6923" max="6923" width="12.140625" customWidth="1"/>
    <col min="6924" max="6924" width="11.85546875" customWidth="1"/>
    <col min="6925" max="6926" width="10.28515625" customWidth="1"/>
    <col min="6927" max="6928" width="10.7109375" customWidth="1"/>
    <col min="6929" max="6929" width="5.85546875" customWidth="1"/>
    <col min="6930" max="6930" width="6.140625" customWidth="1"/>
    <col min="6931" max="6931" width="8.28515625" customWidth="1"/>
    <col min="6932" max="6932" width="12.7109375" customWidth="1"/>
    <col min="6933" max="6933" width="12" customWidth="1"/>
    <col min="6934" max="6935" width="10.28515625" customWidth="1"/>
    <col min="6936" max="6936" width="11" customWidth="1"/>
    <col min="6937" max="6937" width="13" customWidth="1"/>
    <col min="6938" max="6938" width="12.85546875" customWidth="1"/>
    <col min="6939" max="6940" width="10.28515625" customWidth="1"/>
    <col min="6941" max="6941" width="11" customWidth="1"/>
    <col min="6942" max="6942" width="11.7109375" customWidth="1"/>
    <col min="6944" max="6944" width="8.28515625" customWidth="1"/>
    <col min="6945" max="6945" width="9.42578125" customWidth="1"/>
    <col min="6946" max="6947" width="11.85546875" customWidth="1"/>
    <col min="6948" max="6950" width="10" customWidth="1"/>
    <col min="6951" max="6951" width="12.140625" customWidth="1"/>
    <col min="6952" max="6952" width="12.7109375" customWidth="1"/>
    <col min="6953" max="6955" width="10.28515625" customWidth="1"/>
    <col min="6956" max="6956" width="15.28515625" customWidth="1"/>
    <col min="6957" max="6957" width="8.28515625" customWidth="1"/>
    <col min="6958" max="6958" width="8.42578125" customWidth="1"/>
    <col min="6959" max="6959" width="8" customWidth="1"/>
    <col min="6960" max="6960" width="12.5703125" customWidth="1"/>
    <col min="6961" max="6961" width="11.140625" customWidth="1"/>
    <col min="6962" max="6963" width="10" customWidth="1"/>
    <col min="6964" max="6964" width="11.5703125" customWidth="1"/>
    <col min="6965" max="6965" width="12" customWidth="1"/>
    <col min="6966" max="6966" width="10.85546875" customWidth="1"/>
    <col min="6967" max="6968" width="10.28515625" customWidth="1"/>
    <col min="6969" max="6969" width="11.7109375" customWidth="1"/>
    <col min="6970" max="6970" width="11.140625" customWidth="1"/>
    <col min="7169" max="7169" width="5.28515625" customWidth="1"/>
    <col min="7170" max="7170" width="11.28515625" customWidth="1"/>
    <col min="7171" max="7171" width="7.28515625" customWidth="1"/>
    <col min="7172" max="7172" width="8.28515625" customWidth="1"/>
    <col min="7173" max="7173" width="9.28515625" customWidth="1"/>
    <col min="7174" max="7174" width="13.42578125" customWidth="1"/>
    <col min="7175" max="7175" width="12.7109375" customWidth="1"/>
    <col min="7176" max="7177" width="10" customWidth="1"/>
    <col min="7178" max="7178" width="10.5703125" customWidth="1"/>
    <col min="7179" max="7179" width="12.140625" customWidth="1"/>
    <col min="7180" max="7180" width="11.85546875" customWidth="1"/>
    <col min="7181" max="7182" width="10.28515625" customWidth="1"/>
    <col min="7183" max="7184" width="10.7109375" customWidth="1"/>
    <col min="7185" max="7185" width="5.85546875" customWidth="1"/>
    <col min="7186" max="7186" width="6.140625" customWidth="1"/>
    <col min="7187" max="7187" width="8.28515625" customWidth="1"/>
    <col min="7188" max="7188" width="12.7109375" customWidth="1"/>
    <col min="7189" max="7189" width="12" customWidth="1"/>
    <col min="7190" max="7191" width="10.28515625" customWidth="1"/>
    <col min="7192" max="7192" width="11" customWidth="1"/>
    <col min="7193" max="7193" width="13" customWidth="1"/>
    <col min="7194" max="7194" width="12.85546875" customWidth="1"/>
    <col min="7195" max="7196" width="10.28515625" customWidth="1"/>
    <col min="7197" max="7197" width="11" customWidth="1"/>
    <col min="7198" max="7198" width="11.7109375" customWidth="1"/>
    <col min="7200" max="7200" width="8.28515625" customWidth="1"/>
    <col min="7201" max="7201" width="9.42578125" customWidth="1"/>
    <col min="7202" max="7203" width="11.85546875" customWidth="1"/>
    <col min="7204" max="7206" width="10" customWidth="1"/>
    <col min="7207" max="7207" width="12.140625" customWidth="1"/>
    <col min="7208" max="7208" width="12.7109375" customWidth="1"/>
    <col min="7209" max="7211" width="10.28515625" customWidth="1"/>
    <col min="7212" max="7212" width="15.28515625" customWidth="1"/>
    <col min="7213" max="7213" width="8.28515625" customWidth="1"/>
    <col min="7214" max="7214" width="8.42578125" customWidth="1"/>
    <col min="7215" max="7215" width="8" customWidth="1"/>
    <col min="7216" max="7216" width="12.5703125" customWidth="1"/>
    <col min="7217" max="7217" width="11.140625" customWidth="1"/>
    <col min="7218" max="7219" width="10" customWidth="1"/>
    <col min="7220" max="7220" width="11.5703125" customWidth="1"/>
    <col min="7221" max="7221" width="12" customWidth="1"/>
    <col min="7222" max="7222" width="10.85546875" customWidth="1"/>
    <col min="7223" max="7224" width="10.28515625" customWidth="1"/>
    <col min="7225" max="7225" width="11.7109375" customWidth="1"/>
    <col min="7226" max="7226" width="11.140625" customWidth="1"/>
    <col min="7425" max="7425" width="5.28515625" customWidth="1"/>
    <col min="7426" max="7426" width="11.28515625" customWidth="1"/>
    <col min="7427" max="7427" width="7.28515625" customWidth="1"/>
    <col min="7428" max="7428" width="8.28515625" customWidth="1"/>
    <col min="7429" max="7429" width="9.28515625" customWidth="1"/>
    <col min="7430" max="7430" width="13.42578125" customWidth="1"/>
    <col min="7431" max="7431" width="12.7109375" customWidth="1"/>
    <col min="7432" max="7433" width="10" customWidth="1"/>
    <col min="7434" max="7434" width="10.5703125" customWidth="1"/>
    <col min="7435" max="7435" width="12.140625" customWidth="1"/>
    <col min="7436" max="7436" width="11.85546875" customWidth="1"/>
    <col min="7437" max="7438" width="10.28515625" customWidth="1"/>
    <col min="7439" max="7440" width="10.7109375" customWidth="1"/>
    <col min="7441" max="7441" width="5.85546875" customWidth="1"/>
    <col min="7442" max="7442" width="6.140625" customWidth="1"/>
    <col min="7443" max="7443" width="8.28515625" customWidth="1"/>
    <col min="7444" max="7444" width="12.7109375" customWidth="1"/>
    <col min="7445" max="7445" width="12" customWidth="1"/>
    <col min="7446" max="7447" width="10.28515625" customWidth="1"/>
    <col min="7448" max="7448" width="11" customWidth="1"/>
    <col min="7449" max="7449" width="13" customWidth="1"/>
    <col min="7450" max="7450" width="12.85546875" customWidth="1"/>
    <col min="7451" max="7452" width="10.28515625" customWidth="1"/>
    <col min="7453" max="7453" width="11" customWidth="1"/>
    <col min="7454" max="7454" width="11.7109375" customWidth="1"/>
    <col min="7456" max="7456" width="8.28515625" customWidth="1"/>
    <col min="7457" max="7457" width="9.42578125" customWidth="1"/>
    <col min="7458" max="7459" width="11.85546875" customWidth="1"/>
    <col min="7460" max="7462" width="10" customWidth="1"/>
    <col min="7463" max="7463" width="12.140625" customWidth="1"/>
    <col min="7464" max="7464" width="12.7109375" customWidth="1"/>
    <col min="7465" max="7467" width="10.28515625" customWidth="1"/>
    <col min="7468" max="7468" width="15.28515625" customWidth="1"/>
    <col min="7469" max="7469" width="8.28515625" customWidth="1"/>
    <col min="7470" max="7470" width="8.42578125" customWidth="1"/>
    <col min="7471" max="7471" width="8" customWidth="1"/>
    <col min="7472" max="7472" width="12.5703125" customWidth="1"/>
    <col min="7473" max="7473" width="11.140625" customWidth="1"/>
    <col min="7474" max="7475" width="10" customWidth="1"/>
    <col min="7476" max="7476" width="11.5703125" customWidth="1"/>
    <col min="7477" max="7477" width="12" customWidth="1"/>
    <col min="7478" max="7478" width="10.85546875" customWidth="1"/>
    <col min="7479" max="7480" width="10.28515625" customWidth="1"/>
    <col min="7481" max="7481" width="11.7109375" customWidth="1"/>
    <col min="7482" max="7482" width="11.140625" customWidth="1"/>
    <col min="7681" max="7681" width="5.28515625" customWidth="1"/>
    <col min="7682" max="7682" width="11.28515625" customWidth="1"/>
    <col min="7683" max="7683" width="7.28515625" customWidth="1"/>
    <col min="7684" max="7684" width="8.28515625" customWidth="1"/>
    <col min="7685" max="7685" width="9.28515625" customWidth="1"/>
    <col min="7686" max="7686" width="13.42578125" customWidth="1"/>
    <col min="7687" max="7687" width="12.7109375" customWidth="1"/>
    <col min="7688" max="7689" width="10" customWidth="1"/>
    <col min="7690" max="7690" width="10.5703125" customWidth="1"/>
    <col min="7691" max="7691" width="12.140625" customWidth="1"/>
    <col min="7692" max="7692" width="11.85546875" customWidth="1"/>
    <col min="7693" max="7694" width="10.28515625" customWidth="1"/>
    <col min="7695" max="7696" width="10.7109375" customWidth="1"/>
    <col min="7697" max="7697" width="5.85546875" customWidth="1"/>
    <col min="7698" max="7698" width="6.140625" customWidth="1"/>
    <col min="7699" max="7699" width="8.28515625" customWidth="1"/>
    <col min="7700" max="7700" width="12.7109375" customWidth="1"/>
    <col min="7701" max="7701" width="12" customWidth="1"/>
    <col min="7702" max="7703" width="10.28515625" customWidth="1"/>
    <col min="7704" max="7704" width="11" customWidth="1"/>
    <col min="7705" max="7705" width="13" customWidth="1"/>
    <col min="7706" max="7706" width="12.85546875" customWidth="1"/>
    <col min="7707" max="7708" width="10.28515625" customWidth="1"/>
    <col min="7709" max="7709" width="11" customWidth="1"/>
    <col min="7710" max="7710" width="11.7109375" customWidth="1"/>
    <col min="7712" max="7712" width="8.28515625" customWidth="1"/>
    <col min="7713" max="7713" width="9.42578125" customWidth="1"/>
    <col min="7714" max="7715" width="11.85546875" customWidth="1"/>
    <col min="7716" max="7718" width="10" customWidth="1"/>
    <col min="7719" max="7719" width="12.140625" customWidth="1"/>
    <col min="7720" max="7720" width="12.7109375" customWidth="1"/>
    <col min="7721" max="7723" width="10.28515625" customWidth="1"/>
    <col min="7724" max="7724" width="15.28515625" customWidth="1"/>
    <col min="7725" max="7725" width="8.28515625" customWidth="1"/>
    <col min="7726" max="7726" width="8.42578125" customWidth="1"/>
    <col min="7727" max="7727" width="8" customWidth="1"/>
    <col min="7728" max="7728" width="12.5703125" customWidth="1"/>
    <col min="7729" max="7729" width="11.140625" customWidth="1"/>
    <col min="7730" max="7731" width="10" customWidth="1"/>
    <col min="7732" max="7732" width="11.5703125" customWidth="1"/>
    <col min="7733" max="7733" width="12" customWidth="1"/>
    <col min="7734" max="7734" width="10.85546875" customWidth="1"/>
    <col min="7735" max="7736" width="10.28515625" customWidth="1"/>
    <col min="7737" max="7737" width="11.7109375" customWidth="1"/>
    <col min="7738" max="7738" width="11.140625" customWidth="1"/>
    <col min="7937" max="7937" width="5.28515625" customWidth="1"/>
    <col min="7938" max="7938" width="11.28515625" customWidth="1"/>
    <col min="7939" max="7939" width="7.28515625" customWidth="1"/>
    <col min="7940" max="7940" width="8.28515625" customWidth="1"/>
    <col min="7941" max="7941" width="9.28515625" customWidth="1"/>
    <col min="7942" max="7942" width="13.42578125" customWidth="1"/>
    <col min="7943" max="7943" width="12.7109375" customWidth="1"/>
    <col min="7944" max="7945" width="10" customWidth="1"/>
    <col min="7946" max="7946" width="10.5703125" customWidth="1"/>
    <col min="7947" max="7947" width="12.140625" customWidth="1"/>
    <col min="7948" max="7948" width="11.85546875" customWidth="1"/>
    <col min="7949" max="7950" width="10.28515625" customWidth="1"/>
    <col min="7951" max="7952" width="10.7109375" customWidth="1"/>
    <col min="7953" max="7953" width="5.85546875" customWidth="1"/>
    <col min="7954" max="7954" width="6.140625" customWidth="1"/>
    <col min="7955" max="7955" width="8.28515625" customWidth="1"/>
    <col min="7956" max="7956" width="12.7109375" customWidth="1"/>
    <col min="7957" max="7957" width="12" customWidth="1"/>
    <col min="7958" max="7959" width="10.28515625" customWidth="1"/>
    <col min="7960" max="7960" width="11" customWidth="1"/>
    <col min="7961" max="7961" width="13" customWidth="1"/>
    <col min="7962" max="7962" width="12.85546875" customWidth="1"/>
    <col min="7963" max="7964" width="10.28515625" customWidth="1"/>
    <col min="7965" max="7965" width="11" customWidth="1"/>
    <col min="7966" max="7966" width="11.7109375" customWidth="1"/>
    <col min="7968" max="7968" width="8.28515625" customWidth="1"/>
    <col min="7969" max="7969" width="9.42578125" customWidth="1"/>
    <col min="7970" max="7971" width="11.85546875" customWidth="1"/>
    <col min="7972" max="7974" width="10" customWidth="1"/>
    <col min="7975" max="7975" width="12.140625" customWidth="1"/>
    <col min="7976" max="7976" width="12.7109375" customWidth="1"/>
    <col min="7977" max="7979" width="10.28515625" customWidth="1"/>
    <col min="7980" max="7980" width="15.28515625" customWidth="1"/>
    <col min="7981" max="7981" width="8.28515625" customWidth="1"/>
    <col min="7982" max="7982" width="8.42578125" customWidth="1"/>
    <col min="7983" max="7983" width="8" customWidth="1"/>
    <col min="7984" max="7984" width="12.5703125" customWidth="1"/>
    <col min="7985" max="7985" width="11.140625" customWidth="1"/>
    <col min="7986" max="7987" width="10" customWidth="1"/>
    <col min="7988" max="7988" width="11.5703125" customWidth="1"/>
    <col min="7989" max="7989" width="12" customWidth="1"/>
    <col min="7990" max="7990" width="10.85546875" customWidth="1"/>
    <col min="7991" max="7992" width="10.28515625" customWidth="1"/>
    <col min="7993" max="7993" width="11.7109375" customWidth="1"/>
    <col min="7994" max="7994" width="11.140625" customWidth="1"/>
    <col min="8193" max="8193" width="5.28515625" customWidth="1"/>
    <col min="8194" max="8194" width="11.28515625" customWidth="1"/>
    <col min="8195" max="8195" width="7.28515625" customWidth="1"/>
    <col min="8196" max="8196" width="8.28515625" customWidth="1"/>
    <col min="8197" max="8197" width="9.28515625" customWidth="1"/>
    <col min="8198" max="8198" width="13.42578125" customWidth="1"/>
    <col min="8199" max="8199" width="12.7109375" customWidth="1"/>
    <col min="8200" max="8201" width="10" customWidth="1"/>
    <col min="8202" max="8202" width="10.5703125" customWidth="1"/>
    <col min="8203" max="8203" width="12.140625" customWidth="1"/>
    <col min="8204" max="8204" width="11.85546875" customWidth="1"/>
    <col min="8205" max="8206" width="10.28515625" customWidth="1"/>
    <col min="8207" max="8208" width="10.7109375" customWidth="1"/>
    <col min="8209" max="8209" width="5.85546875" customWidth="1"/>
    <col min="8210" max="8210" width="6.140625" customWidth="1"/>
    <col min="8211" max="8211" width="8.28515625" customWidth="1"/>
    <col min="8212" max="8212" width="12.7109375" customWidth="1"/>
    <col min="8213" max="8213" width="12" customWidth="1"/>
    <col min="8214" max="8215" width="10.28515625" customWidth="1"/>
    <col min="8216" max="8216" width="11" customWidth="1"/>
    <col min="8217" max="8217" width="13" customWidth="1"/>
    <col min="8218" max="8218" width="12.85546875" customWidth="1"/>
    <col min="8219" max="8220" width="10.28515625" customWidth="1"/>
    <col min="8221" max="8221" width="11" customWidth="1"/>
    <col min="8222" max="8222" width="11.7109375" customWidth="1"/>
    <col min="8224" max="8224" width="8.28515625" customWidth="1"/>
    <col min="8225" max="8225" width="9.42578125" customWidth="1"/>
    <col min="8226" max="8227" width="11.85546875" customWidth="1"/>
    <col min="8228" max="8230" width="10" customWidth="1"/>
    <col min="8231" max="8231" width="12.140625" customWidth="1"/>
    <col min="8232" max="8232" width="12.7109375" customWidth="1"/>
    <col min="8233" max="8235" width="10.28515625" customWidth="1"/>
    <col min="8236" max="8236" width="15.28515625" customWidth="1"/>
    <col min="8237" max="8237" width="8.28515625" customWidth="1"/>
    <col min="8238" max="8238" width="8.42578125" customWidth="1"/>
    <col min="8239" max="8239" width="8" customWidth="1"/>
    <col min="8240" max="8240" width="12.5703125" customWidth="1"/>
    <col min="8241" max="8241" width="11.140625" customWidth="1"/>
    <col min="8242" max="8243" width="10" customWidth="1"/>
    <col min="8244" max="8244" width="11.5703125" customWidth="1"/>
    <col min="8245" max="8245" width="12" customWidth="1"/>
    <col min="8246" max="8246" width="10.85546875" customWidth="1"/>
    <col min="8247" max="8248" width="10.28515625" customWidth="1"/>
    <col min="8249" max="8249" width="11.7109375" customWidth="1"/>
    <col min="8250" max="8250" width="11.140625" customWidth="1"/>
    <col min="8449" max="8449" width="5.28515625" customWidth="1"/>
    <col min="8450" max="8450" width="11.28515625" customWidth="1"/>
    <col min="8451" max="8451" width="7.28515625" customWidth="1"/>
    <col min="8452" max="8452" width="8.28515625" customWidth="1"/>
    <col min="8453" max="8453" width="9.28515625" customWidth="1"/>
    <col min="8454" max="8454" width="13.42578125" customWidth="1"/>
    <col min="8455" max="8455" width="12.7109375" customWidth="1"/>
    <col min="8456" max="8457" width="10" customWidth="1"/>
    <col min="8458" max="8458" width="10.5703125" customWidth="1"/>
    <col min="8459" max="8459" width="12.140625" customWidth="1"/>
    <col min="8460" max="8460" width="11.85546875" customWidth="1"/>
    <col min="8461" max="8462" width="10.28515625" customWidth="1"/>
    <col min="8463" max="8464" width="10.7109375" customWidth="1"/>
    <col min="8465" max="8465" width="5.85546875" customWidth="1"/>
    <col min="8466" max="8466" width="6.140625" customWidth="1"/>
    <col min="8467" max="8467" width="8.28515625" customWidth="1"/>
    <col min="8468" max="8468" width="12.7109375" customWidth="1"/>
    <col min="8469" max="8469" width="12" customWidth="1"/>
    <col min="8470" max="8471" width="10.28515625" customWidth="1"/>
    <col min="8472" max="8472" width="11" customWidth="1"/>
    <col min="8473" max="8473" width="13" customWidth="1"/>
    <col min="8474" max="8474" width="12.85546875" customWidth="1"/>
    <col min="8475" max="8476" width="10.28515625" customWidth="1"/>
    <col min="8477" max="8477" width="11" customWidth="1"/>
    <col min="8478" max="8478" width="11.7109375" customWidth="1"/>
    <col min="8480" max="8480" width="8.28515625" customWidth="1"/>
    <col min="8481" max="8481" width="9.42578125" customWidth="1"/>
    <col min="8482" max="8483" width="11.85546875" customWidth="1"/>
    <col min="8484" max="8486" width="10" customWidth="1"/>
    <col min="8487" max="8487" width="12.140625" customWidth="1"/>
    <col min="8488" max="8488" width="12.7109375" customWidth="1"/>
    <col min="8489" max="8491" width="10.28515625" customWidth="1"/>
    <col min="8492" max="8492" width="15.28515625" customWidth="1"/>
    <col min="8493" max="8493" width="8.28515625" customWidth="1"/>
    <col min="8494" max="8494" width="8.42578125" customWidth="1"/>
    <col min="8495" max="8495" width="8" customWidth="1"/>
    <col min="8496" max="8496" width="12.5703125" customWidth="1"/>
    <col min="8497" max="8497" width="11.140625" customWidth="1"/>
    <col min="8498" max="8499" width="10" customWidth="1"/>
    <col min="8500" max="8500" width="11.5703125" customWidth="1"/>
    <col min="8501" max="8501" width="12" customWidth="1"/>
    <col min="8502" max="8502" width="10.85546875" customWidth="1"/>
    <col min="8503" max="8504" width="10.28515625" customWidth="1"/>
    <col min="8505" max="8505" width="11.7109375" customWidth="1"/>
    <col min="8506" max="8506" width="11.140625" customWidth="1"/>
    <col min="8705" max="8705" width="5.28515625" customWidth="1"/>
    <col min="8706" max="8706" width="11.28515625" customWidth="1"/>
    <col min="8707" max="8707" width="7.28515625" customWidth="1"/>
    <col min="8708" max="8708" width="8.28515625" customWidth="1"/>
    <col min="8709" max="8709" width="9.28515625" customWidth="1"/>
    <col min="8710" max="8710" width="13.42578125" customWidth="1"/>
    <col min="8711" max="8711" width="12.7109375" customWidth="1"/>
    <col min="8712" max="8713" width="10" customWidth="1"/>
    <col min="8714" max="8714" width="10.5703125" customWidth="1"/>
    <col min="8715" max="8715" width="12.140625" customWidth="1"/>
    <col min="8716" max="8716" width="11.85546875" customWidth="1"/>
    <col min="8717" max="8718" width="10.28515625" customWidth="1"/>
    <col min="8719" max="8720" width="10.7109375" customWidth="1"/>
    <col min="8721" max="8721" width="5.85546875" customWidth="1"/>
    <col min="8722" max="8722" width="6.140625" customWidth="1"/>
    <col min="8723" max="8723" width="8.28515625" customWidth="1"/>
    <col min="8724" max="8724" width="12.7109375" customWidth="1"/>
    <col min="8725" max="8725" width="12" customWidth="1"/>
    <col min="8726" max="8727" width="10.28515625" customWidth="1"/>
    <col min="8728" max="8728" width="11" customWidth="1"/>
    <col min="8729" max="8729" width="13" customWidth="1"/>
    <col min="8730" max="8730" width="12.85546875" customWidth="1"/>
    <col min="8731" max="8732" width="10.28515625" customWidth="1"/>
    <col min="8733" max="8733" width="11" customWidth="1"/>
    <col min="8734" max="8734" width="11.7109375" customWidth="1"/>
    <col min="8736" max="8736" width="8.28515625" customWidth="1"/>
    <col min="8737" max="8737" width="9.42578125" customWidth="1"/>
    <col min="8738" max="8739" width="11.85546875" customWidth="1"/>
    <col min="8740" max="8742" width="10" customWidth="1"/>
    <col min="8743" max="8743" width="12.140625" customWidth="1"/>
    <col min="8744" max="8744" width="12.7109375" customWidth="1"/>
    <col min="8745" max="8747" width="10.28515625" customWidth="1"/>
    <col min="8748" max="8748" width="15.28515625" customWidth="1"/>
    <col min="8749" max="8749" width="8.28515625" customWidth="1"/>
    <col min="8750" max="8750" width="8.42578125" customWidth="1"/>
    <col min="8751" max="8751" width="8" customWidth="1"/>
    <col min="8752" max="8752" width="12.5703125" customWidth="1"/>
    <col min="8753" max="8753" width="11.140625" customWidth="1"/>
    <col min="8754" max="8755" width="10" customWidth="1"/>
    <col min="8756" max="8756" width="11.5703125" customWidth="1"/>
    <col min="8757" max="8757" width="12" customWidth="1"/>
    <col min="8758" max="8758" width="10.85546875" customWidth="1"/>
    <col min="8759" max="8760" width="10.28515625" customWidth="1"/>
    <col min="8761" max="8761" width="11.7109375" customWidth="1"/>
    <col min="8762" max="8762" width="11.140625" customWidth="1"/>
    <col min="8961" max="8961" width="5.28515625" customWidth="1"/>
    <col min="8962" max="8962" width="11.28515625" customWidth="1"/>
    <col min="8963" max="8963" width="7.28515625" customWidth="1"/>
    <col min="8964" max="8964" width="8.28515625" customWidth="1"/>
    <col min="8965" max="8965" width="9.28515625" customWidth="1"/>
    <col min="8966" max="8966" width="13.42578125" customWidth="1"/>
    <col min="8967" max="8967" width="12.7109375" customWidth="1"/>
    <col min="8968" max="8969" width="10" customWidth="1"/>
    <col min="8970" max="8970" width="10.5703125" customWidth="1"/>
    <col min="8971" max="8971" width="12.140625" customWidth="1"/>
    <col min="8972" max="8972" width="11.85546875" customWidth="1"/>
    <col min="8973" max="8974" width="10.28515625" customWidth="1"/>
    <col min="8975" max="8976" width="10.7109375" customWidth="1"/>
    <col min="8977" max="8977" width="5.85546875" customWidth="1"/>
    <col min="8978" max="8978" width="6.140625" customWidth="1"/>
    <col min="8979" max="8979" width="8.28515625" customWidth="1"/>
    <col min="8980" max="8980" width="12.7109375" customWidth="1"/>
    <col min="8981" max="8981" width="12" customWidth="1"/>
    <col min="8982" max="8983" width="10.28515625" customWidth="1"/>
    <col min="8984" max="8984" width="11" customWidth="1"/>
    <col min="8985" max="8985" width="13" customWidth="1"/>
    <col min="8986" max="8986" width="12.85546875" customWidth="1"/>
    <col min="8987" max="8988" width="10.28515625" customWidth="1"/>
    <col min="8989" max="8989" width="11" customWidth="1"/>
    <col min="8990" max="8990" width="11.7109375" customWidth="1"/>
    <col min="8992" max="8992" width="8.28515625" customWidth="1"/>
    <col min="8993" max="8993" width="9.42578125" customWidth="1"/>
    <col min="8994" max="8995" width="11.85546875" customWidth="1"/>
    <col min="8996" max="8998" width="10" customWidth="1"/>
    <col min="8999" max="8999" width="12.140625" customWidth="1"/>
    <col min="9000" max="9000" width="12.7109375" customWidth="1"/>
    <col min="9001" max="9003" width="10.28515625" customWidth="1"/>
    <col min="9004" max="9004" width="15.28515625" customWidth="1"/>
    <col min="9005" max="9005" width="8.28515625" customWidth="1"/>
    <col min="9006" max="9006" width="8.42578125" customWidth="1"/>
    <col min="9007" max="9007" width="8" customWidth="1"/>
    <col min="9008" max="9008" width="12.5703125" customWidth="1"/>
    <col min="9009" max="9009" width="11.140625" customWidth="1"/>
    <col min="9010" max="9011" width="10" customWidth="1"/>
    <col min="9012" max="9012" width="11.5703125" customWidth="1"/>
    <col min="9013" max="9013" width="12" customWidth="1"/>
    <col min="9014" max="9014" width="10.85546875" customWidth="1"/>
    <col min="9015" max="9016" width="10.28515625" customWidth="1"/>
    <col min="9017" max="9017" width="11.7109375" customWidth="1"/>
    <col min="9018" max="9018" width="11.140625" customWidth="1"/>
    <col min="9217" max="9217" width="5.28515625" customWidth="1"/>
    <col min="9218" max="9218" width="11.28515625" customWidth="1"/>
    <col min="9219" max="9219" width="7.28515625" customWidth="1"/>
    <col min="9220" max="9220" width="8.28515625" customWidth="1"/>
    <col min="9221" max="9221" width="9.28515625" customWidth="1"/>
    <col min="9222" max="9222" width="13.42578125" customWidth="1"/>
    <col min="9223" max="9223" width="12.7109375" customWidth="1"/>
    <col min="9224" max="9225" width="10" customWidth="1"/>
    <col min="9226" max="9226" width="10.5703125" customWidth="1"/>
    <col min="9227" max="9227" width="12.140625" customWidth="1"/>
    <col min="9228" max="9228" width="11.85546875" customWidth="1"/>
    <col min="9229" max="9230" width="10.28515625" customWidth="1"/>
    <col min="9231" max="9232" width="10.7109375" customWidth="1"/>
    <col min="9233" max="9233" width="5.85546875" customWidth="1"/>
    <col min="9234" max="9234" width="6.140625" customWidth="1"/>
    <col min="9235" max="9235" width="8.28515625" customWidth="1"/>
    <col min="9236" max="9236" width="12.7109375" customWidth="1"/>
    <col min="9237" max="9237" width="12" customWidth="1"/>
    <col min="9238" max="9239" width="10.28515625" customWidth="1"/>
    <col min="9240" max="9240" width="11" customWidth="1"/>
    <col min="9241" max="9241" width="13" customWidth="1"/>
    <col min="9242" max="9242" width="12.85546875" customWidth="1"/>
    <col min="9243" max="9244" width="10.28515625" customWidth="1"/>
    <col min="9245" max="9245" width="11" customWidth="1"/>
    <col min="9246" max="9246" width="11.7109375" customWidth="1"/>
    <col min="9248" max="9248" width="8.28515625" customWidth="1"/>
    <col min="9249" max="9249" width="9.42578125" customWidth="1"/>
    <col min="9250" max="9251" width="11.85546875" customWidth="1"/>
    <col min="9252" max="9254" width="10" customWidth="1"/>
    <col min="9255" max="9255" width="12.140625" customWidth="1"/>
    <col min="9256" max="9256" width="12.7109375" customWidth="1"/>
    <col min="9257" max="9259" width="10.28515625" customWidth="1"/>
    <col min="9260" max="9260" width="15.28515625" customWidth="1"/>
    <col min="9261" max="9261" width="8.28515625" customWidth="1"/>
    <col min="9262" max="9262" width="8.42578125" customWidth="1"/>
    <col min="9263" max="9263" width="8" customWidth="1"/>
    <col min="9264" max="9264" width="12.5703125" customWidth="1"/>
    <col min="9265" max="9265" width="11.140625" customWidth="1"/>
    <col min="9266" max="9267" width="10" customWidth="1"/>
    <col min="9268" max="9268" width="11.5703125" customWidth="1"/>
    <col min="9269" max="9269" width="12" customWidth="1"/>
    <col min="9270" max="9270" width="10.85546875" customWidth="1"/>
    <col min="9271" max="9272" width="10.28515625" customWidth="1"/>
    <col min="9273" max="9273" width="11.7109375" customWidth="1"/>
    <col min="9274" max="9274" width="11.140625" customWidth="1"/>
    <col min="9473" max="9473" width="5.28515625" customWidth="1"/>
    <col min="9474" max="9474" width="11.28515625" customWidth="1"/>
    <col min="9475" max="9475" width="7.28515625" customWidth="1"/>
    <col min="9476" max="9476" width="8.28515625" customWidth="1"/>
    <col min="9477" max="9477" width="9.28515625" customWidth="1"/>
    <col min="9478" max="9478" width="13.42578125" customWidth="1"/>
    <col min="9479" max="9479" width="12.7109375" customWidth="1"/>
    <col min="9480" max="9481" width="10" customWidth="1"/>
    <col min="9482" max="9482" width="10.5703125" customWidth="1"/>
    <col min="9483" max="9483" width="12.140625" customWidth="1"/>
    <col min="9484" max="9484" width="11.85546875" customWidth="1"/>
    <col min="9485" max="9486" width="10.28515625" customWidth="1"/>
    <col min="9487" max="9488" width="10.7109375" customWidth="1"/>
    <col min="9489" max="9489" width="5.85546875" customWidth="1"/>
    <col min="9490" max="9490" width="6.140625" customWidth="1"/>
    <col min="9491" max="9491" width="8.28515625" customWidth="1"/>
    <col min="9492" max="9492" width="12.7109375" customWidth="1"/>
    <col min="9493" max="9493" width="12" customWidth="1"/>
    <col min="9494" max="9495" width="10.28515625" customWidth="1"/>
    <col min="9496" max="9496" width="11" customWidth="1"/>
    <col min="9497" max="9497" width="13" customWidth="1"/>
    <col min="9498" max="9498" width="12.85546875" customWidth="1"/>
    <col min="9499" max="9500" width="10.28515625" customWidth="1"/>
    <col min="9501" max="9501" width="11" customWidth="1"/>
    <col min="9502" max="9502" width="11.7109375" customWidth="1"/>
    <col min="9504" max="9504" width="8.28515625" customWidth="1"/>
    <col min="9505" max="9505" width="9.42578125" customWidth="1"/>
    <col min="9506" max="9507" width="11.85546875" customWidth="1"/>
    <col min="9508" max="9510" width="10" customWidth="1"/>
    <col min="9511" max="9511" width="12.140625" customWidth="1"/>
    <col min="9512" max="9512" width="12.7109375" customWidth="1"/>
    <col min="9513" max="9515" width="10.28515625" customWidth="1"/>
    <col min="9516" max="9516" width="15.28515625" customWidth="1"/>
    <col min="9517" max="9517" width="8.28515625" customWidth="1"/>
    <col min="9518" max="9518" width="8.42578125" customWidth="1"/>
    <col min="9519" max="9519" width="8" customWidth="1"/>
    <col min="9520" max="9520" width="12.5703125" customWidth="1"/>
    <col min="9521" max="9521" width="11.140625" customWidth="1"/>
    <col min="9522" max="9523" width="10" customWidth="1"/>
    <col min="9524" max="9524" width="11.5703125" customWidth="1"/>
    <col min="9525" max="9525" width="12" customWidth="1"/>
    <col min="9526" max="9526" width="10.85546875" customWidth="1"/>
    <col min="9527" max="9528" width="10.28515625" customWidth="1"/>
    <col min="9529" max="9529" width="11.7109375" customWidth="1"/>
    <col min="9530" max="9530" width="11.140625" customWidth="1"/>
    <col min="9729" max="9729" width="5.28515625" customWidth="1"/>
    <col min="9730" max="9730" width="11.28515625" customWidth="1"/>
    <col min="9731" max="9731" width="7.28515625" customWidth="1"/>
    <col min="9732" max="9732" width="8.28515625" customWidth="1"/>
    <col min="9733" max="9733" width="9.28515625" customWidth="1"/>
    <col min="9734" max="9734" width="13.42578125" customWidth="1"/>
    <col min="9735" max="9735" width="12.7109375" customWidth="1"/>
    <col min="9736" max="9737" width="10" customWidth="1"/>
    <col min="9738" max="9738" width="10.5703125" customWidth="1"/>
    <col min="9739" max="9739" width="12.140625" customWidth="1"/>
    <col min="9740" max="9740" width="11.85546875" customWidth="1"/>
    <col min="9741" max="9742" width="10.28515625" customWidth="1"/>
    <col min="9743" max="9744" width="10.7109375" customWidth="1"/>
    <col min="9745" max="9745" width="5.85546875" customWidth="1"/>
    <col min="9746" max="9746" width="6.140625" customWidth="1"/>
    <col min="9747" max="9747" width="8.28515625" customWidth="1"/>
    <col min="9748" max="9748" width="12.7109375" customWidth="1"/>
    <col min="9749" max="9749" width="12" customWidth="1"/>
    <col min="9750" max="9751" width="10.28515625" customWidth="1"/>
    <col min="9752" max="9752" width="11" customWidth="1"/>
    <col min="9753" max="9753" width="13" customWidth="1"/>
    <col min="9754" max="9754" width="12.85546875" customWidth="1"/>
    <col min="9755" max="9756" width="10.28515625" customWidth="1"/>
    <col min="9757" max="9757" width="11" customWidth="1"/>
    <col min="9758" max="9758" width="11.7109375" customWidth="1"/>
    <col min="9760" max="9760" width="8.28515625" customWidth="1"/>
    <col min="9761" max="9761" width="9.42578125" customWidth="1"/>
    <col min="9762" max="9763" width="11.85546875" customWidth="1"/>
    <col min="9764" max="9766" width="10" customWidth="1"/>
    <col min="9767" max="9767" width="12.140625" customWidth="1"/>
    <col min="9768" max="9768" width="12.7109375" customWidth="1"/>
    <col min="9769" max="9771" width="10.28515625" customWidth="1"/>
    <col min="9772" max="9772" width="15.28515625" customWidth="1"/>
    <col min="9773" max="9773" width="8.28515625" customWidth="1"/>
    <col min="9774" max="9774" width="8.42578125" customWidth="1"/>
    <col min="9775" max="9775" width="8" customWidth="1"/>
    <col min="9776" max="9776" width="12.5703125" customWidth="1"/>
    <col min="9777" max="9777" width="11.140625" customWidth="1"/>
    <col min="9778" max="9779" width="10" customWidth="1"/>
    <col min="9780" max="9780" width="11.5703125" customWidth="1"/>
    <col min="9781" max="9781" width="12" customWidth="1"/>
    <col min="9782" max="9782" width="10.85546875" customWidth="1"/>
    <col min="9783" max="9784" width="10.28515625" customWidth="1"/>
    <col min="9785" max="9785" width="11.7109375" customWidth="1"/>
    <col min="9786" max="9786" width="11.140625" customWidth="1"/>
    <col min="9985" max="9985" width="5.28515625" customWidth="1"/>
    <col min="9986" max="9986" width="11.28515625" customWidth="1"/>
    <col min="9987" max="9987" width="7.28515625" customWidth="1"/>
    <col min="9988" max="9988" width="8.28515625" customWidth="1"/>
    <col min="9989" max="9989" width="9.28515625" customWidth="1"/>
    <col min="9990" max="9990" width="13.42578125" customWidth="1"/>
    <col min="9991" max="9991" width="12.7109375" customWidth="1"/>
    <col min="9992" max="9993" width="10" customWidth="1"/>
    <col min="9994" max="9994" width="10.5703125" customWidth="1"/>
    <col min="9995" max="9995" width="12.140625" customWidth="1"/>
    <col min="9996" max="9996" width="11.85546875" customWidth="1"/>
    <col min="9997" max="9998" width="10.28515625" customWidth="1"/>
    <col min="9999" max="10000" width="10.7109375" customWidth="1"/>
    <col min="10001" max="10001" width="5.85546875" customWidth="1"/>
    <col min="10002" max="10002" width="6.140625" customWidth="1"/>
    <col min="10003" max="10003" width="8.28515625" customWidth="1"/>
    <col min="10004" max="10004" width="12.7109375" customWidth="1"/>
    <col min="10005" max="10005" width="12" customWidth="1"/>
    <col min="10006" max="10007" width="10.28515625" customWidth="1"/>
    <col min="10008" max="10008" width="11" customWidth="1"/>
    <col min="10009" max="10009" width="13" customWidth="1"/>
    <col min="10010" max="10010" width="12.85546875" customWidth="1"/>
    <col min="10011" max="10012" width="10.28515625" customWidth="1"/>
    <col min="10013" max="10013" width="11" customWidth="1"/>
    <col min="10014" max="10014" width="11.7109375" customWidth="1"/>
    <col min="10016" max="10016" width="8.28515625" customWidth="1"/>
    <col min="10017" max="10017" width="9.42578125" customWidth="1"/>
    <col min="10018" max="10019" width="11.85546875" customWidth="1"/>
    <col min="10020" max="10022" width="10" customWidth="1"/>
    <col min="10023" max="10023" width="12.140625" customWidth="1"/>
    <col min="10024" max="10024" width="12.7109375" customWidth="1"/>
    <col min="10025" max="10027" width="10.28515625" customWidth="1"/>
    <col min="10028" max="10028" width="15.28515625" customWidth="1"/>
    <col min="10029" max="10029" width="8.28515625" customWidth="1"/>
    <col min="10030" max="10030" width="8.42578125" customWidth="1"/>
    <col min="10031" max="10031" width="8" customWidth="1"/>
    <col min="10032" max="10032" width="12.5703125" customWidth="1"/>
    <col min="10033" max="10033" width="11.140625" customWidth="1"/>
    <col min="10034" max="10035" width="10" customWidth="1"/>
    <col min="10036" max="10036" width="11.5703125" customWidth="1"/>
    <col min="10037" max="10037" width="12" customWidth="1"/>
    <col min="10038" max="10038" width="10.85546875" customWidth="1"/>
    <col min="10039" max="10040" width="10.28515625" customWidth="1"/>
    <col min="10041" max="10041" width="11.7109375" customWidth="1"/>
    <col min="10042" max="10042" width="11.140625" customWidth="1"/>
    <col min="10241" max="10241" width="5.28515625" customWidth="1"/>
    <col min="10242" max="10242" width="11.28515625" customWidth="1"/>
    <col min="10243" max="10243" width="7.28515625" customWidth="1"/>
    <col min="10244" max="10244" width="8.28515625" customWidth="1"/>
    <col min="10245" max="10245" width="9.28515625" customWidth="1"/>
    <col min="10246" max="10246" width="13.42578125" customWidth="1"/>
    <col min="10247" max="10247" width="12.7109375" customWidth="1"/>
    <col min="10248" max="10249" width="10" customWidth="1"/>
    <col min="10250" max="10250" width="10.5703125" customWidth="1"/>
    <col min="10251" max="10251" width="12.140625" customWidth="1"/>
    <col min="10252" max="10252" width="11.85546875" customWidth="1"/>
    <col min="10253" max="10254" width="10.28515625" customWidth="1"/>
    <col min="10255" max="10256" width="10.7109375" customWidth="1"/>
    <col min="10257" max="10257" width="5.85546875" customWidth="1"/>
    <col min="10258" max="10258" width="6.140625" customWidth="1"/>
    <col min="10259" max="10259" width="8.28515625" customWidth="1"/>
    <col min="10260" max="10260" width="12.7109375" customWidth="1"/>
    <col min="10261" max="10261" width="12" customWidth="1"/>
    <col min="10262" max="10263" width="10.28515625" customWidth="1"/>
    <col min="10264" max="10264" width="11" customWidth="1"/>
    <col min="10265" max="10265" width="13" customWidth="1"/>
    <col min="10266" max="10266" width="12.85546875" customWidth="1"/>
    <col min="10267" max="10268" width="10.28515625" customWidth="1"/>
    <col min="10269" max="10269" width="11" customWidth="1"/>
    <col min="10270" max="10270" width="11.7109375" customWidth="1"/>
    <col min="10272" max="10272" width="8.28515625" customWidth="1"/>
    <col min="10273" max="10273" width="9.42578125" customWidth="1"/>
    <col min="10274" max="10275" width="11.85546875" customWidth="1"/>
    <col min="10276" max="10278" width="10" customWidth="1"/>
    <col min="10279" max="10279" width="12.140625" customWidth="1"/>
    <col min="10280" max="10280" width="12.7109375" customWidth="1"/>
    <col min="10281" max="10283" width="10.28515625" customWidth="1"/>
    <col min="10284" max="10284" width="15.28515625" customWidth="1"/>
    <col min="10285" max="10285" width="8.28515625" customWidth="1"/>
    <col min="10286" max="10286" width="8.42578125" customWidth="1"/>
    <col min="10287" max="10287" width="8" customWidth="1"/>
    <col min="10288" max="10288" width="12.5703125" customWidth="1"/>
    <col min="10289" max="10289" width="11.140625" customWidth="1"/>
    <col min="10290" max="10291" width="10" customWidth="1"/>
    <col min="10292" max="10292" width="11.5703125" customWidth="1"/>
    <col min="10293" max="10293" width="12" customWidth="1"/>
    <col min="10294" max="10294" width="10.85546875" customWidth="1"/>
    <col min="10295" max="10296" width="10.28515625" customWidth="1"/>
    <col min="10297" max="10297" width="11.7109375" customWidth="1"/>
    <col min="10298" max="10298" width="11.140625" customWidth="1"/>
    <col min="10497" max="10497" width="5.28515625" customWidth="1"/>
    <col min="10498" max="10498" width="11.28515625" customWidth="1"/>
    <col min="10499" max="10499" width="7.28515625" customWidth="1"/>
    <col min="10500" max="10500" width="8.28515625" customWidth="1"/>
    <col min="10501" max="10501" width="9.28515625" customWidth="1"/>
    <col min="10502" max="10502" width="13.42578125" customWidth="1"/>
    <col min="10503" max="10503" width="12.7109375" customWidth="1"/>
    <col min="10504" max="10505" width="10" customWidth="1"/>
    <col min="10506" max="10506" width="10.5703125" customWidth="1"/>
    <col min="10507" max="10507" width="12.140625" customWidth="1"/>
    <col min="10508" max="10508" width="11.85546875" customWidth="1"/>
    <col min="10509" max="10510" width="10.28515625" customWidth="1"/>
    <col min="10511" max="10512" width="10.7109375" customWidth="1"/>
    <col min="10513" max="10513" width="5.85546875" customWidth="1"/>
    <col min="10514" max="10514" width="6.140625" customWidth="1"/>
    <col min="10515" max="10515" width="8.28515625" customWidth="1"/>
    <col min="10516" max="10516" width="12.7109375" customWidth="1"/>
    <col min="10517" max="10517" width="12" customWidth="1"/>
    <col min="10518" max="10519" width="10.28515625" customWidth="1"/>
    <col min="10520" max="10520" width="11" customWidth="1"/>
    <col min="10521" max="10521" width="13" customWidth="1"/>
    <col min="10522" max="10522" width="12.85546875" customWidth="1"/>
    <col min="10523" max="10524" width="10.28515625" customWidth="1"/>
    <col min="10525" max="10525" width="11" customWidth="1"/>
    <col min="10526" max="10526" width="11.7109375" customWidth="1"/>
    <col min="10528" max="10528" width="8.28515625" customWidth="1"/>
    <col min="10529" max="10529" width="9.42578125" customWidth="1"/>
    <col min="10530" max="10531" width="11.85546875" customWidth="1"/>
    <col min="10532" max="10534" width="10" customWidth="1"/>
    <col min="10535" max="10535" width="12.140625" customWidth="1"/>
    <col min="10536" max="10536" width="12.7109375" customWidth="1"/>
    <col min="10537" max="10539" width="10.28515625" customWidth="1"/>
    <col min="10540" max="10540" width="15.28515625" customWidth="1"/>
    <col min="10541" max="10541" width="8.28515625" customWidth="1"/>
    <col min="10542" max="10542" width="8.42578125" customWidth="1"/>
    <col min="10543" max="10543" width="8" customWidth="1"/>
    <col min="10544" max="10544" width="12.5703125" customWidth="1"/>
    <col min="10545" max="10545" width="11.140625" customWidth="1"/>
    <col min="10546" max="10547" width="10" customWidth="1"/>
    <col min="10548" max="10548" width="11.5703125" customWidth="1"/>
    <col min="10549" max="10549" width="12" customWidth="1"/>
    <col min="10550" max="10550" width="10.85546875" customWidth="1"/>
    <col min="10551" max="10552" width="10.28515625" customWidth="1"/>
    <col min="10553" max="10553" width="11.7109375" customWidth="1"/>
    <col min="10554" max="10554" width="11.140625" customWidth="1"/>
    <col min="10753" max="10753" width="5.28515625" customWidth="1"/>
    <col min="10754" max="10754" width="11.28515625" customWidth="1"/>
    <col min="10755" max="10755" width="7.28515625" customWidth="1"/>
    <col min="10756" max="10756" width="8.28515625" customWidth="1"/>
    <col min="10757" max="10757" width="9.28515625" customWidth="1"/>
    <col min="10758" max="10758" width="13.42578125" customWidth="1"/>
    <col min="10759" max="10759" width="12.7109375" customWidth="1"/>
    <col min="10760" max="10761" width="10" customWidth="1"/>
    <col min="10762" max="10762" width="10.5703125" customWidth="1"/>
    <col min="10763" max="10763" width="12.140625" customWidth="1"/>
    <col min="10764" max="10764" width="11.85546875" customWidth="1"/>
    <col min="10765" max="10766" width="10.28515625" customWidth="1"/>
    <col min="10767" max="10768" width="10.7109375" customWidth="1"/>
    <col min="10769" max="10769" width="5.85546875" customWidth="1"/>
    <col min="10770" max="10770" width="6.140625" customWidth="1"/>
    <col min="10771" max="10771" width="8.28515625" customWidth="1"/>
    <col min="10772" max="10772" width="12.7109375" customWidth="1"/>
    <col min="10773" max="10773" width="12" customWidth="1"/>
    <col min="10774" max="10775" width="10.28515625" customWidth="1"/>
    <col min="10776" max="10776" width="11" customWidth="1"/>
    <col min="10777" max="10777" width="13" customWidth="1"/>
    <col min="10778" max="10778" width="12.85546875" customWidth="1"/>
    <col min="10779" max="10780" width="10.28515625" customWidth="1"/>
    <col min="10781" max="10781" width="11" customWidth="1"/>
    <col min="10782" max="10782" width="11.7109375" customWidth="1"/>
    <col min="10784" max="10784" width="8.28515625" customWidth="1"/>
    <col min="10785" max="10785" width="9.42578125" customWidth="1"/>
    <col min="10786" max="10787" width="11.85546875" customWidth="1"/>
    <col min="10788" max="10790" width="10" customWidth="1"/>
    <col min="10791" max="10791" width="12.140625" customWidth="1"/>
    <col min="10792" max="10792" width="12.7109375" customWidth="1"/>
    <col min="10793" max="10795" width="10.28515625" customWidth="1"/>
    <col min="10796" max="10796" width="15.28515625" customWidth="1"/>
    <col min="10797" max="10797" width="8.28515625" customWidth="1"/>
    <col min="10798" max="10798" width="8.42578125" customWidth="1"/>
    <col min="10799" max="10799" width="8" customWidth="1"/>
    <col min="10800" max="10800" width="12.5703125" customWidth="1"/>
    <col min="10801" max="10801" width="11.140625" customWidth="1"/>
    <col min="10802" max="10803" width="10" customWidth="1"/>
    <col min="10804" max="10804" width="11.5703125" customWidth="1"/>
    <col min="10805" max="10805" width="12" customWidth="1"/>
    <col min="10806" max="10806" width="10.85546875" customWidth="1"/>
    <col min="10807" max="10808" width="10.28515625" customWidth="1"/>
    <col min="10809" max="10809" width="11.7109375" customWidth="1"/>
    <col min="10810" max="10810" width="11.140625" customWidth="1"/>
    <col min="11009" max="11009" width="5.28515625" customWidth="1"/>
    <col min="11010" max="11010" width="11.28515625" customWidth="1"/>
    <col min="11011" max="11011" width="7.28515625" customWidth="1"/>
    <col min="11012" max="11012" width="8.28515625" customWidth="1"/>
    <col min="11013" max="11013" width="9.28515625" customWidth="1"/>
    <col min="11014" max="11014" width="13.42578125" customWidth="1"/>
    <col min="11015" max="11015" width="12.7109375" customWidth="1"/>
    <col min="11016" max="11017" width="10" customWidth="1"/>
    <col min="11018" max="11018" width="10.5703125" customWidth="1"/>
    <col min="11019" max="11019" width="12.140625" customWidth="1"/>
    <col min="11020" max="11020" width="11.85546875" customWidth="1"/>
    <col min="11021" max="11022" width="10.28515625" customWidth="1"/>
    <col min="11023" max="11024" width="10.7109375" customWidth="1"/>
    <col min="11025" max="11025" width="5.85546875" customWidth="1"/>
    <col min="11026" max="11026" width="6.140625" customWidth="1"/>
    <col min="11027" max="11027" width="8.28515625" customWidth="1"/>
    <col min="11028" max="11028" width="12.7109375" customWidth="1"/>
    <col min="11029" max="11029" width="12" customWidth="1"/>
    <col min="11030" max="11031" width="10.28515625" customWidth="1"/>
    <col min="11032" max="11032" width="11" customWidth="1"/>
    <col min="11033" max="11033" width="13" customWidth="1"/>
    <col min="11034" max="11034" width="12.85546875" customWidth="1"/>
    <col min="11035" max="11036" width="10.28515625" customWidth="1"/>
    <col min="11037" max="11037" width="11" customWidth="1"/>
    <col min="11038" max="11038" width="11.7109375" customWidth="1"/>
    <col min="11040" max="11040" width="8.28515625" customWidth="1"/>
    <col min="11041" max="11041" width="9.42578125" customWidth="1"/>
    <col min="11042" max="11043" width="11.85546875" customWidth="1"/>
    <col min="11044" max="11046" width="10" customWidth="1"/>
    <col min="11047" max="11047" width="12.140625" customWidth="1"/>
    <col min="11048" max="11048" width="12.7109375" customWidth="1"/>
    <col min="11049" max="11051" width="10.28515625" customWidth="1"/>
    <col min="11052" max="11052" width="15.28515625" customWidth="1"/>
    <col min="11053" max="11053" width="8.28515625" customWidth="1"/>
    <col min="11054" max="11054" width="8.42578125" customWidth="1"/>
    <col min="11055" max="11055" width="8" customWidth="1"/>
    <col min="11056" max="11056" width="12.5703125" customWidth="1"/>
    <col min="11057" max="11057" width="11.140625" customWidth="1"/>
    <col min="11058" max="11059" width="10" customWidth="1"/>
    <col min="11060" max="11060" width="11.5703125" customWidth="1"/>
    <col min="11061" max="11061" width="12" customWidth="1"/>
    <col min="11062" max="11062" width="10.85546875" customWidth="1"/>
    <col min="11063" max="11064" width="10.28515625" customWidth="1"/>
    <col min="11065" max="11065" width="11.7109375" customWidth="1"/>
    <col min="11066" max="11066" width="11.140625" customWidth="1"/>
    <col min="11265" max="11265" width="5.28515625" customWidth="1"/>
    <col min="11266" max="11266" width="11.28515625" customWidth="1"/>
    <col min="11267" max="11267" width="7.28515625" customWidth="1"/>
    <col min="11268" max="11268" width="8.28515625" customWidth="1"/>
    <col min="11269" max="11269" width="9.28515625" customWidth="1"/>
    <col min="11270" max="11270" width="13.42578125" customWidth="1"/>
    <col min="11271" max="11271" width="12.7109375" customWidth="1"/>
    <col min="11272" max="11273" width="10" customWidth="1"/>
    <col min="11274" max="11274" width="10.5703125" customWidth="1"/>
    <col min="11275" max="11275" width="12.140625" customWidth="1"/>
    <col min="11276" max="11276" width="11.85546875" customWidth="1"/>
    <col min="11277" max="11278" width="10.28515625" customWidth="1"/>
    <col min="11279" max="11280" width="10.7109375" customWidth="1"/>
    <col min="11281" max="11281" width="5.85546875" customWidth="1"/>
    <col min="11282" max="11282" width="6.140625" customWidth="1"/>
    <col min="11283" max="11283" width="8.28515625" customWidth="1"/>
    <col min="11284" max="11284" width="12.7109375" customWidth="1"/>
    <col min="11285" max="11285" width="12" customWidth="1"/>
    <col min="11286" max="11287" width="10.28515625" customWidth="1"/>
    <col min="11288" max="11288" width="11" customWidth="1"/>
    <col min="11289" max="11289" width="13" customWidth="1"/>
    <col min="11290" max="11290" width="12.85546875" customWidth="1"/>
    <col min="11291" max="11292" width="10.28515625" customWidth="1"/>
    <col min="11293" max="11293" width="11" customWidth="1"/>
    <col min="11294" max="11294" width="11.7109375" customWidth="1"/>
    <col min="11296" max="11296" width="8.28515625" customWidth="1"/>
    <col min="11297" max="11297" width="9.42578125" customWidth="1"/>
    <col min="11298" max="11299" width="11.85546875" customWidth="1"/>
    <col min="11300" max="11302" width="10" customWidth="1"/>
    <col min="11303" max="11303" width="12.140625" customWidth="1"/>
    <col min="11304" max="11304" width="12.7109375" customWidth="1"/>
    <col min="11305" max="11307" width="10.28515625" customWidth="1"/>
    <col min="11308" max="11308" width="15.28515625" customWidth="1"/>
    <col min="11309" max="11309" width="8.28515625" customWidth="1"/>
    <col min="11310" max="11310" width="8.42578125" customWidth="1"/>
    <col min="11311" max="11311" width="8" customWidth="1"/>
    <col min="11312" max="11312" width="12.5703125" customWidth="1"/>
    <col min="11313" max="11313" width="11.140625" customWidth="1"/>
    <col min="11314" max="11315" width="10" customWidth="1"/>
    <col min="11316" max="11316" width="11.5703125" customWidth="1"/>
    <col min="11317" max="11317" width="12" customWidth="1"/>
    <col min="11318" max="11318" width="10.85546875" customWidth="1"/>
    <col min="11319" max="11320" width="10.28515625" customWidth="1"/>
    <col min="11321" max="11321" width="11.7109375" customWidth="1"/>
    <col min="11322" max="11322" width="11.140625" customWidth="1"/>
    <col min="11521" max="11521" width="5.28515625" customWidth="1"/>
    <col min="11522" max="11522" width="11.28515625" customWidth="1"/>
    <col min="11523" max="11523" width="7.28515625" customWidth="1"/>
    <col min="11524" max="11524" width="8.28515625" customWidth="1"/>
    <col min="11525" max="11525" width="9.28515625" customWidth="1"/>
    <col min="11526" max="11526" width="13.42578125" customWidth="1"/>
    <col min="11527" max="11527" width="12.7109375" customWidth="1"/>
    <col min="11528" max="11529" width="10" customWidth="1"/>
    <col min="11530" max="11530" width="10.5703125" customWidth="1"/>
    <col min="11531" max="11531" width="12.140625" customWidth="1"/>
    <col min="11532" max="11532" width="11.85546875" customWidth="1"/>
    <col min="11533" max="11534" width="10.28515625" customWidth="1"/>
    <col min="11535" max="11536" width="10.7109375" customWidth="1"/>
    <col min="11537" max="11537" width="5.85546875" customWidth="1"/>
    <col min="11538" max="11538" width="6.140625" customWidth="1"/>
    <col min="11539" max="11539" width="8.28515625" customWidth="1"/>
    <col min="11540" max="11540" width="12.7109375" customWidth="1"/>
    <col min="11541" max="11541" width="12" customWidth="1"/>
    <col min="11542" max="11543" width="10.28515625" customWidth="1"/>
    <col min="11544" max="11544" width="11" customWidth="1"/>
    <col min="11545" max="11545" width="13" customWidth="1"/>
    <col min="11546" max="11546" width="12.85546875" customWidth="1"/>
    <col min="11547" max="11548" width="10.28515625" customWidth="1"/>
    <col min="11549" max="11549" width="11" customWidth="1"/>
    <col min="11550" max="11550" width="11.7109375" customWidth="1"/>
    <col min="11552" max="11552" width="8.28515625" customWidth="1"/>
    <col min="11553" max="11553" width="9.42578125" customWidth="1"/>
    <col min="11554" max="11555" width="11.85546875" customWidth="1"/>
    <col min="11556" max="11558" width="10" customWidth="1"/>
    <col min="11559" max="11559" width="12.140625" customWidth="1"/>
    <col min="11560" max="11560" width="12.7109375" customWidth="1"/>
    <col min="11561" max="11563" width="10.28515625" customWidth="1"/>
    <col min="11564" max="11564" width="15.28515625" customWidth="1"/>
    <col min="11565" max="11565" width="8.28515625" customWidth="1"/>
    <col min="11566" max="11566" width="8.42578125" customWidth="1"/>
    <col min="11567" max="11567" width="8" customWidth="1"/>
    <col min="11568" max="11568" width="12.5703125" customWidth="1"/>
    <col min="11569" max="11569" width="11.140625" customWidth="1"/>
    <col min="11570" max="11571" width="10" customWidth="1"/>
    <col min="11572" max="11572" width="11.5703125" customWidth="1"/>
    <col min="11573" max="11573" width="12" customWidth="1"/>
    <col min="11574" max="11574" width="10.85546875" customWidth="1"/>
    <col min="11575" max="11576" width="10.28515625" customWidth="1"/>
    <col min="11577" max="11577" width="11.7109375" customWidth="1"/>
    <col min="11578" max="11578" width="11.140625" customWidth="1"/>
    <col min="11777" max="11777" width="5.28515625" customWidth="1"/>
    <col min="11778" max="11778" width="11.28515625" customWidth="1"/>
    <col min="11779" max="11779" width="7.28515625" customWidth="1"/>
    <col min="11780" max="11780" width="8.28515625" customWidth="1"/>
    <col min="11781" max="11781" width="9.28515625" customWidth="1"/>
    <col min="11782" max="11782" width="13.42578125" customWidth="1"/>
    <col min="11783" max="11783" width="12.7109375" customWidth="1"/>
    <col min="11784" max="11785" width="10" customWidth="1"/>
    <col min="11786" max="11786" width="10.5703125" customWidth="1"/>
    <col min="11787" max="11787" width="12.140625" customWidth="1"/>
    <col min="11788" max="11788" width="11.85546875" customWidth="1"/>
    <col min="11789" max="11790" width="10.28515625" customWidth="1"/>
    <col min="11791" max="11792" width="10.7109375" customWidth="1"/>
    <col min="11793" max="11793" width="5.85546875" customWidth="1"/>
    <col min="11794" max="11794" width="6.140625" customWidth="1"/>
    <col min="11795" max="11795" width="8.28515625" customWidth="1"/>
    <col min="11796" max="11796" width="12.7109375" customWidth="1"/>
    <col min="11797" max="11797" width="12" customWidth="1"/>
    <col min="11798" max="11799" width="10.28515625" customWidth="1"/>
    <col min="11800" max="11800" width="11" customWidth="1"/>
    <col min="11801" max="11801" width="13" customWidth="1"/>
    <col min="11802" max="11802" width="12.85546875" customWidth="1"/>
    <col min="11803" max="11804" width="10.28515625" customWidth="1"/>
    <col min="11805" max="11805" width="11" customWidth="1"/>
    <col min="11806" max="11806" width="11.7109375" customWidth="1"/>
    <col min="11808" max="11808" width="8.28515625" customWidth="1"/>
    <col min="11809" max="11809" width="9.42578125" customWidth="1"/>
    <col min="11810" max="11811" width="11.85546875" customWidth="1"/>
    <col min="11812" max="11814" width="10" customWidth="1"/>
    <col min="11815" max="11815" width="12.140625" customWidth="1"/>
    <col min="11816" max="11816" width="12.7109375" customWidth="1"/>
    <col min="11817" max="11819" width="10.28515625" customWidth="1"/>
    <col min="11820" max="11820" width="15.28515625" customWidth="1"/>
    <col min="11821" max="11821" width="8.28515625" customWidth="1"/>
    <col min="11822" max="11822" width="8.42578125" customWidth="1"/>
    <col min="11823" max="11823" width="8" customWidth="1"/>
    <col min="11824" max="11824" width="12.5703125" customWidth="1"/>
    <col min="11825" max="11825" width="11.140625" customWidth="1"/>
    <col min="11826" max="11827" width="10" customWidth="1"/>
    <col min="11828" max="11828" width="11.5703125" customWidth="1"/>
    <col min="11829" max="11829" width="12" customWidth="1"/>
    <col min="11830" max="11830" width="10.85546875" customWidth="1"/>
    <col min="11831" max="11832" width="10.28515625" customWidth="1"/>
    <col min="11833" max="11833" width="11.7109375" customWidth="1"/>
    <col min="11834" max="11834" width="11.140625" customWidth="1"/>
    <col min="12033" max="12033" width="5.28515625" customWidth="1"/>
    <col min="12034" max="12034" width="11.28515625" customWidth="1"/>
    <col min="12035" max="12035" width="7.28515625" customWidth="1"/>
    <col min="12036" max="12036" width="8.28515625" customWidth="1"/>
    <col min="12037" max="12037" width="9.28515625" customWidth="1"/>
    <col min="12038" max="12038" width="13.42578125" customWidth="1"/>
    <col min="12039" max="12039" width="12.7109375" customWidth="1"/>
    <col min="12040" max="12041" width="10" customWidth="1"/>
    <col min="12042" max="12042" width="10.5703125" customWidth="1"/>
    <col min="12043" max="12043" width="12.140625" customWidth="1"/>
    <col min="12044" max="12044" width="11.85546875" customWidth="1"/>
    <col min="12045" max="12046" width="10.28515625" customWidth="1"/>
    <col min="12047" max="12048" width="10.7109375" customWidth="1"/>
    <col min="12049" max="12049" width="5.85546875" customWidth="1"/>
    <col min="12050" max="12050" width="6.140625" customWidth="1"/>
    <col min="12051" max="12051" width="8.28515625" customWidth="1"/>
    <col min="12052" max="12052" width="12.7109375" customWidth="1"/>
    <col min="12053" max="12053" width="12" customWidth="1"/>
    <col min="12054" max="12055" width="10.28515625" customWidth="1"/>
    <col min="12056" max="12056" width="11" customWidth="1"/>
    <col min="12057" max="12057" width="13" customWidth="1"/>
    <col min="12058" max="12058" width="12.85546875" customWidth="1"/>
    <col min="12059" max="12060" width="10.28515625" customWidth="1"/>
    <col min="12061" max="12061" width="11" customWidth="1"/>
    <col min="12062" max="12062" width="11.7109375" customWidth="1"/>
    <col min="12064" max="12064" width="8.28515625" customWidth="1"/>
    <col min="12065" max="12065" width="9.42578125" customWidth="1"/>
    <col min="12066" max="12067" width="11.85546875" customWidth="1"/>
    <col min="12068" max="12070" width="10" customWidth="1"/>
    <col min="12071" max="12071" width="12.140625" customWidth="1"/>
    <col min="12072" max="12072" width="12.7109375" customWidth="1"/>
    <col min="12073" max="12075" width="10.28515625" customWidth="1"/>
    <col min="12076" max="12076" width="15.28515625" customWidth="1"/>
    <col min="12077" max="12077" width="8.28515625" customWidth="1"/>
    <col min="12078" max="12078" width="8.42578125" customWidth="1"/>
    <col min="12079" max="12079" width="8" customWidth="1"/>
    <col min="12080" max="12080" width="12.5703125" customWidth="1"/>
    <col min="12081" max="12081" width="11.140625" customWidth="1"/>
    <col min="12082" max="12083" width="10" customWidth="1"/>
    <col min="12084" max="12084" width="11.5703125" customWidth="1"/>
    <col min="12085" max="12085" width="12" customWidth="1"/>
    <col min="12086" max="12086" width="10.85546875" customWidth="1"/>
    <col min="12087" max="12088" width="10.28515625" customWidth="1"/>
    <col min="12089" max="12089" width="11.7109375" customWidth="1"/>
    <col min="12090" max="12090" width="11.140625" customWidth="1"/>
    <col min="12289" max="12289" width="5.28515625" customWidth="1"/>
    <col min="12290" max="12290" width="11.28515625" customWidth="1"/>
    <col min="12291" max="12291" width="7.28515625" customWidth="1"/>
    <col min="12292" max="12292" width="8.28515625" customWidth="1"/>
    <col min="12293" max="12293" width="9.28515625" customWidth="1"/>
    <col min="12294" max="12294" width="13.42578125" customWidth="1"/>
    <col min="12295" max="12295" width="12.7109375" customWidth="1"/>
    <col min="12296" max="12297" width="10" customWidth="1"/>
    <col min="12298" max="12298" width="10.5703125" customWidth="1"/>
    <col min="12299" max="12299" width="12.140625" customWidth="1"/>
    <col min="12300" max="12300" width="11.85546875" customWidth="1"/>
    <col min="12301" max="12302" width="10.28515625" customWidth="1"/>
    <col min="12303" max="12304" width="10.7109375" customWidth="1"/>
    <col min="12305" max="12305" width="5.85546875" customWidth="1"/>
    <col min="12306" max="12306" width="6.140625" customWidth="1"/>
    <col min="12307" max="12307" width="8.28515625" customWidth="1"/>
    <col min="12308" max="12308" width="12.7109375" customWidth="1"/>
    <col min="12309" max="12309" width="12" customWidth="1"/>
    <col min="12310" max="12311" width="10.28515625" customWidth="1"/>
    <col min="12312" max="12312" width="11" customWidth="1"/>
    <col min="12313" max="12313" width="13" customWidth="1"/>
    <col min="12314" max="12314" width="12.85546875" customWidth="1"/>
    <col min="12315" max="12316" width="10.28515625" customWidth="1"/>
    <col min="12317" max="12317" width="11" customWidth="1"/>
    <col min="12318" max="12318" width="11.7109375" customWidth="1"/>
    <col min="12320" max="12320" width="8.28515625" customWidth="1"/>
    <col min="12321" max="12321" width="9.42578125" customWidth="1"/>
    <col min="12322" max="12323" width="11.85546875" customWidth="1"/>
    <col min="12324" max="12326" width="10" customWidth="1"/>
    <col min="12327" max="12327" width="12.140625" customWidth="1"/>
    <col min="12328" max="12328" width="12.7109375" customWidth="1"/>
    <col min="12329" max="12331" width="10.28515625" customWidth="1"/>
    <col min="12332" max="12332" width="15.28515625" customWidth="1"/>
    <col min="12333" max="12333" width="8.28515625" customWidth="1"/>
    <col min="12334" max="12334" width="8.42578125" customWidth="1"/>
    <col min="12335" max="12335" width="8" customWidth="1"/>
    <col min="12336" max="12336" width="12.5703125" customWidth="1"/>
    <col min="12337" max="12337" width="11.140625" customWidth="1"/>
    <col min="12338" max="12339" width="10" customWidth="1"/>
    <col min="12340" max="12340" width="11.5703125" customWidth="1"/>
    <col min="12341" max="12341" width="12" customWidth="1"/>
    <col min="12342" max="12342" width="10.85546875" customWidth="1"/>
    <col min="12343" max="12344" width="10.28515625" customWidth="1"/>
    <col min="12345" max="12345" width="11.7109375" customWidth="1"/>
    <col min="12346" max="12346" width="11.140625" customWidth="1"/>
    <col min="12545" max="12545" width="5.28515625" customWidth="1"/>
    <col min="12546" max="12546" width="11.28515625" customWidth="1"/>
    <col min="12547" max="12547" width="7.28515625" customWidth="1"/>
    <col min="12548" max="12548" width="8.28515625" customWidth="1"/>
    <col min="12549" max="12549" width="9.28515625" customWidth="1"/>
    <col min="12550" max="12550" width="13.42578125" customWidth="1"/>
    <col min="12551" max="12551" width="12.7109375" customWidth="1"/>
    <col min="12552" max="12553" width="10" customWidth="1"/>
    <col min="12554" max="12554" width="10.5703125" customWidth="1"/>
    <col min="12555" max="12555" width="12.140625" customWidth="1"/>
    <col min="12556" max="12556" width="11.85546875" customWidth="1"/>
    <col min="12557" max="12558" width="10.28515625" customWidth="1"/>
    <col min="12559" max="12560" width="10.7109375" customWidth="1"/>
    <col min="12561" max="12561" width="5.85546875" customWidth="1"/>
    <col min="12562" max="12562" width="6.140625" customWidth="1"/>
    <col min="12563" max="12563" width="8.28515625" customWidth="1"/>
    <col min="12564" max="12564" width="12.7109375" customWidth="1"/>
    <col min="12565" max="12565" width="12" customWidth="1"/>
    <col min="12566" max="12567" width="10.28515625" customWidth="1"/>
    <col min="12568" max="12568" width="11" customWidth="1"/>
    <col min="12569" max="12569" width="13" customWidth="1"/>
    <col min="12570" max="12570" width="12.85546875" customWidth="1"/>
    <col min="12571" max="12572" width="10.28515625" customWidth="1"/>
    <col min="12573" max="12573" width="11" customWidth="1"/>
    <col min="12574" max="12574" width="11.7109375" customWidth="1"/>
    <col min="12576" max="12576" width="8.28515625" customWidth="1"/>
    <col min="12577" max="12577" width="9.42578125" customWidth="1"/>
    <col min="12578" max="12579" width="11.85546875" customWidth="1"/>
    <col min="12580" max="12582" width="10" customWidth="1"/>
    <col min="12583" max="12583" width="12.140625" customWidth="1"/>
    <col min="12584" max="12584" width="12.7109375" customWidth="1"/>
    <col min="12585" max="12587" width="10.28515625" customWidth="1"/>
    <col min="12588" max="12588" width="15.28515625" customWidth="1"/>
    <col min="12589" max="12589" width="8.28515625" customWidth="1"/>
    <col min="12590" max="12590" width="8.42578125" customWidth="1"/>
    <col min="12591" max="12591" width="8" customWidth="1"/>
    <col min="12592" max="12592" width="12.5703125" customWidth="1"/>
    <col min="12593" max="12593" width="11.140625" customWidth="1"/>
    <col min="12594" max="12595" width="10" customWidth="1"/>
    <col min="12596" max="12596" width="11.5703125" customWidth="1"/>
    <col min="12597" max="12597" width="12" customWidth="1"/>
    <col min="12598" max="12598" width="10.85546875" customWidth="1"/>
    <col min="12599" max="12600" width="10.28515625" customWidth="1"/>
    <col min="12601" max="12601" width="11.7109375" customWidth="1"/>
    <col min="12602" max="12602" width="11.140625" customWidth="1"/>
    <col min="12801" max="12801" width="5.28515625" customWidth="1"/>
    <col min="12802" max="12802" width="11.28515625" customWidth="1"/>
    <col min="12803" max="12803" width="7.28515625" customWidth="1"/>
    <col min="12804" max="12804" width="8.28515625" customWidth="1"/>
    <col min="12805" max="12805" width="9.28515625" customWidth="1"/>
    <col min="12806" max="12806" width="13.42578125" customWidth="1"/>
    <col min="12807" max="12807" width="12.7109375" customWidth="1"/>
    <col min="12808" max="12809" width="10" customWidth="1"/>
    <col min="12810" max="12810" width="10.5703125" customWidth="1"/>
    <col min="12811" max="12811" width="12.140625" customWidth="1"/>
    <col min="12812" max="12812" width="11.85546875" customWidth="1"/>
    <col min="12813" max="12814" width="10.28515625" customWidth="1"/>
    <col min="12815" max="12816" width="10.7109375" customWidth="1"/>
    <col min="12817" max="12817" width="5.85546875" customWidth="1"/>
    <col min="12818" max="12818" width="6.140625" customWidth="1"/>
    <col min="12819" max="12819" width="8.28515625" customWidth="1"/>
    <col min="12820" max="12820" width="12.7109375" customWidth="1"/>
    <col min="12821" max="12821" width="12" customWidth="1"/>
    <col min="12822" max="12823" width="10.28515625" customWidth="1"/>
    <col min="12824" max="12824" width="11" customWidth="1"/>
    <col min="12825" max="12825" width="13" customWidth="1"/>
    <col min="12826" max="12826" width="12.85546875" customWidth="1"/>
    <col min="12827" max="12828" width="10.28515625" customWidth="1"/>
    <col min="12829" max="12829" width="11" customWidth="1"/>
    <col min="12830" max="12830" width="11.7109375" customWidth="1"/>
    <col min="12832" max="12832" width="8.28515625" customWidth="1"/>
    <col min="12833" max="12833" width="9.42578125" customWidth="1"/>
    <col min="12834" max="12835" width="11.85546875" customWidth="1"/>
    <col min="12836" max="12838" width="10" customWidth="1"/>
    <col min="12839" max="12839" width="12.140625" customWidth="1"/>
    <col min="12840" max="12840" width="12.7109375" customWidth="1"/>
    <col min="12841" max="12843" width="10.28515625" customWidth="1"/>
    <col min="12844" max="12844" width="15.28515625" customWidth="1"/>
    <col min="12845" max="12845" width="8.28515625" customWidth="1"/>
    <col min="12846" max="12846" width="8.42578125" customWidth="1"/>
    <col min="12847" max="12847" width="8" customWidth="1"/>
    <col min="12848" max="12848" width="12.5703125" customWidth="1"/>
    <col min="12849" max="12849" width="11.140625" customWidth="1"/>
    <col min="12850" max="12851" width="10" customWidth="1"/>
    <col min="12852" max="12852" width="11.5703125" customWidth="1"/>
    <col min="12853" max="12853" width="12" customWidth="1"/>
    <col min="12854" max="12854" width="10.85546875" customWidth="1"/>
    <col min="12855" max="12856" width="10.28515625" customWidth="1"/>
    <col min="12857" max="12857" width="11.7109375" customWidth="1"/>
    <col min="12858" max="12858" width="11.140625" customWidth="1"/>
    <col min="13057" max="13057" width="5.28515625" customWidth="1"/>
    <col min="13058" max="13058" width="11.28515625" customWidth="1"/>
    <col min="13059" max="13059" width="7.28515625" customWidth="1"/>
    <col min="13060" max="13060" width="8.28515625" customWidth="1"/>
    <col min="13061" max="13061" width="9.28515625" customWidth="1"/>
    <col min="13062" max="13062" width="13.42578125" customWidth="1"/>
    <col min="13063" max="13063" width="12.7109375" customWidth="1"/>
    <col min="13064" max="13065" width="10" customWidth="1"/>
    <col min="13066" max="13066" width="10.5703125" customWidth="1"/>
    <col min="13067" max="13067" width="12.140625" customWidth="1"/>
    <col min="13068" max="13068" width="11.85546875" customWidth="1"/>
    <col min="13069" max="13070" width="10.28515625" customWidth="1"/>
    <col min="13071" max="13072" width="10.7109375" customWidth="1"/>
    <col min="13073" max="13073" width="5.85546875" customWidth="1"/>
    <col min="13074" max="13074" width="6.140625" customWidth="1"/>
    <col min="13075" max="13075" width="8.28515625" customWidth="1"/>
    <col min="13076" max="13076" width="12.7109375" customWidth="1"/>
    <col min="13077" max="13077" width="12" customWidth="1"/>
    <col min="13078" max="13079" width="10.28515625" customWidth="1"/>
    <col min="13080" max="13080" width="11" customWidth="1"/>
    <col min="13081" max="13081" width="13" customWidth="1"/>
    <col min="13082" max="13082" width="12.85546875" customWidth="1"/>
    <col min="13083" max="13084" width="10.28515625" customWidth="1"/>
    <col min="13085" max="13085" width="11" customWidth="1"/>
    <col min="13086" max="13086" width="11.7109375" customWidth="1"/>
    <col min="13088" max="13088" width="8.28515625" customWidth="1"/>
    <col min="13089" max="13089" width="9.42578125" customWidth="1"/>
    <col min="13090" max="13091" width="11.85546875" customWidth="1"/>
    <col min="13092" max="13094" width="10" customWidth="1"/>
    <col min="13095" max="13095" width="12.140625" customWidth="1"/>
    <col min="13096" max="13096" width="12.7109375" customWidth="1"/>
    <col min="13097" max="13099" width="10.28515625" customWidth="1"/>
    <col min="13100" max="13100" width="15.28515625" customWidth="1"/>
    <col min="13101" max="13101" width="8.28515625" customWidth="1"/>
    <col min="13102" max="13102" width="8.42578125" customWidth="1"/>
    <col min="13103" max="13103" width="8" customWidth="1"/>
    <col min="13104" max="13104" width="12.5703125" customWidth="1"/>
    <col min="13105" max="13105" width="11.140625" customWidth="1"/>
    <col min="13106" max="13107" width="10" customWidth="1"/>
    <col min="13108" max="13108" width="11.5703125" customWidth="1"/>
    <col min="13109" max="13109" width="12" customWidth="1"/>
    <col min="13110" max="13110" width="10.85546875" customWidth="1"/>
    <col min="13111" max="13112" width="10.28515625" customWidth="1"/>
    <col min="13113" max="13113" width="11.7109375" customWidth="1"/>
    <col min="13114" max="13114" width="11.140625" customWidth="1"/>
    <col min="13313" max="13313" width="5.28515625" customWidth="1"/>
    <col min="13314" max="13314" width="11.28515625" customWidth="1"/>
    <col min="13315" max="13315" width="7.28515625" customWidth="1"/>
    <col min="13316" max="13316" width="8.28515625" customWidth="1"/>
    <col min="13317" max="13317" width="9.28515625" customWidth="1"/>
    <col min="13318" max="13318" width="13.42578125" customWidth="1"/>
    <col min="13319" max="13319" width="12.7109375" customWidth="1"/>
    <col min="13320" max="13321" width="10" customWidth="1"/>
    <col min="13322" max="13322" width="10.5703125" customWidth="1"/>
    <col min="13323" max="13323" width="12.140625" customWidth="1"/>
    <col min="13324" max="13324" width="11.85546875" customWidth="1"/>
    <col min="13325" max="13326" width="10.28515625" customWidth="1"/>
    <col min="13327" max="13328" width="10.7109375" customWidth="1"/>
    <col min="13329" max="13329" width="5.85546875" customWidth="1"/>
    <col min="13330" max="13330" width="6.140625" customWidth="1"/>
    <col min="13331" max="13331" width="8.28515625" customWidth="1"/>
    <col min="13332" max="13332" width="12.7109375" customWidth="1"/>
    <col min="13333" max="13333" width="12" customWidth="1"/>
    <col min="13334" max="13335" width="10.28515625" customWidth="1"/>
    <col min="13336" max="13336" width="11" customWidth="1"/>
    <col min="13337" max="13337" width="13" customWidth="1"/>
    <col min="13338" max="13338" width="12.85546875" customWidth="1"/>
    <col min="13339" max="13340" width="10.28515625" customWidth="1"/>
    <col min="13341" max="13341" width="11" customWidth="1"/>
    <col min="13342" max="13342" width="11.7109375" customWidth="1"/>
    <col min="13344" max="13344" width="8.28515625" customWidth="1"/>
    <col min="13345" max="13345" width="9.42578125" customWidth="1"/>
    <col min="13346" max="13347" width="11.85546875" customWidth="1"/>
    <col min="13348" max="13350" width="10" customWidth="1"/>
    <col min="13351" max="13351" width="12.140625" customWidth="1"/>
    <col min="13352" max="13352" width="12.7109375" customWidth="1"/>
    <col min="13353" max="13355" width="10.28515625" customWidth="1"/>
    <col min="13356" max="13356" width="15.28515625" customWidth="1"/>
    <col min="13357" max="13357" width="8.28515625" customWidth="1"/>
    <col min="13358" max="13358" width="8.42578125" customWidth="1"/>
    <col min="13359" max="13359" width="8" customWidth="1"/>
    <col min="13360" max="13360" width="12.5703125" customWidth="1"/>
    <col min="13361" max="13361" width="11.140625" customWidth="1"/>
    <col min="13362" max="13363" width="10" customWidth="1"/>
    <col min="13364" max="13364" width="11.5703125" customWidth="1"/>
    <col min="13365" max="13365" width="12" customWidth="1"/>
    <col min="13366" max="13366" width="10.85546875" customWidth="1"/>
    <col min="13367" max="13368" width="10.28515625" customWidth="1"/>
    <col min="13369" max="13369" width="11.7109375" customWidth="1"/>
    <col min="13370" max="13370" width="11.140625" customWidth="1"/>
    <col min="13569" max="13569" width="5.28515625" customWidth="1"/>
    <col min="13570" max="13570" width="11.28515625" customWidth="1"/>
    <col min="13571" max="13571" width="7.28515625" customWidth="1"/>
    <col min="13572" max="13572" width="8.28515625" customWidth="1"/>
    <col min="13573" max="13573" width="9.28515625" customWidth="1"/>
    <col min="13574" max="13574" width="13.42578125" customWidth="1"/>
    <col min="13575" max="13575" width="12.7109375" customWidth="1"/>
    <col min="13576" max="13577" width="10" customWidth="1"/>
    <col min="13578" max="13578" width="10.5703125" customWidth="1"/>
    <col min="13579" max="13579" width="12.140625" customWidth="1"/>
    <col min="13580" max="13580" width="11.85546875" customWidth="1"/>
    <col min="13581" max="13582" width="10.28515625" customWidth="1"/>
    <col min="13583" max="13584" width="10.7109375" customWidth="1"/>
    <col min="13585" max="13585" width="5.85546875" customWidth="1"/>
    <col min="13586" max="13586" width="6.140625" customWidth="1"/>
    <col min="13587" max="13587" width="8.28515625" customWidth="1"/>
    <col min="13588" max="13588" width="12.7109375" customWidth="1"/>
    <col min="13589" max="13589" width="12" customWidth="1"/>
    <col min="13590" max="13591" width="10.28515625" customWidth="1"/>
    <col min="13592" max="13592" width="11" customWidth="1"/>
    <col min="13593" max="13593" width="13" customWidth="1"/>
    <col min="13594" max="13594" width="12.85546875" customWidth="1"/>
    <col min="13595" max="13596" width="10.28515625" customWidth="1"/>
    <col min="13597" max="13597" width="11" customWidth="1"/>
    <col min="13598" max="13598" width="11.7109375" customWidth="1"/>
    <col min="13600" max="13600" width="8.28515625" customWidth="1"/>
    <col min="13601" max="13601" width="9.42578125" customWidth="1"/>
    <col min="13602" max="13603" width="11.85546875" customWidth="1"/>
    <col min="13604" max="13606" width="10" customWidth="1"/>
    <col min="13607" max="13607" width="12.140625" customWidth="1"/>
    <col min="13608" max="13608" width="12.7109375" customWidth="1"/>
    <col min="13609" max="13611" width="10.28515625" customWidth="1"/>
    <col min="13612" max="13612" width="15.28515625" customWidth="1"/>
    <col min="13613" max="13613" width="8.28515625" customWidth="1"/>
    <col min="13614" max="13614" width="8.42578125" customWidth="1"/>
    <col min="13615" max="13615" width="8" customWidth="1"/>
    <col min="13616" max="13616" width="12.5703125" customWidth="1"/>
    <col min="13617" max="13617" width="11.140625" customWidth="1"/>
    <col min="13618" max="13619" width="10" customWidth="1"/>
    <col min="13620" max="13620" width="11.5703125" customWidth="1"/>
    <col min="13621" max="13621" width="12" customWidth="1"/>
    <col min="13622" max="13622" width="10.85546875" customWidth="1"/>
    <col min="13623" max="13624" width="10.28515625" customWidth="1"/>
    <col min="13625" max="13625" width="11.7109375" customWidth="1"/>
    <col min="13626" max="13626" width="11.140625" customWidth="1"/>
    <col min="13825" max="13825" width="5.28515625" customWidth="1"/>
    <col min="13826" max="13826" width="11.28515625" customWidth="1"/>
    <col min="13827" max="13827" width="7.28515625" customWidth="1"/>
    <col min="13828" max="13828" width="8.28515625" customWidth="1"/>
    <col min="13829" max="13829" width="9.28515625" customWidth="1"/>
    <col min="13830" max="13830" width="13.42578125" customWidth="1"/>
    <col min="13831" max="13831" width="12.7109375" customWidth="1"/>
    <col min="13832" max="13833" width="10" customWidth="1"/>
    <col min="13834" max="13834" width="10.5703125" customWidth="1"/>
    <col min="13835" max="13835" width="12.140625" customWidth="1"/>
    <col min="13836" max="13836" width="11.85546875" customWidth="1"/>
    <col min="13837" max="13838" width="10.28515625" customWidth="1"/>
    <col min="13839" max="13840" width="10.7109375" customWidth="1"/>
    <col min="13841" max="13841" width="5.85546875" customWidth="1"/>
    <col min="13842" max="13842" width="6.140625" customWidth="1"/>
    <col min="13843" max="13843" width="8.28515625" customWidth="1"/>
    <col min="13844" max="13844" width="12.7109375" customWidth="1"/>
    <col min="13845" max="13845" width="12" customWidth="1"/>
    <col min="13846" max="13847" width="10.28515625" customWidth="1"/>
    <col min="13848" max="13848" width="11" customWidth="1"/>
    <col min="13849" max="13849" width="13" customWidth="1"/>
    <col min="13850" max="13850" width="12.85546875" customWidth="1"/>
    <col min="13851" max="13852" width="10.28515625" customWidth="1"/>
    <col min="13853" max="13853" width="11" customWidth="1"/>
    <col min="13854" max="13854" width="11.7109375" customWidth="1"/>
    <col min="13856" max="13856" width="8.28515625" customWidth="1"/>
    <col min="13857" max="13857" width="9.42578125" customWidth="1"/>
    <col min="13858" max="13859" width="11.85546875" customWidth="1"/>
    <col min="13860" max="13862" width="10" customWidth="1"/>
    <col min="13863" max="13863" width="12.140625" customWidth="1"/>
    <col min="13864" max="13864" width="12.7109375" customWidth="1"/>
    <col min="13865" max="13867" width="10.28515625" customWidth="1"/>
    <col min="13868" max="13868" width="15.28515625" customWidth="1"/>
    <col min="13869" max="13869" width="8.28515625" customWidth="1"/>
    <col min="13870" max="13870" width="8.42578125" customWidth="1"/>
    <col min="13871" max="13871" width="8" customWidth="1"/>
    <col min="13872" max="13872" width="12.5703125" customWidth="1"/>
    <col min="13873" max="13873" width="11.140625" customWidth="1"/>
    <col min="13874" max="13875" width="10" customWidth="1"/>
    <col min="13876" max="13876" width="11.5703125" customWidth="1"/>
    <col min="13877" max="13877" width="12" customWidth="1"/>
    <col min="13878" max="13878" width="10.85546875" customWidth="1"/>
    <col min="13879" max="13880" width="10.28515625" customWidth="1"/>
    <col min="13881" max="13881" width="11.7109375" customWidth="1"/>
    <col min="13882" max="13882" width="11.140625" customWidth="1"/>
    <col min="14081" max="14081" width="5.28515625" customWidth="1"/>
    <col min="14082" max="14082" width="11.28515625" customWidth="1"/>
    <col min="14083" max="14083" width="7.28515625" customWidth="1"/>
    <col min="14084" max="14084" width="8.28515625" customWidth="1"/>
    <col min="14085" max="14085" width="9.28515625" customWidth="1"/>
    <col min="14086" max="14086" width="13.42578125" customWidth="1"/>
    <col min="14087" max="14087" width="12.7109375" customWidth="1"/>
    <col min="14088" max="14089" width="10" customWidth="1"/>
    <col min="14090" max="14090" width="10.5703125" customWidth="1"/>
    <col min="14091" max="14091" width="12.140625" customWidth="1"/>
    <col min="14092" max="14092" width="11.85546875" customWidth="1"/>
    <col min="14093" max="14094" width="10.28515625" customWidth="1"/>
    <col min="14095" max="14096" width="10.7109375" customWidth="1"/>
    <col min="14097" max="14097" width="5.85546875" customWidth="1"/>
    <col min="14098" max="14098" width="6.140625" customWidth="1"/>
    <col min="14099" max="14099" width="8.28515625" customWidth="1"/>
    <col min="14100" max="14100" width="12.7109375" customWidth="1"/>
    <col min="14101" max="14101" width="12" customWidth="1"/>
    <col min="14102" max="14103" width="10.28515625" customWidth="1"/>
    <col min="14104" max="14104" width="11" customWidth="1"/>
    <col min="14105" max="14105" width="13" customWidth="1"/>
    <col min="14106" max="14106" width="12.85546875" customWidth="1"/>
    <col min="14107" max="14108" width="10.28515625" customWidth="1"/>
    <col min="14109" max="14109" width="11" customWidth="1"/>
    <col min="14110" max="14110" width="11.7109375" customWidth="1"/>
    <col min="14112" max="14112" width="8.28515625" customWidth="1"/>
    <col min="14113" max="14113" width="9.42578125" customWidth="1"/>
    <col min="14114" max="14115" width="11.85546875" customWidth="1"/>
    <col min="14116" max="14118" width="10" customWidth="1"/>
    <col min="14119" max="14119" width="12.140625" customWidth="1"/>
    <col min="14120" max="14120" width="12.7109375" customWidth="1"/>
    <col min="14121" max="14123" width="10.28515625" customWidth="1"/>
    <col min="14124" max="14124" width="15.28515625" customWidth="1"/>
    <col min="14125" max="14125" width="8.28515625" customWidth="1"/>
    <col min="14126" max="14126" width="8.42578125" customWidth="1"/>
    <col min="14127" max="14127" width="8" customWidth="1"/>
    <col min="14128" max="14128" width="12.5703125" customWidth="1"/>
    <col min="14129" max="14129" width="11.140625" customWidth="1"/>
    <col min="14130" max="14131" width="10" customWidth="1"/>
    <col min="14132" max="14132" width="11.5703125" customWidth="1"/>
    <col min="14133" max="14133" width="12" customWidth="1"/>
    <col min="14134" max="14134" width="10.85546875" customWidth="1"/>
    <col min="14135" max="14136" width="10.28515625" customWidth="1"/>
    <col min="14137" max="14137" width="11.7109375" customWidth="1"/>
    <col min="14138" max="14138" width="11.140625" customWidth="1"/>
    <col min="14337" max="14337" width="5.28515625" customWidth="1"/>
    <col min="14338" max="14338" width="11.28515625" customWidth="1"/>
    <col min="14339" max="14339" width="7.28515625" customWidth="1"/>
    <col min="14340" max="14340" width="8.28515625" customWidth="1"/>
    <col min="14341" max="14341" width="9.28515625" customWidth="1"/>
    <col min="14342" max="14342" width="13.42578125" customWidth="1"/>
    <col min="14343" max="14343" width="12.7109375" customWidth="1"/>
    <col min="14344" max="14345" width="10" customWidth="1"/>
    <col min="14346" max="14346" width="10.5703125" customWidth="1"/>
    <col min="14347" max="14347" width="12.140625" customWidth="1"/>
    <col min="14348" max="14348" width="11.85546875" customWidth="1"/>
    <col min="14349" max="14350" width="10.28515625" customWidth="1"/>
    <col min="14351" max="14352" width="10.7109375" customWidth="1"/>
    <col min="14353" max="14353" width="5.85546875" customWidth="1"/>
    <col min="14354" max="14354" width="6.140625" customWidth="1"/>
    <col min="14355" max="14355" width="8.28515625" customWidth="1"/>
    <col min="14356" max="14356" width="12.7109375" customWidth="1"/>
    <col min="14357" max="14357" width="12" customWidth="1"/>
    <col min="14358" max="14359" width="10.28515625" customWidth="1"/>
    <col min="14360" max="14360" width="11" customWidth="1"/>
    <col min="14361" max="14361" width="13" customWidth="1"/>
    <col min="14362" max="14362" width="12.85546875" customWidth="1"/>
    <col min="14363" max="14364" width="10.28515625" customWidth="1"/>
    <col min="14365" max="14365" width="11" customWidth="1"/>
    <col min="14366" max="14366" width="11.7109375" customWidth="1"/>
    <col min="14368" max="14368" width="8.28515625" customWidth="1"/>
    <col min="14369" max="14369" width="9.42578125" customWidth="1"/>
    <col min="14370" max="14371" width="11.85546875" customWidth="1"/>
    <col min="14372" max="14374" width="10" customWidth="1"/>
    <col min="14375" max="14375" width="12.140625" customWidth="1"/>
    <col min="14376" max="14376" width="12.7109375" customWidth="1"/>
    <col min="14377" max="14379" width="10.28515625" customWidth="1"/>
    <col min="14380" max="14380" width="15.28515625" customWidth="1"/>
    <col min="14381" max="14381" width="8.28515625" customWidth="1"/>
    <col min="14382" max="14382" width="8.42578125" customWidth="1"/>
    <col min="14383" max="14383" width="8" customWidth="1"/>
    <col min="14384" max="14384" width="12.5703125" customWidth="1"/>
    <col min="14385" max="14385" width="11.140625" customWidth="1"/>
    <col min="14386" max="14387" width="10" customWidth="1"/>
    <col min="14388" max="14388" width="11.5703125" customWidth="1"/>
    <col min="14389" max="14389" width="12" customWidth="1"/>
    <col min="14390" max="14390" width="10.85546875" customWidth="1"/>
    <col min="14391" max="14392" width="10.28515625" customWidth="1"/>
    <col min="14393" max="14393" width="11.7109375" customWidth="1"/>
    <col min="14394" max="14394" width="11.140625" customWidth="1"/>
    <col min="14593" max="14593" width="5.28515625" customWidth="1"/>
    <col min="14594" max="14594" width="11.28515625" customWidth="1"/>
    <col min="14595" max="14595" width="7.28515625" customWidth="1"/>
    <col min="14596" max="14596" width="8.28515625" customWidth="1"/>
    <col min="14597" max="14597" width="9.28515625" customWidth="1"/>
    <col min="14598" max="14598" width="13.42578125" customWidth="1"/>
    <col min="14599" max="14599" width="12.7109375" customWidth="1"/>
    <col min="14600" max="14601" width="10" customWidth="1"/>
    <col min="14602" max="14602" width="10.5703125" customWidth="1"/>
    <col min="14603" max="14603" width="12.140625" customWidth="1"/>
    <col min="14604" max="14604" width="11.85546875" customWidth="1"/>
    <col min="14605" max="14606" width="10.28515625" customWidth="1"/>
    <col min="14607" max="14608" width="10.7109375" customWidth="1"/>
    <col min="14609" max="14609" width="5.85546875" customWidth="1"/>
    <col min="14610" max="14610" width="6.140625" customWidth="1"/>
    <col min="14611" max="14611" width="8.28515625" customWidth="1"/>
    <col min="14612" max="14612" width="12.7109375" customWidth="1"/>
    <col min="14613" max="14613" width="12" customWidth="1"/>
    <col min="14614" max="14615" width="10.28515625" customWidth="1"/>
    <col min="14616" max="14616" width="11" customWidth="1"/>
    <col min="14617" max="14617" width="13" customWidth="1"/>
    <col min="14618" max="14618" width="12.85546875" customWidth="1"/>
    <col min="14619" max="14620" width="10.28515625" customWidth="1"/>
    <col min="14621" max="14621" width="11" customWidth="1"/>
    <col min="14622" max="14622" width="11.7109375" customWidth="1"/>
    <col min="14624" max="14624" width="8.28515625" customWidth="1"/>
    <col min="14625" max="14625" width="9.42578125" customWidth="1"/>
    <col min="14626" max="14627" width="11.85546875" customWidth="1"/>
    <col min="14628" max="14630" width="10" customWidth="1"/>
    <col min="14631" max="14631" width="12.140625" customWidth="1"/>
    <col min="14632" max="14632" width="12.7109375" customWidth="1"/>
    <col min="14633" max="14635" width="10.28515625" customWidth="1"/>
    <col min="14636" max="14636" width="15.28515625" customWidth="1"/>
    <col min="14637" max="14637" width="8.28515625" customWidth="1"/>
    <col min="14638" max="14638" width="8.42578125" customWidth="1"/>
    <col min="14639" max="14639" width="8" customWidth="1"/>
    <col min="14640" max="14640" width="12.5703125" customWidth="1"/>
    <col min="14641" max="14641" width="11.140625" customWidth="1"/>
    <col min="14642" max="14643" width="10" customWidth="1"/>
    <col min="14644" max="14644" width="11.5703125" customWidth="1"/>
    <col min="14645" max="14645" width="12" customWidth="1"/>
    <col min="14646" max="14646" width="10.85546875" customWidth="1"/>
    <col min="14647" max="14648" width="10.28515625" customWidth="1"/>
    <col min="14649" max="14649" width="11.7109375" customWidth="1"/>
    <col min="14650" max="14650" width="11.140625" customWidth="1"/>
    <col min="14849" max="14849" width="5.28515625" customWidth="1"/>
    <col min="14850" max="14850" width="11.28515625" customWidth="1"/>
    <col min="14851" max="14851" width="7.28515625" customWidth="1"/>
    <col min="14852" max="14852" width="8.28515625" customWidth="1"/>
    <col min="14853" max="14853" width="9.28515625" customWidth="1"/>
    <col min="14854" max="14854" width="13.42578125" customWidth="1"/>
    <col min="14855" max="14855" width="12.7109375" customWidth="1"/>
    <col min="14856" max="14857" width="10" customWidth="1"/>
    <col min="14858" max="14858" width="10.5703125" customWidth="1"/>
    <col min="14859" max="14859" width="12.140625" customWidth="1"/>
    <col min="14860" max="14860" width="11.85546875" customWidth="1"/>
    <col min="14861" max="14862" width="10.28515625" customWidth="1"/>
    <col min="14863" max="14864" width="10.7109375" customWidth="1"/>
    <col min="14865" max="14865" width="5.85546875" customWidth="1"/>
    <col min="14866" max="14866" width="6.140625" customWidth="1"/>
    <col min="14867" max="14867" width="8.28515625" customWidth="1"/>
    <col min="14868" max="14868" width="12.7109375" customWidth="1"/>
    <col min="14869" max="14869" width="12" customWidth="1"/>
    <col min="14870" max="14871" width="10.28515625" customWidth="1"/>
    <col min="14872" max="14872" width="11" customWidth="1"/>
    <col min="14873" max="14873" width="13" customWidth="1"/>
    <col min="14874" max="14874" width="12.85546875" customWidth="1"/>
    <col min="14875" max="14876" width="10.28515625" customWidth="1"/>
    <col min="14877" max="14877" width="11" customWidth="1"/>
    <col min="14878" max="14878" width="11.7109375" customWidth="1"/>
    <col min="14880" max="14880" width="8.28515625" customWidth="1"/>
    <col min="14881" max="14881" width="9.42578125" customWidth="1"/>
    <col min="14882" max="14883" width="11.85546875" customWidth="1"/>
    <col min="14884" max="14886" width="10" customWidth="1"/>
    <col min="14887" max="14887" width="12.140625" customWidth="1"/>
    <col min="14888" max="14888" width="12.7109375" customWidth="1"/>
    <col min="14889" max="14891" width="10.28515625" customWidth="1"/>
    <col min="14892" max="14892" width="15.28515625" customWidth="1"/>
    <col min="14893" max="14893" width="8.28515625" customWidth="1"/>
    <col min="14894" max="14894" width="8.42578125" customWidth="1"/>
    <col min="14895" max="14895" width="8" customWidth="1"/>
    <col min="14896" max="14896" width="12.5703125" customWidth="1"/>
    <col min="14897" max="14897" width="11.140625" customWidth="1"/>
    <col min="14898" max="14899" width="10" customWidth="1"/>
    <col min="14900" max="14900" width="11.5703125" customWidth="1"/>
    <col min="14901" max="14901" width="12" customWidth="1"/>
    <col min="14902" max="14902" width="10.85546875" customWidth="1"/>
    <col min="14903" max="14904" width="10.28515625" customWidth="1"/>
    <col min="14905" max="14905" width="11.7109375" customWidth="1"/>
    <col min="14906" max="14906" width="11.140625" customWidth="1"/>
    <col min="15105" max="15105" width="5.28515625" customWidth="1"/>
    <col min="15106" max="15106" width="11.28515625" customWidth="1"/>
    <col min="15107" max="15107" width="7.28515625" customWidth="1"/>
    <col min="15108" max="15108" width="8.28515625" customWidth="1"/>
    <col min="15109" max="15109" width="9.28515625" customWidth="1"/>
    <col min="15110" max="15110" width="13.42578125" customWidth="1"/>
    <col min="15111" max="15111" width="12.7109375" customWidth="1"/>
    <col min="15112" max="15113" width="10" customWidth="1"/>
    <col min="15114" max="15114" width="10.5703125" customWidth="1"/>
    <col min="15115" max="15115" width="12.140625" customWidth="1"/>
    <col min="15116" max="15116" width="11.85546875" customWidth="1"/>
    <col min="15117" max="15118" width="10.28515625" customWidth="1"/>
    <col min="15119" max="15120" width="10.7109375" customWidth="1"/>
    <col min="15121" max="15121" width="5.85546875" customWidth="1"/>
    <col min="15122" max="15122" width="6.140625" customWidth="1"/>
    <col min="15123" max="15123" width="8.28515625" customWidth="1"/>
    <col min="15124" max="15124" width="12.7109375" customWidth="1"/>
    <col min="15125" max="15125" width="12" customWidth="1"/>
    <col min="15126" max="15127" width="10.28515625" customWidth="1"/>
    <col min="15128" max="15128" width="11" customWidth="1"/>
    <col min="15129" max="15129" width="13" customWidth="1"/>
    <col min="15130" max="15130" width="12.85546875" customWidth="1"/>
    <col min="15131" max="15132" width="10.28515625" customWidth="1"/>
    <col min="15133" max="15133" width="11" customWidth="1"/>
    <col min="15134" max="15134" width="11.7109375" customWidth="1"/>
    <col min="15136" max="15136" width="8.28515625" customWidth="1"/>
    <col min="15137" max="15137" width="9.42578125" customWidth="1"/>
    <col min="15138" max="15139" width="11.85546875" customWidth="1"/>
    <col min="15140" max="15142" width="10" customWidth="1"/>
    <col min="15143" max="15143" width="12.140625" customWidth="1"/>
    <col min="15144" max="15144" width="12.7109375" customWidth="1"/>
    <col min="15145" max="15147" width="10.28515625" customWidth="1"/>
    <col min="15148" max="15148" width="15.28515625" customWidth="1"/>
    <col min="15149" max="15149" width="8.28515625" customWidth="1"/>
    <col min="15150" max="15150" width="8.42578125" customWidth="1"/>
    <col min="15151" max="15151" width="8" customWidth="1"/>
    <col min="15152" max="15152" width="12.5703125" customWidth="1"/>
    <col min="15153" max="15153" width="11.140625" customWidth="1"/>
    <col min="15154" max="15155" width="10" customWidth="1"/>
    <col min="15156" max="15156" width="11.5703125" customWidth="1"/>
    <col min="15157" max="15157" width="12" customWidth="1"/>
    <col min="15158" max="15158" width="10.85546875" customWidth="1"/>
    <col min="15159" max="15160" width="10.28515625" customWidth="1"/>
    <col min="15161" max="15161" width="11.7109375" customWidth="1"/>
    <col min="15162" max="15162" width="11.140625" customWidth="1"/>
    <col min="15361" max="15361" width="5.28515625" customWidth="1"/>
    <col min="15362" max="15362" width="11.28515625" customWidth="1"/>
    <col min="15363" max="15363" width="7.28515625" customWidth="1"/>
    <col min="15364" max="15364" width="8.28515625" customWidth="1"/>
    <col min="15365" max="15365" width="9.28515625" customWidth="1"/>
    <col min="15366" max="15366" width="13.42578125" customWidth="1"/>
    <col min="15367" max="15367" width="12.7109375" customWidth="1"/>
    <col min="15368" max="15369" width="10" customWidth="1"/>
    <col min="15370" max="15370" width="10.5703125" customWidth="1"/>
    <col min="15371" max="15371" width="12.140625" customWidth="1"/>
    <col min="15372" max="15372" width="11.85546875" customWidth="1"/>
    <col min="15373" max="15374" width="10.28515625" customWidth="1"/>
    <col min="15375" max="15376" width="10.7109375" customWidth="1"/>
    <col min="15377" max="15377" width="5.85546875" customWidth="1"/>
    <col min="15378" max="15378" width="6.140625" customWidth="1"/>
    <col min="15379" max="15379" width="8.28515625" customWidth="1"/>
    <col min="15380" max="15380" width="12.7109375" customWidth="1"/>
    <col min="15381" max="15381" width="12" customWidth="1"/>
    <col min="15382" max="15383" width="10.28515625" customWidth="1"/>
    <col min="15384" max="15384" width="11" customWidth="1"/>
    <col min="15385" max="15385" width="13" customWidth="1"/>
    <col min="15386" max="15386" width="12.85546875" customWidth="1"/>
    <col min="15387" max="15388" width="10.28515625" customWidth="1"/>
    <col min="15389" max="15389" width="11" customWidth="1"/>
    <col min="15390" max="15390" width="11.7109375" customWidth="1"/>
    <col min="15392" max="15392" width="8.28515625" customWidth="1"/>
    <col min="15393" max="15393" width="9.42578125" customWidth="1"/>
    <col min="15394" max="15395" width="11.85546875" customWidth="1"/>
    <col min="15396" max="15398" width="10" customWidth="1"/>
    <col min="15399" max="15399" width="12.140625" customWidth="1"/>
    <col min="15400" max="15400" width="12.7109375" customWidth="1"/>
    <col min="15401" max="15403" width="10.28515625" customWidth="1"/>
    <col min="15404" max="15404" width="15.28515625" customWidth="1"/>
    <col min="15405" max="15405" width="8.28515625" customWidth="1"/>
    <col min="15406" max="15406" width="8.42578125" customWidth="1"/>
    <col min="15407" max="15407" width="8" customWidth="1"/>
    <col min="15408" max="15408" width="12.5703125" customWidth="1"/>
    <col min="15409" max="15409" width="11.140625" customWidth="1"/>
    <col min="15410" max="15411" width="10" customWidth="1"/>
    <col min="15412" max="15412" width="11.5703125" customWidth="1"/>
    <col min="15413" max="15413" width="12" customWidth="1"/>
    <col min="15414" max="15414" width="10.85546875" customWidth="1"/>
    <col min="15415" max="15416" width="10.28515625" customWidth="1"/>
    <col min="15417" max="15417" width="11.7109375" customWidth="1"/>
    <col min="15418" max="15418" width="11.140625" customWidth="1"/>
    <col min="15617" max="15617" width="5.28515625" customWidth="1"/>
    <col min="15618" max="15618" width="11.28515625" customWidth="1"/>
    <col min="15619" max="15619" width="7.28515625" customWidth="1"/>
    <col min="15620" max="15620" width="8.28515625" customWidth="1"/>
    <col min="15621" max="15621" width="9.28515625" customWidth="1"/>
    <col min="15622" max="15622" width="13.42578125" customWidth="1"/>
    <col min="15623" max="15623" width="12.7109375" customWidth="1"/>
    <col min="15624" max="15625" width="10" customWidth="1"/>
    <col min="15626" max="15626" width="10.5703125" customWidth="1"/>
    <col min="15627" max="15627" width="12.140625" customWidth="1"/>
    <col min="15628" max="15628" width="11.85546875" customWidth="1"/>
    <col min="15629" max="15630" width="10.28515625" customWidth="1"/>
    <col min="15631" max="15632" width="10.7109375" customWidth="1"/>
    <col min="15633" max="15633" width="5.85546875" customWidth="1"/>
    <col min="15634" max="15634" width="6.140625" customWidth="1"/>
    <col min="15635" max="15635" width="8.28515625" customWidth="1"/>
    <col min="15636" max="15636" width="12.7109375" customWidth="1"/>
    <col min="15637" max="15637" width="12" customWidth="1"/>
    <col min="15638" max="15639" width="10.28515625" customWidth="1"/>
    <col min="15640" max="15640" width="11" customWidth="1"/>
    <col min="15641" max="15641" width="13" customWidth="1"/>
    <col min="15642" max="15642" width="12.85546875" customWidth="1"/>
    <col min="15643" max="15644" width="10.28515625" customWidth="1"/>
    <col min="15645" max="15645" width="11" customWidth="1"/>
    <col min="15646" max="15646" width="11.7109375" customWidth="1"/>
    <col min="15648" max="15648" width="8.28515625" customWidth="1"/>
    <col min="15649" max="15649" width="9.42578125" customWidth="1"/>
    <col min="15650" max="15651" width="11.85546875" customWidth="1"/>
    <col min="15652" max="15654" width="10" customWidth="1"/>
    <col min="15655" max="15655" width="12.140625" customWidth="1"/>
    <col min="15656" max="15656" width="12.7109375" customWidth="1"/>
    <col min="15657" max="15659" width="10.28515625" customWidth="1"/>
    <col min="15660" max="15660" width="15.28515625" customWidth="1"/>
    <col min="15661" max="15661" width="8.28515625" customWidth="1"/>
    <col min="15662" max="15662" width="8.42578125" customWidth="1"/>
    <col min="15663" max="15663" width="8" customWidth="1"/>
    <col min="15664" max="15664" width="12.5703125" customWidth="1"/>
    <col min="15665" max="15665" width="11.140625" customWidth="1"/>
    <col min="15666" max="15667" width="10" customWidth="1"/>
    <col min="15668" max="15668" width="11.5703125" customWidth="1"/>
    <col min="15669" max="15669" width="12" customWidth="1"/>
    <col min="15670" max="15670" width="10.85546875" customWidth="1"/>
    <col min="15671" max="15672" width="10.28515625" customWidth="1"/>
    <col min="15673" max="15673" width="11.7109375" customWidth="1"/>
    <col min="15674" max="15674" width="11.140625" customWidth="1"/>
    <col min="15873" max="15873" width="5.28515625" customWidth="1"/>
    <col min="15874" max="15874" width="11.28515625" customWidth="1"/>
    <col min="15875" max="15875" width="7.28515625" customWidth="1"/>
    <col min="15876" max="15876" width="8.28515625" customWidth="1"/>
    <col min="15877" max="15877" width="9.28515625" customWidth="1"/>
    <col min="15878" max="15878" width="13.42578125" customWidth="1"/>
    <col min="15879" max="15879" width="12.7109375" customWidth="1"/>
    <col min="15880" max="15881" width="10" customWidth="1"/>
    <col min="15882" max="15882" width="10.5703125" customWidth="1"/>
    <col min="15883" max="15883" width="12.140625" customWidth="1"/>
    <col min="15884" max="15884" width="11.85546875" customWidth="1"/>
    <col min="15885" max="15886" width="10.28515625" customWidth="1"/>
    <col min="15887" max="15888" width="10.7109375" customWidth="1"/>
    <col min="15889" max="15889" width="5.85546875" customWidth="1"/>
    <col min="15890" max="15890" width="6.140625" customWidth="1"/>
    <col min="15891" max="15891" width="8.28515625" customWidth="1"/>
    <col min="15892" max="15892" width="12.7109375" customWidth="1"/>
    <col min="15893" max="15893" width="12" customWidth="1"/>
    <col min="15894" max="15895" width="10.28515625" customWidth="1"/>
    <col min="15896" max="15896" width="11" customWidth="1"/>
    <col min="15897" max="15897" width="13" customWidth="1"/>
    <col min="15898" max="15898" width="12.85546875" customWidth="1"/>
    <col min="15899" max="15900" width="10.28515625" customWidth="1"/>
    <col min="15901" max="15901" width="11" customWidth="1"/>
    <col min="15902" max="15902" width="11.7109375" customWidth="1"/>
    <col min="15904" max="15904" width="8.28515625" customWidth="1"/>
    <col min="15905" max="15905" width="9.42578125" customWidth="1"/>
    <col min="15906" max="15907" width="11.85546875" customWidth="1"/>
    <col min="15908" max="15910" width="10" customWidth="1"/>
    <col min="15911" max="15911" width="12.140625" customWidth="1"/>
    <col min="15912" max="15912" width="12.7109375" customWidth="1"/>
    <col min="15913" max="15915" width="10.28515625" customWidth="1"/>
    <col min="15916" max="15916" width="15.28515625" customWidth="1"/>
    <col min="15917" max="15917" width="8.28515625" customWidth="1"/>
    <col min="15918" max="15918" width="8.42578125" customWidth="1"/>
    <col min="15919" max="15919" width="8" customWidth="1"/>
    <col min="15920" max="15920" width="12.5703125" customWidth="1"/>
    <col min="15921" max="15921" width="11.140625" customWidth="1"/>
    <col min="15922" max="15923" width="10" customWidth="1"/>
    <col min="15924" max="15924" width="11.5703125" customWidth="1"/>
    <col min="15925" max="15925" width="12" customWidth="1"/>
    <col min="15926" max="15926" width="10.85546875" customWidth="1"/>
    <col min="15927" max="15928" width="10.28515625" customWidth="1"/>
    <col min="15929" max="15929" width="11.7109375" customWidth="1"/>
    <col min="15930" max="15930" width="11.140625" customWidth="1"/>
    <col min="16129" max="16129" width="5.28515625" customWidth="1"/>
    <col min="16130" max="16130" width="11.28515625" customWidth="1"/>
    <col min="16131" max="16131" width="7.28515625" customWidth="1"/>
    <col min="16132" max="16132" width="8.28515625" customWidth="1"/>
    <col min="16133" max="16133" width="9.28515625" customWidth="1"/>
    <col min="16134" max="16134" width="13.42578125" customWidth="1"/>
    <col min="16135" max="16135" width="12.7109375" customWidth="1"/>
    <col min="16136" max="16137" width="10" customWidth="1"/>
    <col min="16138" max="16138" width="10.5703125" customWidth="1"/>
    <col min="16139" max="16139" width="12.140625" customWidth="1"/>
    <col min="16140" max="16140" width="11.85546875" customWidth="1"/>
    <col min="16141" max="16142" width="10.28515625" customWidth="1"/>
    <col min="16143" max="16144" width="10.7109375" customWidth="1"/>
    <col min="16145" max="16145" width="5.85546875" customWidth="1"/>
    <col min="16146" max="16146" width="6.140625" customWidth="1"/>
    <col min="16147" max="16147" width="8.28515625" customWidth="1"/>
    <col min="16148" max="16148" width="12.7109375" customWidth="1"/>
    <col min="16149" max="16149" width="12" customWidth="1"/>
    <col min="16150" max="16151" width="10.28515625" customWidth="1"/>
    <col min="16152" max="16152" width="11" customWidth="1"/>
    <col min="16153" max="16153" width="13" customWidth="1"/>
    <col min="16154" max="16154" width="12.85546875" customWidth="1"/>
    <col min="16155" max="16156" width="10.28515625" customWidth="1"/>
    <col min="16157" max="16157" width="11" customWidth="1"/>
    <col min="16158" max="16158" width="11.7109375" customWidth="1"/>
    <col min="16160" max="16160" width="8.28515625" customWidth="1"/>
    <col min="16161" max="16161" width="9.42578125" customWidth="1"/>
    <col min="16162" max="16163" width="11.85546875" customWidth="1"/>
    <col min="16164" max="16166" width="10" customWidth="1"/>
    <col min="16167" max="16167" width="12.140625" customWidth="1"/>
    <col min="16168" max="16168" width="12.7109375" customWidth="1"/>
    <col min="16169" max="16171" width="10.28515625" customWidth="1"/>
    <col min="16172" max="16172" width="15.28515625" customWidth="1"/>
    <col min="16173" max="16173" width="8.28515625" customWidth="1"/>
    <col min="16174" max="16174" width="8.42578125" customWidth="1"/>
    <col min="16175" max="16175" width="8" customWidth="1"/>
    <col min="16176" max="16176" width="12.5703125" customWidth="1"/>
    <col min="16177" max="16177" width="11.140625" customWidth="1"/>
    <col min="16178" max="16179" width="10" customWidth="1"/>
    <col min="16180" max="16180" width="11.5703125" customWidth="1"/>
    <col min="16181" max="16181" width="12" customWidth="1"/>
    <col min="16182" max="16182" width="10.85546875" customWidth="1"/>
    <col min="16183" max="16184" width="10.28515625" customWidth="1"/>
    <col min="16185" max="16185" width="11.7109375" customWidth="1"/>
    <col min="16186" max="16186" width="11.140625" customWidth="1"/>
  </cols>
  <sheetData>
    <row r="1" spans="1:71" ht="11.25" customHeight="1">
      <c r="B1" s="2"/>
      <c r="C1" s="3058" t="s">
        <v>1266</v>
      </c>
      <c r="D1" s="3058"/>
      <c r="E1" s="3058"/>
      <c r="F1" s="3058"/>
      <c r="G1" s="3058"/>
      <c r="H1" s="3058"/>
      <c r="I1" s="3058"/>
      <c r="J1" s="3058"/>
      <c r="K1" s="3058"/>
      <c r="L1" s="3058"/>
      <c r="M1" s="3058"/>
      <c r="N1" s="3058"/>
      <c r="O1" s="3058"/>
      <c r="P1" s="3058"/>
      <c r="Q1" s="3058"/>
      <c r="R1" s="3058"/>
      <c r="S1" s="3058"/>
      <c r="T1" s="3058"/>
      <c r="U1" s="3058"/>
      <c r="V1" s="3058"/>
      <c r="W1" s="3058"/>
      <c r="X1" s="3058"/>
      <c r="AA1"/>
      <c r="AB1"/>
      <c r="AJ1"/>
      <c r="AK1"/>
      <c r="AL1"/>
      <c r="AO1"/>
      <c r="AP1"/>
      <c r="AX1"/>
      <c r="AY1"/>
      <c r="BC1"/>
      <c r="BD1"/>
    </row>
    <row r="2" spans="1:71" ht="36.75" customHeight="1">
      <c r="B2" s="2"/>
      <c r="C2" s="2881" t="s">
        <v>1375</v>
      </c>
      <c r="D2" s="2881"/>
      <c r="E2" s="2881"/>
      <c r="F2" s="2881"/>
      <c r="G2" s="2881"/>
      <c r="H2" s="2881"/>
      <c r="I2" s="2881"/>
      <c r="J2" s="2881"/>
      <c r="K2" s="2881"/>
      <c r="L2" s="2881"/>
      <c r="M2" s="2881"/>
      <c r="N2" s="2881"/>
      <c r="O2" s="2881"/>
      <c r="P2" s="2881"/>
      <c r="Q2" s="2881"/>
      <c r="R2" s="2881"/>
      <c r="S2" s="2881"/>
      <c r="T2" s="2881"/>
      <c r="U2" s="2881"/>
      <c r="V2" s="2"/>
      <c r="W2" s="2"/>
      <c r="X2" s="2"/>
      <c r="AA2"/>
      <c r="AB2"/>
      <c r="AE2" s="2382"/>
      <c r="AF2" s="2382"/>
      <c r="AG2" s="2382"/>
      <c r="AH2" s="2382"/>
      <c r="AI2" s="2382"/>
      <c r="AJ2" s="2382"/>
      <c r="AK2" s="2382"/>
      <c r="AL2" s="2382"/>
      <c r="AM2" s="2383"/>
      <c r="AN2" s="2382"/>
      <c r="AO2"/>
      <c r="AP2"/>
      <c r="AQ2" s="2382"/>
      <c r="AR2" s="2382"/>
      <c r="AX2" s="2382"/>
      <c r="AY2" s="2382"/>
      <c r="BC2"/>
      <c r="BD2"/>
    </row>
    <row r="3" spans="1:71" ht="27" customHeight="1" thickBot="1">
      <c r="C3" s="2577"/>
      <c r="D3" s="2578"/>
      <c r="E3" s="2578"/>
      <c r="F3" s="2577"/>
      <c r="G3" s="2577"/>
      <c r="H3" s="2577"/>
      <c r="I3" s="2577"/>
      <c r="J3" s="2578"/>
      <c r="K3" s="2578"/>
      <c r="L3" s="2579"/>
      <c r="M3" s="2579"/>
      <c r="N3" s="2579"/>
      <c r="O3" s="2387"/>
      <c r="P3" s="1"/>
      <c r="Q3" s="1"/>
      <c r="V3" s="2577"/>
      <c r="W3" s="2577"/>
      <c r="AA3" s="2579"/>
      <c r="AB3" s="2579"/>
      <c r="AJ3" s="2577"/>
      <c r="AK3" s="2577"/>
      <c r="AL3" s="2577"/>
      <c r="AO3" s="2579"/>
      <c r="AP3" s="2579"/>
      <c r="AX3" s="2577"/>
      <c r="AY3" s="2577"/>
      <c r="BC3" s="2579"/>
      <c r="BD3" s="2579"/>
    </row>
    <row r="4" spans="1:71" ht="27.75" customHeight="1" thickBot="1">
      <c r="A4" s="3096" t="s">
        <v>1268</v>
      </c>
      <c r="B4" s="3096" t="s">
        <v>1269</v>
      </c>
      <c r="C4" s="3060" t="s">
        <v>1270</v>
      </c>
      <c r="D4" s="3061"/>
      <c r="E4" s="3061"/>
      <c r="F4" s="3061"/>
      <c r="G4" s="3061"/>
      <c r="H4" s="3061"/>
      <c r="I4" s="3061"/>
      <c r="J4" s="3061"/>
      <c r="K4" s="3061"/>
      <c r="L4" s="3061"/>
      <c r="M4" s="3061"/>
      <c r="N4" s="3062"/>
      <c r="O4" s="3061"/>
      <c r="P4" s="3063"/>
      <c r="Q4" s="3106" t="s">
        <v>1271</v>
      </c>
      <c r="R4" s="3107"/>
      <c r="S4" s="3107"/>
      <c r="T4" s="3107"/>
      <c r="U4" s="3107"/>
      <c r="V4" s="3107"/>
      <c r="W4" s="3109"/>
      <c r="X4" s="3107"/>
      <c r="Y4" s="3107"/>
      <c r="Z4" s="3107"/>
      <c r="AA4" s="3107"/>
      <c r="AB4" s="3107"/>
      <c r="AC4" s="3107"/>
      <c r="AD4" s="3108"/>
      <c r="AE4" s="3106" t="s">
        <v>1272</v>
      </c>
      <c r="AF4" s="3107"/>
      <c r="AG4" s="3107"/>
      <c r="AH4" s="3107"/>
      <c r="AI4" s="3107"/>
      <c r="AJ4" s="3107"/>
      <c r="AK4" s="3107"/>
      <c r="AL4" s="3107"/>
      <c r="AM4" s="3107"/>
      <c r="AN4" s="3107"/>
      <c r="AO4" s="3107"/>
      <c r="AP4" s="3107"/>
      <c r="AQ4" s="3107"/>
      <c r="AR4" s="3108"/>
      <c r="AS4" s="3085" t="s">
        <v>1376</v>
      </c>
      <c r="AT4" s="3062"/>
      <c r="AU4" s="3086"/>
      <c r="AV4" s="3090" t="s">
        <v>1274</v>
      </c>
      <c r="AW4" s="3091"/>
      <c r="AX4" s="3052" t="s">
        <v>1275</v>
      </c>
      <c r="AY4" s="2546"/>
      <c r="AZ4" s="3072" t="s">
        <v>1276</v>
      </c>
      <c r="BA4" s="3090" t="s">
        <v>1277</v>
      </c>
      <c r="BB4" s="3091"/>
      <c r="BC4" s="2885" t="s">
        <v>1278</v>
      </c>
      <c r="BD4" s="2544"/>
      <c r="BE4" s="3080" t="s">
        <v>1279</v>
      </c>
      <c r="BF4" s="3080" t="s">
        <v>1280</v>
      </c>
    </row>
    <row r="5" spans="1:71" s="2391" customFormat="1" ht="45" customHeight="1" thickBot="1">
      <c r="A5" s="3097"/>
      <c r="B5" s="3097"/>
      <c r="C5" s="3060" t="s">
        <v>1377</v>
      </c>
      <c r="D5" s="3061"/>
      <c r="E5" s="3063"/>
      <c r="F5" s="3074" t="s">
        <v>1282</v>
      </c>
      <c r="G5" s="3075"/>
      <c r="H5" s="3052" t="s">
        <v>1283</v>
      </c>
      <c r="I5" s="2885" t="s">
        <v>1284</v>
      </c>
      <c r="J5" s="3072" t="s">
        <v>1285</v>
      </c>
      <c r="K5" s="3101" t="s">
        <v>1286</v>
      </c>
      <c r="L5" s="3102"/>
      <c r="M5" s="2882" t="s">
        <v>1287</v>
      </c>
      <c r="N5" s="3110" t="s">
        <v>1288</v>
      </c>
      <c r="O5" s="3070" t="s">
        <v>1289</v>
      </c>
      <c r="P5" s="3072" t="s">
        <v>1290</v>
      </c>
      <c r="Q5" s="3060" t="s">
        <v>1378</v>
      </c>
      <c r="R5" s="3061"/>
      <c r="S5" s="3063"/>
      <c r="T5" s="3074" t="s">
        <v>1282</v>
      </c>
      <c r="U5" s="3075"/>
      <c r="V5" s="3076" t="s">
        <v>1283</v>
      </c>
      <c r="W5" s="3050" t="s">
        <v>1292</v>
      </c>
      <c r="X5" s="3070" t="s">
        <v>1285</v>
      </c>
      <c r="Y5" s="3101" t="s">
        <v>1286</v>
      </c>
      <c r="Z5" s="3102"/>
      <c r="AA5" s="2885" t="s">
        <v>1287</v>
      </c>
      <c r="AB5" s="2885" t="s">
        <v>1288</v>
      </c>
      <c r="AC5" s="3072" t="s">
        <v>1289</v>
      </c>
      <c r="AD5" s="3072" t="s">
        <v>1290</v>
      </c>
      <c r="AE5" s="3060" t="s">
        <v>1379</v>
      </c>
      <c r="AF5" s="3061"/>
      <c r="AG5" s="3063"/>
      <c r="AH5" s="3074" t="s">
        <v>1282</v>
      </c>
      <c r="AI5" s="3075"/>
      <c r="AJ5" s="3052" t="s">
        <v>1283</v>
      </c>
      <c r="AK5" s="3050" t="s">
        <v>1292</v>
      </c>
      <c r="AL5" s="3052" t="s">
        <v>1285</v>
      </c>
      <c r="AM5" s="3101" t="s">
        <v>1286</v>
      </c>
      <c r="AN5" s="3102"/>
      <c r="AO5" s="2885" t="s">
        <v>1287</v>
      </c>
      <c r="AP5" s="2885" t="s">
        <v>1288</v>
      </c>
      <c r="AQ5" s="3072" t="s">
        <v>1289</v>
      </c>
      <c r="AR5" s="3072" t="s">
        <v>1290</v>
      </c>
      <c r="AS5" s="3087"/>
      <c r="AT5" s="3088"/>
      <c r="AU5" s="3089"/>
      <c r="AV5" s="3092"/>
      <c r="AW5" s="3093"/>
      <c r="AX5" s="3094"/>
      <c r="AY5" s="3050" t="s">
        <v>1292</v>
      </c>
      <c r="AZ5" s="3095"/>
      <c r="BA5" s="3092"/>
      <c r="BB5" s="3093"/>
      <c r="BC5" s="3104"/>
      <c r="BD5" s="2885" t="s">
        <v>1288</v>
      </c>
      <c r="BE5" s="3081"/>
      <c r="BF5" s="3081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</row>
    <row r="6" spans="1:71" ht="68.25" customHeight="1" thickBot="1">
      <c r="A6" s="3098"/>
      <c r="B6" s="3098"/>
      <c r="C6" s="2392" t="s">
        <v>1294</v>
      </c>
      <c r="D6" s="2393" t="s">
        <v>1295</v>
      </c>
      <c r="E6" s="2547" t="s">
        <v>1296</v>
      </c>
      <c r="F6" s="2546" t="s">
        <v>1297</v>
      </c>
      <c r="G6" s="2546" t="s">
        <v>1298</v>
      </c>
      <c r="H6" s="3094"/>
      <c r="I6" s="3104"/>
      <c r="J6" s="3105"/>
      <c r="K6" s="2580" t="s">
        <v>1297</v>
      </c>
      <c r="L6" s="2580" t="s">
        <v>1298</v>
      </c>
      <c r="M6" s="2883"/>
      <c r="N6" s="3111"/>
      <c r="O6" s="3105"/>
      <c r="P6" s="3095"/>
      <c r="Q6" s="2392" t="s">
        <v>1294</v>
      </c>
      <c r="R6" s="2393" t="s">
        <v>1295</v>
      </c>
      <c r="S6" s="2392" t="s">
        <v>1296</v>
      </c>
      <c r="T6" s="2395" t="s">
        <v>1297</v>
      </c>
      <c r="U6" s="2395" t="s">
        <v>1298</v>
      </c>
      <c r="V6" s="3077"/>
      <c r="W6" s="3103"/>
      <c r="X6" s="3071"/>
      <c r="Y6" s="2545" t="s">
        <v>1297</v>
      </c>
      <c r="Z6" s="2545" t="s">
        <v>1298</v>
      </c>
      <c r="AA6" s="2886"/>
      <c r="AB6" s="2886"/>
      <c r="AC6" s="3073"/>
      <c r="AD6" s="3073"/>
      <c r="AE6" s="2392" t="s">
        <v>1294</v>
      </c>
      <c r="AF6" s="2393" t="s">
        <v>1295</v>
      </c>
      <c r="AG6" s="2392" t="s">
        <v>1296</v>
      </c>
      <c r="AH6" s="2395" t="s">
        <v>1297</v>
      </c>
      <c r="AI6" s="2395" t="s">
        <v>1298</v>
      </c>
      <c r="AJ6" s="3053"/>
      <c r="AK6" s="3103"/>
      <c r="AL6" s="3053"/>
      <c r="AM6" s="2545" t="s">
        <v>1297</v>
      </c>
      <c r="AN6" s="2545" t="s">
        <v>1298</v>
      </c>
      <c r="AO6" s="2886"/>
      <c r="AP6" s="2886"/>
      <c r="AQ6" s="3073"/>
      <c r="AR6" s="3073"/>
      <c r="AS6" s="2392" t="s">
        <v>1294</v>
      </c>
      <c r="AT6" s="2393" t="s">
        <v>1295</v>
      </c>
      <c r="AU6" s="2547" t="s">
        <v>1296</v>
      </c>
      <c r="AV6" s="2395" t="s">
        <v>1297</v>
      </c>
      <c r="AW6" s="2395" t="s">
        <v>1298</v>
      </c>
      <c r="AX6" s="3053"/>
      <c r="AY6" s="3103"/>
      <c r="AZ6" s="3073"/>
      <c r="BA6" s="2545" t="s">
        <v>1297</v>
      </c>
      <c r="BB6" s="2545" t="s">
        <v>1298</v>
      </c>
      <c r="BC6" s="2886"/>
      <c r="BD6" s="2886"/>
      <c r="BE6" s="3082"/>
      <c r="BF6" s="3082"/>
    </row>
    <row r="7" spans="1:71" s="2406" customFormat="1" ht="15.75" customHeight="1" thickBot="1">
      <c r="A7" s="2397" t="s">
        <v>1217</v>
      </c>
      <c r="B7" s="2398" t="s">
        <v>139</v>
      </c>
      <c r="C7" s="2399" t="s">
        <v>140</v>
      </c>
      <c r="D7" s="2400" t="s">
        <v>141</v>
      </c>
      <c r="E7" s="2581" t="s">
        <v>1218</v>
      </c>
      <c r="F7" s="2582" t="s">
        <v>143</v>
      </c>
      <c r="G7" s="2582" t="s">
        <v>144</v>
      </c>
      <c r="H7" s="2582" t="s">
        <v>145</v>
      </c>
      <c r="I7" s="2582" t="s">
        <v>146</v>
      </c>
      <c r="J7" s="2582" t="s">
        <v>147</v>
      </c>
      <c r="K7" s="2582" t="s">
        <v>148</v>
      </c>
      <c r="L7" s="2582" t="s">
        <v>149</v>
      </c>
      <c r="M7" s="2582" t="s">
        <v>150</v>
      </c>
      <c r="N7" s="2582" t="s">
        <v>151</v>
      </c>
      <c r="O7" s="2582" t="s">
        <v>152</v>
      </c>
      <c r="P7" s="2582" t="s">
        <v>153</v>
      </c>
      <c r="Q7" s="2582" t="s">
        <v>154</v>
      </c>
      <c r="R7" s="2582" t="s">
        <v>155</v>
      </c>
      <c r="S7" s="2583" t="s">
        <v>1380</v>
      </c>
      <c r="T7" s="2403" t="s">
        <v>157</v>
      </c>
      <c r="U7" s="2403" t="s">
        <v>158</v>
      </c>
      <c r="V7" s="2403" t="s">
        <v>159</v>
      </c>
      <c r="W7" s="2403" t="s">
        <v>160</v>
      </c>
      <c r="X7" s="2403" t="s">
        <v>161</v>
      </c>
      <c r="Y7" s="2403" t="s">
        <v>162</v>
      </c>
      <c r="Z7" s="2403" t="s">
        <v>1300</v>
      </c>
      <c r="AA7" s="2403" t="s">
        <v>1301</v>
      </c>
      <c r="AB7" s="2403" t="s">
        <v>1302</v>
      </c>
      <c r="AC7" s="2403" t="s">
        <v>1381</v>
      </c>
      <c r="AD7" s="2403" t="s">
        <v>1304</v>
      </c>
      <c r="AE7" s="2403" t="s">
        <v>1305</v>
      </c>
      <c r="AF7" s="2403" t="s">
        <v>1306</v>
      </c>
      <c r="AG7" s="2403" t="s">
        <v>1307</v>
      </c>
      <c r="AH7" s="2403" t="s">
        <v>1308</v>
      </c>
      <c r="AI7" s="2403" t="s">
        <v>1309</v>
      </c>
      <c r="AJ7" s="2403" t="s">
        <v>1310</v>
      </c>
      <c r="AK7" s="2403" t="s">
        <v>1311</v>
      </c>
      <c r="AL7" s="2403" t="s">
        <v>1312</v>
      </c>
      <c r="AM7" s="2403" t="s">
        <v>1313</v>
      </c>
      <c r="AN7" s="2403" t="s">
        <v>1314</v>
      </c>
      <c r="AO7" s="2403" t="s">
        <v>1382</v>
      </c>
      <c r="AP7" s="2403" t="s">
        <v>1316</v>
      </c>
      <c r="AQ7" s="2403" t="s">
        <v>1317</v>
      </c>
      <c r="AR7" s="2403" t="s">
        <v>1318</v>
      </c>
      <c r="AS7" s="2403" t="s">
        <v>1319</v>
      </c>
      <c r="AT7" s="2403" t="s">
        <v>1320</v>
      </c>
      <c r="AU7" s="2403" t="s">
        <v>1383</v>
      </c>
      <c r="AV7" s="2403" t="s">
        <v>1322</v>
      </c>
      <c r="AW7" s="2403" t="s">
        <v>1323</v>
      </c>
      <c r="AX7" s="2403" t="s">
        <v>1324</v>
      </c>
      <c r="AY7" s="2403" t="s">
        <v>1384</v>
      </c>
      <c r="AZ7" s="2403" t="s">
        <v>1385</v>
      </c>
      <c r="BA7" s="2403" t="s">
        <v>1386</v>
      </c>
      <c r="BB7" s="2403" t="s">
        <v>1387</v>
      </c>
      <c r="BC7" s="2403" t="s">
        <v>1388</v>
      </c>
      <c r="BD7" s="2403" t="s">
        <v>1389</v>
      </c>
      <c r="BE7" s="2403" t="s">
        <v>1390</v>
      </c>
      <c r="BF7" s="2403" t="s">
        <v>1391</v>
      </c>
      <c r="BG7" s="2405"/>
      <c r="BH7" s="2405"/>
      <c r="BI7" s="2405"/>
      <c r="BJ7" s="2405"/>
      <c r="BK7" s="2405"/>
      <c r="BL7" s="2405"/>
      <c r="BM7" s="2405"/>
      <c r="BN7" s="2405"/>
      <c r="BO7" s="2405"/>
      <c r="BP7" s="2405"/>
      <c r="BQ7" s="2405"/>
      <c r="BR7" s="2405"/>
      <c r="BS7" s="2405"/>
    </row>
    <row r="8" spans="1:71" ht="14.25" customHeight="1" thickBot="1">
      <c r="A8" s="2407">
        <v>1</v>
      </c>
      <c r="B8" s="2408" t="s">
        <v>1325</v>
      </c>
      <c r="C8" s="2584">
        <v>0</v>
      </c>
      <c r="D8" s="2585">
        <v>1</v>
      </c>
      <c r="E8" s="2586">
        <v>1</v>
      </c>
      <c r="F8" s="2587">
        <v>67</v>
      </c>
      <c r="G8" s="2587">
        <v>12</v>
      </c>
      <c r="H8" s="2587">
        <v>300</v>
      </c>
      <c r="I8" s="2587">
        <v>413</v>
      </c>
      <c r="J8" s="2588">
        <v>27.58</v>
      </c>
      <c r="K8" s="2589">
        <v>67</v>
      </c>
      <c r="L8" s="2589">
        <v>12</v>
      </c>
      <c r="M8" s="2589">
        <v>300</v>
      </c>
      <c r="N8" s="2589">
        <v>413</v>
      </c>
      <c r="O8" s="2590">
        <v>27.58</v>
      </c>
      <c r="P8" s="2591">
        <v>79</v>
      </c>
      <c r="Q8" s="2592">
        <v>5</v>
      </c>
      <c r="R8" s="2592">
        <v>11</v>
      </c>
      <c r="S8" s="2593">
        <v>16</v>
      </c>
      <c r="T8" s="2594">
        <v>1787</v>
      </c>
      <c r="U8" s="2594">
        <v>96</v>
      </c>
      <c r="V8" s="2594">
        <v>3840</v>
      </c>
      <c r="W8" s="2594">
        <v>10280</v>
      </c>
      <c r="X8" s="2590">
        <v>578.85</v>
      </c>
      <c r="Y8" s="2594">
        <v>1787</v>
      </c>
      <c r="Z8" s="2594">
        <v>96</v>
      </c>
      <c r="AA8" s="2594">
        <v>3840</v>
      </c>
      <c r="AB8" s="2594">
        <v>10280</v>
      </c>
      <c r="AC8" s="2590">
        <v>578.85</v>
      </c>
      <c r="AD8" s="2594">
        <v>1883</v>
      </c>
      <c r="AE8" s="2592">
        <v>0</v>
      </c>
      <c r="AF8" s="2592">
        <v>0</v>
      </c>
      <c r="AG8" s="2593">
        <v>0</v>
      </c>
      <c r="AH8" s="2594">
        <v>0</v>
      </c>
      <c r="AI8" s="2594">
        <v>0</v>
      </c>
      <c r="AJ8" s="2594">
        <v>0</v>
      </c>
      <c r="AK8" s="2594">
        <v>0</v>
      </c>
      <c r="AL8" s="2595">
        <v>0</v>
      </c>
      <c r="AM8" s="2594">
        <v>0</v>
      </c>
      <c r="AN8" s="2594">
        <v>0</v>
      </c>
      <c r="AO8" s="2594">
        <v>0</v>
      </c>
      <c r="AP8" s="2594">
        <v>0</v>
      </c>
      <c r="AQ8" s="2595">
        <v>0</v>
      </c>
      <c r="AR8" s="2594">
        <v>0</v>
      </c>
      <c r="AS8" s="2596">
        <f>AE8+Q8+C8</f>
        <v>5</v>
      </c>
      <c r="AT8" s="2596">
        <f>AF8+R8+D8</f>
        <v>12</v>
      </c>
      <c r="AU8" s="2597">
        <f>AG8+S8+E8</f>
        <v>17</v>
      </c>
      <c r="AV8" s="2598">
        <f t="shared" ref="AV8:AX50" si="0">AH8+T8+F8</f>
        <v>1854</v>
      </c>
      <c r="AW8" s="2598">
        <f t="shared" si="0"/>
        <v>108</v>
      </c>
      <c r="AX8" s="2598">
        <f>AJ8+V8+H8</f>
        <v>4140</v>
      </c>
      <c r="AY8" s="2598">
        <f>I8+W8+AK8</f>
        <v>10693</v>
      </c>
      <c r="AZ8" s="2412">
        <f t="shared" ref="AZ8:BC23" si="1">AL8+X8+J8</f>
        <v>606.43000000000006</v>
      </c>
      <c r="BA8" s="2420">
        <f t="shared" si="1"/>
        <v>1854</v>
      </c>
      <c r="BB8" s="2420">
        <f t="shared" si="1"/>
        <v>108</v>
      </c>
      <c r="BC8" s="2420">
        <f t="shared" si="1"/>
        <v>4140</v>
      </c>
      <c r="BD8" s="2420">
        <f>N8+AB8+AP8</f>
        <v>10693</v>
      </c>
      <c r="BE8" s="2412">
        <f t="shared" ref="BE8:BF23" si="2">AQ8+AC8+O8</f>
        <v>606.43000000000006</v>
      </c>
      <c r="BF8" s="2421">
        <f t="shared" si="2"/>
        <v>1962</v>
      </c>
      <c r="BG8" s="2422"/>
      <c r="BI8" s="2422"/>
    </row>
    <row r="9" spans="1:71" s="2431" customFormat="1" ht="14.25" customHeight="1" thickBot="1">
      <c r="A9" s="2423">
        <v>2</v>
      </c>
      <c r="B9" s="2424" t="s">
        <v>1326</v>
      </c>
      <c r="C9" s="2472">
        <v>2</v>
      </c>
      <c r="D9" s="2473">
        <v>9</v>
      </c>
      <c r="E9" s="2599">
        <v>11</v>
      </c>
      <c r="F9" s="2600">
        <v>862</v>
      </c>
      <c r="G9" s="2600">
        <v>501</v>
      </c>
      <c r="H9" s="2600">
        <v>2797</v>
      </c>
      <c r="I9" s="2600">
        <v>2243</v>
      </c>
      <c r="J9" s="2601">
        <v>209.81</v>
      </c>
      <c r="K9" s="2589">
        <v>1018</v>
      </c>
      <c r="L9" s="2589">
        <v>0</v>
      </c>
      <c r="M9" s="2589">
        <v>4139</v>
      </c>
      <c r="N9" s="2589">
        <v>1746</v>
      </c>
      <c r="O9" s="2590">
        <v>209.59</v>
      </c>
      <c r="P9" s="2434">
        <v>901</v>
      </c>
      <c r="Q9" s="2434">
        <v>0</v>
      </c>
      <c r="R9" s="2434">
        <v>1</v>
      </c>
      <c r="S9" s="2602">
        <v>1</v>
      </c>
      <c r="T9" s="2603">
        <v>147</v>
      </c>
      <c r="U9" s="2603">
        <v>133</v>
      </c>
      <c r="V9" s="2603">
        <v>163</v>
      </c>
      <c r="W9" s="2603">
        <v>160</v>
      </c>
      <c r="X9" s="2590">
        <v>19.55</v>
      </c>
      <c r="Y9" s="2594">
        <v>414</v>
      </c>
      <c r="Z9" s="2594">
        <v>0</v>
      </c>
      <c r="AA9" s="2594">
        <v>0</v>
      </c>
      <c r="AB9" s="2594">
        <v>255</v>
      </c>
      <c r="AC9" s="2590">
        <v>18.989999999999998</v>
      </c>
      <c r="AD9" s="2594">
        <v>307</v>
      </c>
      <c r="AE9" s="2434">
        <v>1</v>
      </c>
      <c r="AF9" s="2434">
        <v>0</v>
      </c>
      <c r="AG9" s="2604">
        <v>1</v>
      </c>
      <c r="AH9" s="2594">
        <v>86</v>
      </c>
      <c r="AI9" s="2594">
        <v>272</v>
      </c>
      <c r="AJ9" s="2594">
        <v>272</v>
      </c>
      <c r="AK9" s="2594">
        <v>272</v>
      </c>
      <c r="AL9" s="2595">
        <v>31.64</v>
      </c>
      <c r="AM9" s="2594">
        <v>139</v>
      </c>
      <c r="AN9" s="2594">
        <v>0</v>
      </c>
      <c r="AO9" s="2594">
        <v>19</v>
      </c>
      <c r="AP9" s="2594">
        <v>674</v>
      </c>
      <c r="AQ9" s="2595">
        <v>31.63</v>
      </c>
      <c r="AR9" s="2594">
        <v>139</v>
      </c>
      <c r="AS9" s="2459">
        <f t="shared" ref="AS9:AU50" si="3">AE9+Q9+C9</f>
        <v>3</v>
      </c>
      <c r="AT9" s="2459">
        <f t="shared" si="3"/>
        <v>10</v>
      </c>
      <c r="AU9" s="2605">
        <f t="shared" si="3"/>
        <v>13</v>
      </c>
      <c r="AV9" s="2606">
        <f t="shared" si="0"/>
        <v>1095</v>
      </c>
      <c r="AW9" s="2606">
        <f t="shared" si="0"/>
        <v>906</v>
      </c>
      <c r="AX9" s="2606">
        <f t="shared" si="0"/>
        <v>3232</v>
      </c>
      <c r="AY9" s="2598">
        <f t="shared" ref="AY9:AY50" si="4">I9+W9+AK9</f>
        <v>2675</v>
      </c>
      <c r="AZ9" s="2590">
        <f t="shared" si="1"/>
        <v>261</v>
      </c>
      <c r="BA9" s="2607">
        <f t="shared" si="1"/>
        <v>1571</v>
      </c>
      <c r="BB9" s="2607">
        <f t="shared" si="1"/>
        <v>0</v>
      </c>
      <c r="BC9" s="2607">
        <f t="shared" si="1"/>
        <v>4158</v>
      </c>
      <c r="BD9" s="2607">
        <f t="shared" ref="BD9:BD23" si="5">N9+AB9+AP9</f>
        <v>2675</v>
      </c>
      <c r="BE9" s="2590">
        <f t="shared" si="2"/>
        <v>260.20999999999998</v>
      </c>
      <c r="BF9" s="2608">
        <f t="shared" si="2"/>
        <v>1347</v>
      </c>
      <c r="BG9" s="2429"/>
      <c r="BH9" s="2430"/>
      <c r="BI9" s="2429"/>
      <c r="BJ9" s="2430"/>
      <c r="BK9" s="2430"/>
      <c r="BL9" s="2430"/>
      <c r="BM9" s="2430"/>
      <c r="BN9" s="2430"/>
      <c r="BO9" s="2430"/>
      <c r="BP9" s="2430"/>
      <c r="BQ9" s="2430"/>
      <c r="BR9" s="2430"/>
      <c r="BS9" s="2430"/>
    </row>
    <row r="10" spans="1:71" ht="13.5" thickBot="1">
      <c r="A10" s="2423">
        <v>3</v>
      </c>
      <c r="B10" s="2432" t="s">
        <v>1327</v>
      </c>
      <c r="C10" s="2472">
        <v>4</v>
      </c>
      <c r="D10" s="2473">
        <v>4</v>
      </c>
      <c r="E10" s="2599">
        <v>8</v>
      </c>
      <c r="F10" s="2600">
        <v>977</v>
      </c>
      <c r="G10" s="2600">
        <v>744</v>
      </c>
      <c r="H10" s="2600">
        <v>1627</v>
      </c>
      <c r="I10" s="2600">
        <v>693</v>
      </c>
      <c r="J10" s="2601">
        <v>167.24449999999999</v>
      </c>
      <c r="K10" s="2589">
        <v>374</v>
      </c>
      <c r="L10" s="2589">
        <v>0</v>
      </c>
      <c r="M10" s="2589">
        <v>3212</v>
      </c>
      <c r="N10" s="2589">
        <v>268</v>
      </c>
      <c r="O10" s="2590">
        <v>167.24449999999999</v>
      </c>
      <c r="P10" s="2434">
        <v>500</v>
      </c>
      <c r="Q10" s="2434">
        <v>1</v>
      </c>
      <c r="R10" s="2434">
        <v>7</v>
      </c>
      <c r="S10" s="2602">
        <v>8</v>
      </c>
      <c r="T10" s="2603">
        <v>1250</v>
      </c>
      <c r="U10" s="2603">
        <v>2403</v>
      </c>
      <c r="V10" s="2603">
        <v>4250</v>
      </c>
      <c r="W10" s="2603">
        <v>2142</v>
      </c>
      <c r="X10" s="2590">
        <v>165.92599999999999</v>
      </c>
      <c r="Y10" s="2594">
        <v>1707</v>
      </c>
      <c r="Z10" s="2594">
        <v>0</v>
      </c>
      <c r="AA10" s="2594">
        <v>3680</v>
      </c>
      <c r="AB10" s="2594">
        <v>4455</v>
      </c>
      <c r="AC10" s="2590">
        <v>165.92599999999999</v>
      </c>
      <c r="AD10" s="2594">
        <v>1808</v>
      </c>
      <c r="AE10" s="2434">
        <v>0</v>
      </c>
      <c r="AF10" s="2434">
        <v>0</v>
      </c>
      <c r="AG10" s="2604">
        <v>0</v>
      </c>
      <c r="AH10" s="2594">
        <v>0</v>
      </c>
      <c r="AI10" s="2594">
        <v>0</v>
      </c>
      <c r="AJ10" s="2594">
        <v>0</v>
      </c>
      <c r="AK10" s="2594">
        <v>0</v>
      </c>
      <c r="AL10" s="2595">
        <v>0</v>
      </c>
      <c r="AM10" s="2594">
        <v>0</v>
      </c>
      <c r="AN10" s="2594">
        <v>0</v>
      </c>
      <c r="AO10" s="2594">
        <v>0</v>
      </c>
      <c r="AP10" s="2594">
        <v>0</v>
      </c>
      <c r="AQ10" s="2595">
        <v>0</v>
      </c>
      <c r="AR10" s="2594">
        <v>0</v>
      </c>
      <c r="AS10" s="2459">
        <f t="shared" si="3"/>
        <v>5</v>
      </c>
      <c r="AT10" s="2459">
        <f t="shared" si="3"/>
        <v>11</v>
      </c>
      <c r="AU10" s="2605">
        <f t="shared" si="3"/>
        <v>16</v>
      </c>
      <c r="AV10" s="2606">
        <f t="shared" si="0"/>
        <v>2227</v>
      </c>
      <c r="AW10" s="2606">
        <f t="shared" si="0"/>
        <v>3147</v>
      </c>
      <c r="AX10" s="2606">
        <f t="shared" si="0"/>
        <v>5877</v>
      </c>
      <c r="AY10" s="2598">
        <f t="shared" si="4"/>
        <v>2835</v>
      </c>
      <c r="AZ10" s="2590">
        <f t="shared" si="1"/>
        <v>333.17049999999995</v>
      </c>
      <c r="BA10" s="2607">
        <f t="shared" si="1"/>
        <v>2081</v>
      </c>
      <c r="BB10" s="2607">
        <f t="shared" si="1"/>
        <v>0</v>
      </c>
      <c r="BC10" s="2607">
        <f t="shared" si="1"/>
        <v>6892</v>
      </c>
      <c r="BD10" s="2607">
        <f t="shared" si="5"/>
        <v>4723</v>
      </c>
      <c r="BE10" s="2590">
        <f t="shared" si="2"/>
        <v>333.17049999999995</v>
      </c>
      <c r="BF10" s="2608">
        <f t="shared" si="2"/>
        <v>2308</v>
      </c>
      <c r="BG10" s="2422"/>
      <c r="BI10" s="2422"/>
    </row>
    <row r="11" spans="1:71" ht="13.5" thickBot="1">
      <c r="A11" s="2423">
        <v>4</v>
      </c>
      <c r="B11" s="2435" t="s">
        <v>1328</v>
      </c>
      <c r="C11" s="2472">
        <v>2</v>
      </c>
      <c r="D11" s="2473">
        <v>3</v>
      </c>
      <c r="E11" s="2599">
        <v>5</v>
      </c>
      <c r="F11" s="2600">
        <v>1040</v>
      </c>
      <c r="G11" s="2600">
        <v>0</v>
      </c>
      <c r="H11" s="2600">
        <v>2545</v>
      </c>
      <c r="I11" s="2600">
        <v>3949</v>
      </c>
      <c r="J11" s="2601">
        <v>257.92</v>
      </c>
      <c r="K11" s="2589">
        <v>1039</v>
      </c>
      <c r="L11" s="2589">
        <v>0</v>
      </c>
      <c r="M11" s="2589">
        <v>2544</v>
      </c>
      <c r="N11" s="2589">
        <v>3949</v>
      </c>
      <c r="O11" s="2590">
        <v>257.83999999999997</v>
      </c>
      <c r="P11" s="2434">
        <v>808</v>
      </c>
      <c r="Q11" s="2434">
        <v>2</v>
      </c>
      <c r="R11" s="2434">
        <v>4</v>
      </c>
      <c r="S11" s="2602">
        <v>6</v>
      </c>
      <c r="T11" s="2603">
        <v>653</v>
      </c>
      <c r="U11" s="2603">
        <v>637</v>
      </c>
      <c r="V11" s="2603">
        <v>4620</v>
      </c>
      <c r="W11" s="2603">
        <v>4916</v>
      </c>
      <c r="X11" s="2590">
        <v>361.61</v>
      </c>
      <c r="Y11" s="2594">
        <v>651</v>
      </c>
      <c r="Z11" s="2594">
        <v>637</v>
      </c>
      <c r="AA11" s="2594">
        <v>4619</v>
      </c>
      <c r="AB11" s="2594">
        <v>4916</v>
      </c>
      <c r="AC11" s="2590">
        <v>361.58</v>
      </c>
      <c r="AD11" s="2594">
        <v>2717</v>
      </c>
      <c r="AE11" s="2434">
        <v>2</v>
      </c>
      <c r="AF11" s="2434">
        <v>0</v>
      </c>
      <c r="AG11" s="2604">
        <v>2</v>
      </c>
      <c r="AH11" s="2594">
        <v>79</v>
      </c>
      <c r="AI11" s="2594">
        <v>0</v>
      </c>
      <c r="AJ11" s="2594">
        <v>375</v>
      </c>
      <c r="AK11" s="2594">
        <v>360</v>
      </c>
      <c r="AL11" s="2595">
        <v>27.2</v>
      </c>
      <c r="AM11" s="2594">
        <v>78</v>
      </c>
      <c r="AN11" s="2594">
        <v>0</v>
      </c>
      <c r="AO11" s="2594">
        <v>374</v>
      </c>
      <c r="AP11" s="2594">
        <v>360</v>
      </c>
      <c r="AQ11" s="2595">
        <v>27.15</v>
      </c>
      <c r="AR11" s="2594">
        <v>70</v>
      </c>
      <c r="AS11" s="2459">
        <f t="shared" si="3"/>
        <v>6</v>
      </c>
      <c r="AT11" s="2459">
        <f t="shared" si="3"/>
        <v>7</v>
      </c>
      <c r="AU11" s="2605">
        <f t="shared" si="3"/>
        <v>13</v>
      </c>
      <c r="AV11" s="2606">
        <f t="shared" si="0"/>
        <v>1772</v>
      </c>
      <c r="AW11" s="2606">
        <f t="shared" si="0"/>
        <v>637</v>
      </c>
      <c r="AX11" s="2606">
        <f t="shared" si="0"/>
        <v>7540</v>
      </c>
      <c r="AY11" s="2598">
        <f t="shared" si="4"/>
        <v>9225</v>
      </c>
      <c r="AZ11" s="2590">
        <f t="shared" si="1"/>
        <v>646.73</v>
      </c>
      <c r="BA11" s="2607">
        <f t="shared" si="1"/>
        <v>1768</v>
      </c>
      <c r="BB11" s="2607">
        <f t="shared" si="1"/>
        <v>637</v>
      </c>
      <c r="BC11" s="2607">
        <f t="shared" si="1"/>
        <v>7537</v>
      </c>
      <c r="BD11" s="2607">
        <f t="shared" si="5"/>
        <v>9225</v>
      </c>
      <c r="BE11" s="2590">
        <f t="shared" si="2"/>
        <v>646.56999999999994</v>
      </c>
      <c r="BF11" s="2608">
        <f t="shared" si="2"/>
        <v>3595</v>
      </c>
      <c r="BG11" s="2422"/>
      <c r="BI11" s="2422"/>
    </row>
    <row r="12" spans="1:71" ht="13.5" thickBot="1">
      <c r="A12" s="2423">
        <v>5</v>
      </c>
      <c r="B12" s="2435" t="s">
        <v>1329</v>
      </c>
      <c r="C12" s="2472">
        <v>14</v>
      </c>
      <c r="D12" s="2473">
        <v>16</v>
      </c>
      <c r="E12" s="2599">
        <v>30</v>
      </c>
      <c r="F12" s="2600">
        <v>2844</v>
      </c>
      <c r="G12" s="2600">
        <v>75</v>
      </c>
      <c r="H12" s="2600">
        <v>7914</v>
      </c>
      <c r="I12" s="2600">
        <v>13156</v>
      </c>
      <c r="J12" s="2601">
        <v>738.49</v>
      </c>
      <c r="K12" s="2589">
        <v>2844</v>
      </c>
      <c r="L12" s="2589">
        <v>75</v>
      </c>
      <c r="M12" s="2589">
        <v>7914</v>
      </c>
      <c r="N12" s="2589">
        <v>13156</v>
      </c>
      <c r="O12" s="2590">
        <v>738.49</v>
      </c>
      <c r="P12" s="2434">
        <v>3585</v>
      </c>
      <c r="Q12" s="2434">
        <v>2</v>
      </c>
      <c r="R12" s="2434">
        <v>24</v>
      </c>
      <c r="S12" s="2602">
        <v>26</v>
      </c>
      <c r="T12" s="2609">
        <v>1017</v>
      </c>
      <c r="U12" s="2610">
        <v>70</v>
      </c>
      <c r="V12" s="2603">
        <v>3459</v>
      </c>
      <c r="W12" s="2603">
        <v>13618</v>
      </c>
      <c r="X12" s="2590">
        <v>615.54</v>
      </c>
      <c r="Y12" s="2594">
        <v>1017</v>
      </c>
      <c r="Z12" s="2594">
        <v>70</v>
      </c>
      <c r="AA12" s="2594">
        <v>3459</v>
      </c>
      <c r="AB12" s="2594">
        <v>13618</v>
      </c>
      <c r="AC12" s="2590">
        <v>615.54</v>
      </c>
      <c r="AD12" s="2594">
        <v>4475</v>
      </c>
      <c r="AE12" s="2434">
        <v>0</v>
      </c>
      <c r="AF12" s="2434">
        <v>0</v>
      </c>
      <c r="AG12" s="2604">
        <v>0</v>
      </c>
      <c r="AH12" s="2594">
        <v>0</v>
      </c>
      <c r="AI12" s="2594">
        <v>0</v>
      </c>
      <c r="AJ12" s="2594">
        <v>0</v>
      </c>
      <c r="AK12" s="2594">
        <v>0</v>
      </c>
      <c r="AL12" s="2595">
        <v>0</v>
      </c>
      <c r="AM12" s="2594">
        <v>0</v>
      </c>
      <c r="AN12" s="2594">
        <v>0</v>
      </c>
      <c r="AO12" s="2594">
        <v>0</v>
      </c>
      <c r="AP12" s="2594">
        <v>0</v>
      </c>
      <c r="AQ12" s="2595">
        <v>0</v>
      </c>
      <c r="AR12" s="2594">
        <v>0</v>
      </c>
      <c r="AS12" s="2459">
        <f t="shared" si="3"/>
        <v>16</v>
      </c>
      <c r="AT12" s="2459">
        <f t="shared" si="3"/>
        <v>40</v>
      </c>
      <c r="AU12" s="2605">
        <f t="shared" si="3"/>
        <v>56</v>
      </c>
      <c r="AV12" s="2606">
        <f t="shared" si="0"/>
        <v>3861</v>
      </c>
      <c r="AW12" s="2606">
        <f t="shared" si="0"/>
        <v>145</v>
      </c>
      <c r="AX12" s="2606">
        <f t="shared" si="0"/>
        <v>11373</v>
      </c>
      <c r="AY12" s="2598">
        <f t="shared" si="4"/>
        <v>26774</v>
      </c>
      <c r="AZ12" s="2590">
        <f t="shared" si="1"/>
        <v>1354.03</v>
      </c>
      <c r="BA12" s="2607">
        <f t="shared" si="1"/>
        <v>3861</v>
      </c>
      <c r="BB12" s="2607">
        <f t="shared" si="1"/>
        <v>145</v>
      </c>
      <c r="BC12" s="2607">
        <f t="shared" si="1"/>
        <v>11373</v>
      </c>
      <c r="BD12" s="2607">
        <f t="shared" si="5"/>
        <v>26774</v>
      </c>
      <c r="BE12" s="2590">
        <f t="shared" si="2"/>
        <v>1354.03</v>
      </c>
      <c r="BF12" s="2608">
        <f t="shared" si="2"/>
        <v>8060</v>
      </c>
      <c r="BG12" s="2422"/>
      <c r="BI12" s="2422"/>
    </row>
    <row r="13" spans="1:71" ht="13.5" thickBot="1">
      <c r="A13" s="2423">
        <v>6</v>
      </c>
      <c r="B13" s="2432" t="s">
        <v>1330</v>
      </c>
      <c r="C13" s="2611">
        <v>0</v>
      </c>
      <c r="D13" s="2612">
        <v>0</v>
      </c>
      <c r="E13" s="2599">
        <v>0</v>
      </c>
      <c r="F13" s="2613">
        <v>0</v>
      </c>
      <c r="G13" s="2613">
        <v>0</v>
      </c>
      <c r="H13" s="2613">
        <v>0</v>
      </c>
      <c r="I13" s="2613">
        <v>0</v>
      </c>
      <c r="J13" s="2614">
        <v>0</v>
      </c>
      <c r="K13" s="2589">
        <v>0</v>
      </c>
      <c r="L13" s="2589">
        <v>0</v>
      </c>
      <c r="M13" s="2589">
        <v>0</v>
      </c>
      <c r="N13" s="2589">
        <v>0</v>
      </c>
      <c r="O13" s="2590">
        <v>0</v>
      </c>
      <c r="P13" s="2434">
        <v>0</v>
      </c>
      <c r="Q13" s="2615">
        <v>3</v>
      </c>
      <c r="R13" s="2615">
        <v>1</v>
      </c>
      <c r="S13" s="2602">
        <v>4</v>
      </c>
      <c r="T13" s="2603">
        <v>2550</v>
      </c>
      <c r="U13" s="2603">
        <v>540</v>
      </c>
      <c r="V13" s="2610">
        <v>1074.8699999999999</v>
      </c>
      <c r="W13" s="2610">
        <v>776.91</v>
      </c>
      <c r="X13" s="2590">
        <v>135.16</v>
      </c>
      <c r="Y13" s="2594">
        <v>1172</v>
      </c>
      <c r="Z13" s="2594">
        <v>1</v>
      </c>
      <c r="AA13" s="2594">
        <v>852</v>
      </c>
      <c r="AB13" s="2594">
        <v>2895</v>
      </c>
      <c r="AC13" s="2590">
        <v>135.16</v>
      </c>
      <c r="AD13" s="2594">
        <v>1682</v>
      </c>
      <c r="AE13" s="2434">
        <v>0</v>
      </c>
      <c r="AF13" s="2434">
        <v>0</v>
      </c>
      <c r="AG13" s="2604">
        <v>0</v>
      </c>
      <c r="AH13" s="2594">
        <v>0</v>
      </c>
      <c r="AI13" s="2594">
        <v>0</v>
      </c>
      <c r="AJ13" s="2594">
        <v>0</v>
      </c>
      <c r="AK13" s="2594">
        <v>0</v>
      </c>
      <c r="AL13" s="2595">
        <v>0</v>
      </c>
      <c r="AM13" s="2594">
        <v>0</v>
      </c>
      <c r="AN13" s="2594">
        <v>0</v>
      </c>
      <c r="AO13" s="2594"/>
      <c r="AP13" s="2594">
        <v>0</v>
      </c>
      <c r="AQ13" s="2595">
        <v>0</v>
      </c>
      <c r="AR13" s="2594">
        <v>0</v>
      </c>
      <c r="AS13" s="2459">
        <f t="shared" si="3"/>
        <v>3</v>
      </c>
      <c r="AT13" s="2459">
        <f t="shared" si="3"/>
        <v>1</v>
      </c>
      <c r="AU13" s="2605">
        <f t="shared" si="3"/>
        <v>4</v>
      </c>
      <c r="AV13" s="2606">
        <f t="shared" si="0"/>
        <v>2550</v>
      </c>
      <c r="AW13" s="2606">
        <f t="shared" si="0"/>
        <v>540</v>
      </c>
      <c r="AX13" s="2606">
        <f t="shared" si="0"/>
        <v>1074.8699999999999</v>
      </c>
      <c r="AY13" s="2598">
        <f t="shared" si="4"/>
        <v>776.91</v>
      </c>
      <c r="AZ13" s="2590">
        <f t="shared" si="1"/>
        <v>135.16</v>
      </c>
      <c r="BA13" s="2607">
        <f t="shared" si="1"/>
        <v>1172</v>
      </c>
      <c r="BB13" s="2607">
        <f t="shared" si="1"/>
        <v>1</v>
      </c>
      <c r="BC13" s="2607">
        <f t="shared" si="1"/>
        <v>852</v>
      </c>
      <c r="BD13" s="2607">
        <f t="shared" si="5"/>
        <v>2895</v>
      </c>
      <c r="BE13" s="2590">
        <f t="shared" si="2"/>
        <v>135.16</v>
      </c>
      <c r="BF13" s="2608">
        <f t="shared" si="2"/>
        <v>1682</v>
      </c>
      <c r="BG13" s="2422"/>
      <c r="BI13" s="2422"/>
    </row>
    <row r="14" spans="1:71" ht="13.5" thickBot="1">
      <c r="A14" s="2423">
        <v>7</v>
      </c>
      <c r="B14" s="2432" t="s">
        <v>1331</v>
      </c>
      <c r="C14" s="2472">
        <v>0</v>
      </c>
      <c r="D14" s="2473">
        <v>2</v>
      </c>
      <c r="E14" s="2599">
        <v>2</v>
      </c>
      <c r="F14" s="2600">
        <v>278</v>
      </c>
      <c r="G14" s="2600">
        <v>277</v>
      </c>
      <c r="H14" s="2600">
        <v>554</v>
      </c>
      <c r="I14" s="2613">
        <v>0</v>
      </c>
      <c r="J14" s="2601">
        <v>35.99</v>
      </c>
      <c r="K14" s="2589">
        <v>158</v>
      </c>
      <c r="L14" s="2589">
        <v>0</v>
      </c>
      <c r="M14" s="2589">
        <v>119</v>
      </c>
      <c r="N14" s="2589">
        <v>0</v>
      </c>
      <c r="O14" s="2590">
        <v>35.97</v>
      </c>
      <c r="P14" s="2434">
        <v>248</v>
      </c>
      <c r="Q14" s="2434">
        <v>1</v>
      </c>
      <c r="R14" s="2434">
        <v>7</v>
      </c>
      <c r="S14" s="2602">
        <v>8</v>
      </c>
      <c r="T14" s="2603">
        <v>1208</v>
      </c>
      <c r="U14" s="2603">
        <v>1208</v>
      </c>
      <c r="V14" s="2603">
        <v>2414</v>
      </c>
      <c r="W14" s="2610">
        <v>0</v>
      </c>
      <c r="X14" s="2590">
        <v>156.01</v>
      </c>
      <c r="Y14" s="2594">
        <v>2324</v>
      </c>
      <c r="Z14" s="2594">
        <v>0</v>
      </c>
      <c r="AA14" s="2594">
        <v>543</v>
      </c>
      <c r="AB14" s="2594">
        <v>0</v>
      </c>
      <c r="AC14" s="2590">
        <v>155.94</v>
      </c>
      <c r="AD14" s="2594">
        <v>2268</v>
      </c>
      <c r="AE14" s="2441">
        <v>0</v>
      </c>
      <c r="AF14" s="2441">
        <v>0</v>
      </c>
      <c r="AG14" s="2604">
        <v>0</v>
      </c>
      <c r="AH14" s="2594">
        <v>0</v>
      </c>
      <c r="AI14" s="2594">
        <v>0</v>
      </c>
      <c r="AJ14" s="2594">
        <v>0</v>
      </c>
      <c r="AK14" s="2594">
        <v>0</v>
      </c>
      <c r="AL14" s="2595">
        <v>0</v>
      </c>
      <c r="AM14" s="2594">
        <v>0</v>
      </c>
      <c r="AN14" s="2594">
        <v>0</v>
      </c>
      <c r="AO14" s="2594">
        <v>0</v>
      </c>
      <c r="AP14" s="2594">
        <v>0</v>
      </c>
      <c r="AQ14" s="2595">
        <v>0</v>
      </c>
      <c r="AR14" s="2594">
        <v>0</v>
      </c>
      <c r="AS14" s="2459">
        <f t="shared" si="3"/>
        <v>1</v>
      </c>
      <c r="AT14" s="2459">
        <f t="shared" si="3"/>
        <v>9</v>
      </c>
      <c r="AU14" s="2605">
        <f t="shared" si="3"/>
        <v>10</v>
      </c>
      <c r="AV14" s="2459">
        <f t="shared" si="0"/>
        <v>1486</v>
      </c>
      <c r="AW14" s="2459">
        <f t="shared" si="0"/>
        <v>1485</v>
      </c>
      <c r="AX14" s="2459">
        <f t="shared" si="0"/>
        <v>2968</v>
      </c>
      <c r="AY14" s="2598">
        <f t="shared" si="4"/>
        <v>0</v>
      </c>
      <c r="AZ14" s="2590">
        <f t="shared" si="1"/>
        <v>192</v>
      </c>
      <c r="BA14" s="2434">
        <f t="shared" si="1"/>
        <v>2482</v>
      </c>
      <c r="BB14" s="2434">
        <f t="shared" si="1"/>
        <v>0</v>
      </c>
      <c r="BC14" s="2434">
        <f t="shared" si="1"/>
        <v>662</v>
      </c>
      <c r="BD14" s="2434">
        <f>AP14+AB14+N14</f>
        <v>0</v>
      </c>
      <c r="BE14" s="2590">
        <f t="shared" si="2"/>
        <v>191.91</v>
      </c>
      <c r="BF14" s="2616">
        <f t="shared" si="2"/>
        <v>2516</v>
      </c>
      <c r="BG14" s="2422"/>
      <c r="BI14" s="2422"/>
    </row>
    <row r="15" spans="1:71" ht="13.5" thickBot="1">
      <c r="A15" s="2423">
        <v>8</v>
      </c>
      <c r="B15" s="2432" t="s">
        <v>1332</v>
      </c>
      <c r="C15" s="2472">
        <v>4</v>
      </c>
      <c r="D15" s="2473">
        <v>11</v>
      </c>
      <c r="E15" s="2599">
        <v>15</v>
      </c>
      <c r="F15" s="2600">
        <v>4812</v>
      </c>
      <c r="G15" s="2600">
        <v>213</v>
      </c>
      <c r="H15" s="2600">
        <v>8259</v>
      </c>
      <c r="I15" s="2600">
        <v>0</v>
      </c>
      <c r="J15" s="2601">
        <v>325.41000000000003</v>
      </c>
      <c r="K15" s="2589">
        <v>2292</v>
      </c>
      <c r="L15" s="2589">
        <v>0</v>
      </c>
      <c r="M15" s="2589">
        <v>10369</v>
      </c>
      <c r="N15" s="2589">
        <v>0</v>
      </c>
      <c r="O15" s="2590">
        <v>325.42</v>
      </c>
      <c r="P15" s="2434">
        <v>1893</v>
      </c>
      <c r="Q15" s="2434">
        <v>2</v>
      </c>
      <c r="R15" s="2434">
        <v>1</v>
      </c>
      <c r="S15" s="2602">
        <v>3</v>
      </c>
      <c r="T15" s="2603">
        <v>75</v>
      </c>
      <c r="U15" s="2603">
        <v>12</v>
      </c>
      <c r="V15" s="2603">
        <v>726</v>
      </c>
      <c r="W15" s="2603">
        <v>0</v>
      </c>
      <c r="X15" s="2590">
        <v>28.51</v>
      </c>
      <c r="Y15" s="2594">
        <v>104</v>
      </c>
      <c r="Z15" s="2594">
        <v>0</v>
      </c>
      <c r="AA15" s="2594">
        <v>845</v>
      </c>
      <c r="AB15" s="2594">
        <v>0</v>
      </c>
      <c r="AC15" s="2590">
        <v>28.52</v>
      </c>
      <c r="AD15" s="2594">
        <v>471</v>
      </c>
      <c r="AE15" s="2434">
        <v>0</v>
      </c>
      <c r="AF15" s="2434">
        <v>0</v>
      </c>
      <c r="AG15" s="2604">
        <v>0</v>
      </c>
      <c r="AH15" s="2594">
        <v>0</v>
      </c>
      <c r="AI15" s="2594">
        <v>0</v>
      </c>
      <c r="AJ15" s="2594">
        <v>0</v>
      </c>
      <c r="AK15" s="2594">
        <v>0</v>
      </c>
      <c r="AL15" s="2595">
        <v>0</v>
      </c>
      <c r="AM15" s="2594">
        <v>0</v>
      </c>
      <c r="AN15" s="2594">
        <v>0</v>
      </c>
      <c r="AO15" s="2594">
        <v>0</v>
      </c>
      <c r="AP15" s="2594">
        <v>0</v>
      </c>
      <c r="AQ15" s="2595">
        <v>0</v>
      </c>
      <c r="AR15" s="2594">
        <v>0</v>
      </c>
      <c r="AS15" s="2459">
        <f t="shared" si="3"/>
        <v>6</v>
      </c>
      <c r="AT15" s="2459">
        <f t="shared" si="3"/>
        <v>12</v>
      </c>
      <c r="AU15" s="2605">
        <f t="shared" si="3"/>
        <v>18</v>
      </c>
      <c r="AV15" s="2606">
        <f t="shared" si="0"/>
        <v>4887</v>
      </c>
      <c r="AW15" s="2606">
        <f t="shared" si="0"/>
        <v>225</v>
      </c>
      <c r="AX15" s="2606">
        <f t="shared" si="0"/>
        <v>8985</v>
      </c>
      <c r="AY15" s="2598">
        <f t="shared" si="4"/>
        <v>0</v>
      </c>
      <c r="AZ15" s="2590">
        <f t="shared" si="1"/>
        <v>353.92</v>
      </c>
      <c r="BA15" s="2607">
        <f t="shared" si="1"/>
        <v>2396</v>
      </c>
      <c r="BB15" s="2607">
        <f t="shared" si="1"/>
        <v>0</v>
      </c>
      <c r="BC15" s="2607">
        <f t="shared" si="1"/>
        <v>11214</v>
      </c>
      <c r="BD15" s="2607">
        <f t="shared" si="5"/>
        <v>0</v>
      </c>
      <c r="BE15" s="2590">
        <f t="shared" si="2"/>
        <v>353.94</v>
      </c>
      <c r="BF15" s="2608">
        <f t="shared" si="2"/>
        <v>2364</v>
      </c>
      <c r="BG15" s="2422"/>
      <c r="BI15" s="2422"/>
    </row>
    <row r="16" spans="1:71" s="2381" customFormat="1" ht="15" thickBot="1">
      <c r="A16" s="2423">
        <v>9</v>
      </c>
      <c r="B16" s="2442" t="s">
        <v>1333</v>
      </c>
      <c r="C16" s="2472">
        <v>1</v>
      </c>
      <c r="D16" s="2473">
        <v>0</v>
      </c>
      <c r="E16" s="2599">
        <v>1</v>
      </c>
      <c r="F16" s="2600">
        <v>122</v>
      </c>
      <c r="G16" s="2600">
        <v>84</v>
      </c>
      <c r="H16" s="2600">
        <v>860</v>
      </c>
      <c r="I16" s="2600">
        <v>860</v>
      </c>
      <c r="J16" s="2601">
        <v>66</v>
      </c>
      <c r="K16" s="2589">
        <v>2</v>
      </c>
      <c r="L16" s="2589">
        <v>0</v>
      </c>
      <c r="M16" s="2589">
        <v>2</v>
      </c>
      <c r="N16" s="2589">
        <v>1570</v>
      </c>
      <c r="O16" s="2590">
        <v>65.989999999999995</v>
      </c>
      <c r="P16" s="2434">
        <v>784</v>
      </c>
      <c r="Q16" s="2617"/>
      <c r="R16" s="2434">
        <v>3</v>
      </c>
      <c r="S16" s="2602">
        <v>3</v>
      </c>
      <c r="T16" s="2603">
        <v>696</v>
      </c>
      <c r="U16" s="2603">
        <v>394</v>
      </c>
      <c r="V16" s="2603">
        <v>3876</v>
      </c>
      <c r="W16" s="2603">
        <v>3876</v>
      </c>
      <c r="X16" s="2590">
        <v>301</v>
      </c>
      <c r="Y16" s="2594">
        <v>1347</v>
      </c>
      <c r="Z16" s="2594">
        <v>0</v>
      </c>
      <c r="AA16" s="2594">
        <v>3552</v>
      </c>
      <c r="AB16" s="2594">
        <v>3545</v>
      </c>
      <c r="AC16" s="2590">
        <v>300.98</v>
      </c>
      <c r="AD16" s="2594">
        <v>1197</v>
      </c>
      <c r="AE16" s="2434">
        <v>2</v>
      </c>
      <c r="AF16" s="2434">
        <v>0</v>
      </c>
      <c r="AG16" s="2604">
        <v>2</v>
      </c>
      <c r="AH16" s="2594">
        <v>132</v>
      </c>
      <c r="AI16" s="2594">
        <v>82</v>
      </c>
      <c r="AJ16" s="2594">
        <v>751</v>
      </c>
      <c r="AK16" s="2594">
        <v>748</v>
      </c>
      <c r="AL16" s="2595">
        <v>58.36</v>
      </c>
      <c r="AM16" s="2594">
        <v>25</v>
      </c>
      <c r="AN16" s="2594">
        <v>0</v>
      </c>
      <c r="AO16" s="2594">
        <v>0</v>
      </c>
      <c r="AP16" s="2594">
        <v>1383</v>
      </c>
      <c r="AQ16" s="2595">
        <v>58.34</v>
      </c>
      <c r="AR16" s="2594">
        <v>432</v>
      </c>
      <c r="AS16" s="2459">
        <f t="shared" si="3"/>
        <v>3</v>
      </c>
      <c r="AT16" s="2459">
        <f t="shared" si="3"/>
        <v>3</v>
      </c>
      <c r="AU16" s="2605">
        <f t="shared" si="3"/>
        <v>6</v>
      </c>
      <c r="AV16" s="2606">
        <f t="shared" si="0"/>
        <v>950</v>
      </c>
      <c r="AW16" s="2606">
        <f t="shared" si="0"/>
        <v>560</v>
      </c>
      <c r="AX16" s="2606">
        <f t="shared" si="0"/>
        <v>5487</v>
      </c>
      <c r="AY16" s="2598">
        <f t="shared" si="4"/>
        <v>5484</v>
      </c>
      <c r="AZ16" s="2590">
        <f t="shared" si="1"/>
        <v>425.36</v>
      </c>
      <c r="BA16" s="2607">
        <f t="shared" si="1"/>
        <v>1374</v>
      </c>
      <c r="BB16" s="2607">
        <f t="shared" si="1"/>
        <v>0</v>
      </c>
      <c r="BC16" s="2607">
        <f t="shared" si="1"/>
        <v>3554</v>
      </c>
      <c r="BD16" s="2607">
        <f t="shared" si="5"/>
        <v>6498</v>
      </c>
      <c r="BE16" s="2590">
        <f t="shared" si="2"/>
        <v>425.31000000000006</v>
      </c>
      <c r="BF16" s="2608">
        <f t="shared" si="2"/>
        <v>2413</v>
      </c>
      <c r="BG16" s="2422"/>
      <c r="BI16" s="2422"/>
    </row>
    <row r="17" spans="1:62" ht="13.5" thickBot="1">
      <c r="A17" s="2423">
        <v>10</v>
      </c>
      <c r="B17" s="2432" t="s">
        <v>1334</v>
      </c>
      <c r="C17" s="2472">
        <v>0</v>
      </c>
      <c r="D17" s="2473">
        <v>4</v>
      </c>
      <c r="E17" s="2599">
        <v>4</v>
      </c>
      <c r="F17" s="2600">
        <v>1236</v>
      </c>
      <c r="G17" s="2600">
        <v>364</v>
      </c>
      <c r="H17" s="2600">
        <v>871</v>
      </c>
      <c r="I17" s="2600">
        <v>1245</v>
      </c>
      <c r="J17" s="2601">
        <v>116.02</v>
      </c>
      <c r="K17" s="2589">
        <v>1437</v>
      </c>
      <c r="L17" s="2589">
        <v>0</v>
      </c>
      <c r="M17" s="2589">
        <v>966</v>
      </c>
      <c r="N17" s="2589">
        <v>1434</v>
      </c>
      <c r="O17" s="2590">
        <v>115.96</v>
      </c>
      <c r="P17" s="2434">
        <v>1067</v>
      </c>
      <c r="Q17" s="2434">
        <v>2</v>
      </c>
      <c r="R17" s="2434">
        <v>0</v>
      </c>
      <c r="S17" s="2602">
        <v>2</v>
      </c>
      <c r="T17" s="2603">
        <v>302</v>
      </c>
      <c r="U17" s="2603">
        <v>141</v>
      </c>
      <c r="V17" s="2603">
        <v>285</v>
      </c>
      <c r="W17" s="2603">
        <v>681</v>
      </c>
      <c r="X17" s="2590">
        <v>48.28</v>
      </c>
      <c r="Y17" s="2594">
        <v>206</v>
      </c>
      <c r="Z17" s="2594">
        <v>0</v>
      </c>
      <c r="AA17" s="2594">
        <v>183</v>
      </c>
      <c r="AB17" s="2594">
        <v>721</v>
      </c>
      <c r="AC17" s="2590">
        <v>39.520000000000003</v>
      </c>
      <c r="AD17" s="2594">
        <v>200</v>
      </c>
      <c r="AE17" s="2434">
        <v>2</v>
      </c>
      <c r="AF17" s="2434">
        <v>1</v>
      </c>
      <c r="AG17" s="2604">
        <v>3</v>
      </c>
      <c r="AH17" s="2594">
        <v>925</v>
      </c>
      <c r="AI17" s="2594">
        <v>712</v>
      </c>
      <c r="AJ17" s="2594">
        <v>1124</v>
      </c>
      <c r="AK17" s="2594">
        <v>1578</v>
      </c>
      <c r="AL17" s="2595">
        <v>144.72</v>
      </c>
      <c r="AM17" s="2594">
        <v>217</v>
      </c>
      <c r="AN17" s="2594">
        <v>0</v>
      </c>
      <c r="AO17" s="2594">
        <v>890</v>
      </c>
      <c r="AP17" s="2594">
        <v>1445</v>
      </c>
      <c r="AQ17" s="2595">
        <v>92.76</v>
      </c>
      <c r="AR17" s="2594">
        <v>354</v>
      </c>
      <c r="AS17" s="2459">
        <f t="shared" si="3"/>
        <v>4</v>
      </c>
      <c r="AT17" s="2459">
        <f t="shared" si="3"/>
        <v>5</v>
      </c>
      <c r="AU17" s="2605">
        <f t="shared" si="3"/>
        <v>9</v>
      </c>
      <c r="AV17" s="2606">
        <f t="shared" si="0"/>
        <v>2463</v>
      </c>
      <c r="AW17" s="2606">
        <f t="shared" si="0"/>
        <v>1217</v>
      </c>
      <c r="AX17" s="2606">
        <f t="shared" si="0"/>
        <v>2280</v>
      </c>
      <c r="AY17" s="2598">
        <f t="shared" si="4"/>
        <v>3504</v>
      </c>
      <c r="AZ17" s="2590">
        <f t="shared" si="1"/>
        <v>309.02</v>
      </c>
      <c r="BA17" s="2607">
        <f t="shared" si="1"/>
        <v>1860</v>
      </c>
      <c r="BB17" s="2607">
        <f t="shared" si="1"/>
        <v>0</v>
      </c>
      <c r="BC17" s="2607">
        <f t="shared" si="1"/>
        <v>2039</v>
      </c>
      <c r="BD17" s="2607">
        <f t="shared" si="5"/>
        <v>3600</v>
      </c>
      <c r="BE17" s="2590">
        <f t="shared" si="2"/>
        <v>248.24</v>
      </c>
      <c r="BF17" s="2608">
        <f t="shared" si="2"/>
        <v>1621</v>
      </c>
      <c r="BG17" s="2422"/>
      <c r="BI17" s="2422"/>
    </row>
    <row r="18" spans="1:62" ht="13.5" thickBot="1">
      <c r="A18" s="2423">
        <v>11</v>
      </c>
      <c r="B18" s="2432" t="s">
        <v>1335</v>
      </c>
      <c r="C18" s="2472">
        <v>2</v>
      </c>
      <c r="D18" s="2473">
        <v>3</v>
      </c>
      <c r="E18" s="2599">
        <v>5</v>
      </c>
      <c r="F18" s="2600">
        <v>590</v>
      </c>
      <c r="G18" s="2600">
        <v>10</v>
      </c>
      <c r="H18" s="2600">
        <v>2212</v>
      </c>
      <c r="I18" s="2600">
        <v>2231</v>
      </c>
      <c r="J18" s="2601">
        <v>167.82</v>
      </c>
      <c r="K18" s="2589">
        <v>588</v>
      </c>
      <c r="L18" s="2589">
        <v>10</v>
      </c>
      <c r="M18" s="2589">
        <v>2210</v>
      </c>
      <c r="N18" s="2589">
        <v>2145</v>
      </c>
      <c r="O18" s="2590">
        <v>167.7</v>
      </c>
      <c r="P18" s="2434">
        <v>614</v>
      </c>
      <c r="Q18" s="2434">
        <v>0</v>
      </c>
      <c r="R18" s="2434">
        <v>0</v>
      </c>
      <c r="S18" s="2602">
        <v>0</v>
      </c>
      <c r="T18" s="2603">
        <v>0</v>
      </c>
      <c r="U18" s="2603">
        <v>0</v>
      </c>
      <c r="V18" s="2603">
        <v>0</v>
      </c>
      <c r="W18" s="2603">
        <v>0</v>
      </c>
      <c r="X18" s="2590">
        <v>0</v>
      </c>
      <c r="Y18" s="2594">
        <v>0</v>
      </c>
      <c r="Z18" s="2594">
        <v>0</v>
      </c>
      <c r="AA18" s="2594">
        <v>0</v>
      </c>
      <c r="AB18" s="2594">
        <v>0</v>
      </c>
      <c r="AC18" s="2590">
        <v>0</v>
      </c>
      <c r="AD18" s="2594">
        <v>0</v>
      </c>
      <c r="AE18" s="2434">
        <v>1</v>
      </c>
      <c r="AF18" s="2434">
        <v>6</v>
      </c>
      <c r="AG18" s="2604">
        <v>7</v>
      </c>
      <c r="AH18" s="2594">
        <v>1632</v>
      </c>
      <c r="AI18" s="2594">
        <v>14</v>
      </c>
      <c r="AJ18" s="2594">
        <v>3932</v>
      </c>
      <c r="AK18" s="2594">
        <v>4612</v>
      </c>
      <c r="AL18" s="2595">
        <v>336.99</v>
      </c>
      <c r="AM18" s="2594">
        <v>1329</v>
      </c>
      <c r="AN18" s="2594">
        <v>10</v>
      </c>
      <c r="AO18" s="2594">
        <v>2426</v>
      </c>
      <c r="AP18" s="2594">
        <v>2537</v>
      </c>
      <c r="AQ18" s="2595">
        <v>201.46</v>
      </c>
      <c r="AR18" s="2594">
        <v>1813</v>
      </c>
      <c r="AS18" s="2459">
        <f t="shared" si="3"/>
        <v>3</v>
      </c>
      <c r="AT18" s="2459">
        <f t="shared" si="3"/>
        <v>9</v>
      </c>
      <c r="AU18" s="2605">
        <f t="shared" si="3"/>
        <v>12</v>
      </c>
      <c r="AV18" s="2606">
        <f t="shared" si="0"/>
        <v>2222</v>
      </c>
      <c r="AW18" s="2606">
        <f t="shared" si="0"/>
        <v>24</v>
      </c>
      <c r="AX18" s="2606">
        <f t="shared" si="0"/>
        <v>6144</v>
      </c>
      <c r="AY18" s="2598">
        <f t="shared" si="4"/>
        <v>6843</v>
      </c>
      <c r="AZ18" s="2590">
        <f t="shared" si="1"/>
        <v>504.81</v>
      </c>
      <c r="BA18" s="2607">
        <f t="shared" si="1"/>
        <v>1917</v>
      </c>
      <c r="BB18" s="2607">
        <f t="shared" si="1"/>
        <v>20</v>
      </c>
      <c r="BC18" s="2607">
        <f t="shared" si="1"/>
        <v>4636</v>
      </c>
      <c r="BD18" s="2607">
        <f t="shared" si="5"/>
        <v>4682</v>
      </c>
      <c r="BE18" s="2590">
        <f t="shared" si="2"/>
        <v>369.15999999999997</v>
      </c>
      <c r="BF18" s="2608">
        <f t="shared" si="2"/>
        <v>2427</v>
      </c>
      <c r="BG18" s="2422"/>
      <c r="BI18" s="2422"/>
    </row>
    <row r="19" spans="1:62" ht="13.5" thickBot="1">
      <c r="A19" s="2423">
        <v>12</v>
      </c>
      <c r="B19" s="2432" t="s">
        <v>1336</v>
      </c>
      <c r="C19" s="2472">
        <v>2</v>
      </c>
      <c r="D19" s="2473">
        <v>1</v>
      </c>
      <c r="E19" s="2599">
        <v>3</v>
      </c>
      <c r="F19" s="2600">
        <v>648</v>
      </c>
      <c r="G19" s="2600">
        <v>195</v>
      </c>
      <c r="H19" s="2600">
        <v>324</v>
      </c>
      <c r="I19" s="2600">
        <v>1188</v>
      </c>
      <c r="J19" s="2601">
        <v>44.5</v>
      </c>
      <c r="K19" s="2589">
        <v>25</v>
      </c>
      <c r="L19" s="2589">
        <v>0</v>
      </c>
      <c r="M19" s="2589">
        <v>547</v>
      </c>
      <c r="N19" s="2589">
        <v>2299</v>
      </c>
      <c r="O19" s="2590">
        <v>79.69</v>
      </c>
      <c r="P19" s="2434">
        <v>557</v>
      </c>
      <c r="Q19" s="2434">
        <v>3</v>
      </c>
      <c r="R19" s="2434">
        <v>2</v>
      </c>
      <c r="S19" s="2602">
        <v>5</v>
      </c>
      <c r="T19" s="2603">
        <v>2211</v>
      </c>
      <c r="U19" s="2603">
        <v>405</v>
      </c>
      <c r="V19" s="2603">
        <v>1167</v>
      </c>
      <c r="W19" s="2603">
        <v>2478</v>
      </c>
      <c r="X19" s="2590">
        <v>149</v>
      </c>
      <c r="Y19" s="2594">
        <v>577</v>
      </c>
      <c r="Z19" s="2594">
        <v>53</v>
      </c>
      <c r="AA19" s="2594">
        <v>1404</v>
      </c>
      <c r="AB19" s="2594">
        <v>3418</v>
      </c>
      <c r="AC19" s="2590">
        <v>194.17</v>
      </c>
      <c r="AD19" s="2594">
        <v>580</v>
      </c>
      <c r="AE19" s="2447">
        <v>0</v>
      </c>
      <c r="AF19" s="2447">
        <v>0</v>
      </c>
      <c r="AG19" s="2604">
        <v>0</v>
      </c>
      <c r="AH19" s="2594">
        <v>0</v>
      </c>
      <c r="AI19" s="2594">
        <v>0</v>
      </c>
      <c r="AJ19" s="2594">
        <v>0</v>
      </c>
      <c r="AK19" s="2594">
        <v>0</v>
      </c>
      <c r="AL19" s="2595">
        <v>0</v>
      </c>
      <c r="AM19" s="2594">
        <v>0</v>
      </c>
      <c r="AN19" s="2594">
        <v>0</v>
      </c>
      <c r="AO19" s="2594">
        <v>0</v>
      </c>
      <c r="AP19" s="2594">
        <v>0</v>
      </c>
      <c r="AQ19" s="2595">
        <v>0</v>
      </c>
      <c r="AR19" s="2594">
        <v>0</v>
      </c>
      <c r="AS19" s="2459">
        <f t="shared" si="3"/>
        <v>5</v>
      </c>
      <c r="AT19" s="2459">
        <f t="shared" si="3"/>
        <v>3</v>
      </c>
      <c r="AU19" s="2605">
        <f t="shared" si="3"/>
        <v>8</v>
      </c>
      <c r="AV19" s="2606">
        <f t="shared" si="0"/>
        <v>2859</v>
      </c>
      <c r="AW19" s="2606">
        <f t="shared" si="0"/>
        <v>600</v>
      </c>
      <c r="AX19" s="2606">
        <f t="shared" si="0"/>
        <v>1491</v>
      </c>
      <c r="AY19" s="2598">
        <f t="shared" si="4"/>
        <v>3666</v>
      </c>
      <c r="AZ19" s="2590">
        <f t="shared" si="1"/>
        <v>193.5</v>
      </c>
      <c r="BA19" s="2607">
        <f t="shared" si="1"/>
        <v>602</v>
      </c>
      <c r="BB19" s="2607">
        <f t="shared" si="1"/>
        <v>53</v>
      </c>
      <c r="BC19" s="2607">
        <f t="shared" si="1"/>
        <v>1951</v>
      </c>
      <c r="BD19" s="2607">
        <f t="shared" si="5"/>
        <v>5717</v>
      </c>
      <c r="BE19" s="2590">
        <f t="shared" si="2"/>
        <v>273.86</v>
      </c>
      <c r="BF19" s="2608">
        <f t="shared" si="2"/>
        <v>1137</v>
      </c>
      <c r="BG19" s="2422"/>
      <c r="BI19" s="2422"/>
    </row>
    <row r="20" spans="1:62" ht="13.5" thickBot="1">
      <c r="A20" s="2423">
        <v>13</v>
      </c>
      <c r="B20" s="2432" t="s">
        <v>1337</v>
      </c>
      <c r="C20" s="2472">
        <v>10</v>
      </c>
      <c r="D20" s="2473">
        <v>2</v>
      </c>
      <c r="E20" s="2599">
        <v>12</v>
      </c>
      <c r="F20" s="2600">
        <v>2327</v>
      </c>
      <c r="G20" s="2600">
        <v>0</v>
      </c>
      <c r="H20" s="2600">
        <v>8439</v>
      </c>
      <c r="I20" s="2600">
        <v>0</v>
      </c>
      <c r="J20" s="2601">
        <v>282.83</v>
      </c>
      <c r="K20" s="2589">
        <v>2302</v>
      </c>
      <c r="L20" s="2589">
        <v>0</v>
      </c>
      <c r="M20" s="2589">
        <v>8351</v>
      </c>
      <c r="N20" s="2589">
        <v>0</v>
      </c>
      <c r="O20" s="2590">
        <v>279.86</v>
      </c>
      <c r="P20" s="2434">
        <v>2230</v>
      </c>
      <c r="Q20" s="2434">
        <v>7</v>
      </c>
      <c r="R20" s="2434">
        <v>10</v>
      </c>
      <c r="S20" s="2602">
        <v>17</v>
      </c>
      <c r="T20" s="2603">
        <v>1382</v>
      </c>
      <c r="U20" s="2603">
        <v>0</v>
      </c>
      <c r="V20" s="2603">
        <v>7460</v>
      </c>
      <c r="W20" s="2603">
        <v>0</v>
      </c>
      <c r="X20" s="2590">
        <v>236.53</v>
      </c>
      <c r="Y20" s="2594">
        <v>1377</v>
      </c>
      <c r="Z20" s="2594"/>
      <c r="AA20" s="2594">
        <v>7427</v>
      </c>
      <c r="AB20" s="2594">
        <v>0</v>
      </c>
      <c r="AC20" s="2590">
        <v>235.49</v>
      </c>
      <c r="AD20" s="2594">
        <v>1320</v>
      </c>
      <c r="AE20" s="2463">
        <v>0</v>
      </c>
      <c r="AF20" s="2447">
        <v>0</v>
      </c>
      <c r="AG20" s="2604">
        <v>0</v>
      </c>
      <c r="AH20" s="2594">
        <v>0</v>
      </c>
      <c r="AI20" s="2594">
        <v>0</v>
      </c>
      <c r="AJ20" s="2594">
        <v>0</v>
      </c>
      <c r="AK20" s="2594">
        <v>0</v>
      </c>
      <c r="AL20" s="2595">
        <v>0</v>
      </c>
      <c r="AM20" s="2594">
        <v>0</v>
      </c>
      <c r="AN20" s="2594">
        <v>0</v>
      </c>
      <c r="AO20" s="2594">
        <v>0</v>
      </c>
      <c r="AP20" s="2594">
        <v>0</v>
      </c>
      <c r="AQ20" s="2595">
        <v>0</v>
      </c>
      <c r="AR20" s="2594">
        <v>0</v>
      </c>
      <c r="AS20" s="2459">
        <f t="shared" si="3"/>
        <v>17</v>
      </c>
      <c r="AT20" s="2459">
        <f t="shared" si="3"/>
        <v>12</v>
      </c>
      <c r="AU20" s="2605">
        <f t="shared" si="3"/>
        <v>29</v>
      </c>
      <c r="AV20" s="2606">
        <f t="shared" si="0"/>
        <v>3709</v>
      </c>
      <c r="AW20" s="2606">
        <f t="shared" si="0"/>
        <v>0</v>
      </c>
      <c r="AX20" s="2606">
        <f t="shared" si="0"/>
        <v>15899</v>
      </c>
      <c r="AY20" s="2598">
        <f t="shared" si="4"/>
        <v>0</v>
      </c>
      <c r="AZ20" s="2590">
        <f t="shared" si="1"/>
        <v>519.36</v>
      </c>
      <c r="BA20" s="2607">
        <f t="shared" si="1"/>
        <v>3679</v>
      </c>
      <c r="BB20" s="2607">
        <f t="shared" si="1"/>
        <v>0</v>
      </c>
      <c r="BC20" s="2607">
        <f t="shared" si="1"/>
        <v>15778</v>
      </c>
      <c r="BD20" s="2607">
        <f t="shared" si="5"/>
        <v>0</v>
      </c>
      <c r="BE20" s="2590">
        <f t="shared" si="2"/>
        <v>515.35</v>
      </c>
      <c r="BF20" s="2608">
        <f t="shared" si="2"/>
        <v>3550</v>
      </c>
      <c r="BG20" s="2422"/>
      <c r="BI20" s="2422"/>
    </row>
    <row r="21" spans="1:62" ht="13.5" thickBot="1">
      <c r="A21" s="2423">
        <v>14</v>
      </c>
      <c r="B21" s="2432" t="s">
        <v>1338</v>
      </c>
      <c r="C21" s="2472">
        <v>23</v>
      </c>
      <c r="D21" s="2473">
        <v>10</v>
      </c>
      <c r="E21" s="2599">
        <v>33</v>
      </c>
      <c r="F21" s="2600">
        <v>6946</v>
      </c>
      <c r="G21" s="2600">
        <v>0</v>
      </c>
      <c r="H21" s="2600">
        <v>264</v>
      </c>
      <c r="I21" s="2600">
        <v>10081</v>
      </c>
      <c r="J21" s="2601">
        <v>658.9</v>
      </c>
      <c r="K21" s="2589">
        <v>1872</v>
      </c>
      <c r="L21" s="2589">
        <v>0</v>
      </c>
      <c r="M21" s="2589">
        <v>9013</v>
      </c>
      <c r="N21" s="2589">
        <v>8063</v>
      </c>
      <c r="O21" s="2590">
        <v>642.6</v>
      </c>
      <c r="P21" s="2434">
        <v>3181</v>
      </c>
      <c r="Q21" s="2618">
        <v>11</v>
      </c>
      <c r="R21" s="2618">
        <v>11</v>
      </c>
      <c r="S21" s="2602">
        <v>22</v>
      </c>
      <c r="T21" s="2609">
        <v>8261</v>
      </c>
      <c r="U21" s="2609">
        <v>0</v>
      </c>
      <c r="V21" s="2603">
        <v>51</v>
      </c>
      <c r="W21" s="2603">
        <v>3737</v>
      </c>
      <c r="X21" s="2590">
        <v>226.02</v>
      </c>
      <c r="Y21" s="2594">
        <v>985</v>
      </c>
      <c r="Z21" s="2594">
        <v>0</v>
      </c>
      <c r="AA21" s="2594">
        <v>1633</v>
      </c>
      <c r="AB21" s="2594">
        <v>4677</v>
      </c>
      <c r="AC21" s="2590">
        <v>241.98</v>
      </c>
      <c r="AD21" s="2594">
        <v>1154</v>
      </c>
      <c r="AE21" s="2434">
        <v>0</v>
      </c>
      <c r="AF21" s="2434">
        <v>0</v>
      </c>
      <c r="AG21" s="2604">
        <v>0</v>
      </c>
      <c r="AH21" s="2594">
        <v>0</v>
      </c>
      <c r="AI21" s="2594">
        <v>0</v>
      </c>
      <c r="AJ21" s="2594">
        <v>0</v>
      </c>
      <c r="AK21" s="2594">
        <v>0</v>
      </c>
      <c r="AL21" s="2595">
        <v>0</v>
      </c>
      <c r="AM21" s="2594">
        <v>0</v>
      </c>
      <c r="AN21" s="2594">
        <v>0</v>
      </c>
      <c r="AO21" s="2594">
        <v>0</v>
      </c>
      <c r="AP21" s="2594">
        <v>0</v>
      </c>
      <c r="AQ21" s="2595">
        <v>0</v>
      </c>
      <c r="AR21" s="2594">
        <v>0</v>
      </c>
      <c r="AS21" s="2459">
        <f t="shared" si="3"/>
        <v>34</v>
      </c>
      <c r="AT21" s="2459">
        <f t="shared" si="3"/>
        <v>21</v>
      </c>
      <c r="AU21" s="2605">
        <f t="shared" si="3"/>
        <v>55</v>
      </c>
      <c r="AV21" s="2606">
        <f t="shared" si="0"/>
        <v>15207</v>
      </c>
      <c r="AW21" s="2606">
        <f t="shared" si="0"/>
        <v>0</v>
      </c>
      <c r="AX21" s="2606">
        <f>AJ21+V21+H21</f>
        <v>315</v>
      </c>
      <c r="AY21" s="2598">
        <f t="shared" si="4"/>
        <v>13818</v>
      </c>
      <c r="AZ21" s="2590">
        <f t="shared" si="1"/>
        <v>884.92</v>
      </c>
      <c r="BA21" s="2607">
        <f t="shared" si="1"/>
        <v>2857</v>
      </c>
      <c r="BB21" s="2607">
        <f t="shared" si="1"/>
        <v>0</v>
      </c>
      <c r="BC21" s="2607">
        <f t="shared" si="1"/>
        <v>10646</v>
      </c>
      <c r="BD21" s="2607">
        <f t="shared" si="5"/>
        <v>12740</v>
      </c>
      <c r="BE21" s="2590">
        <f t="shared" si="2"/>
        <v>884.58</v>
      </c>
      <c r="BF21" s="2608">
        <f t="shared" si="2"/>
        <v>4335</v>
      </c>
      <c r="BG21" s="2422"/>
      <c r="BI21" s="2422"/>
    </row>
    <row r="22" spans="1:62" ht="13.5" thickBot="1">
      <c r="A22" s="2423">
        <v>15</v>
      </c>
      <c r="B22" s="2432" t="s">
        <v>1339</v>
      </c>
      <c r="C22" s="2472">
        <v>0</v>
      </c>
      <c r="D22" s="2473">
        <v>2</v>
      </c>
      <c r="E22" s="2619">
        <f>C22+D22</f>
        <v>2</v>
      </c>
      <c r="F22" s="2600">
        <v>223</v>
      </c>
      <c r="G22" s="2600">
        <v>0</v>
      </c>
      <c r="H22" s="2600">
        <v>1236</v>
      </c>
      <c r="I22" s="2600">
        <v>3254</v>
      </c>
      <c r="J22" s="2601">
        <v>146.05000000000001</v>
      </c>
      <c r="K22" s="2589">
        <v>222</v>
      </c>
      <c r="L22" s="2589">
        <v>0</v>
      </c>
      <c r="M22" s="2589">
        <v>1236</v>
      </c>
      <c r="N22" s="2589">
        <v>3254</v>
      </c>
      <c r="O22" s="2590">
        <v>146.04</v>
      </c>
      <c r="P22" s="2434">
        <v>611</v>
      </c>
      <c r="Q22" s="2434">
        <v>0</v>
      </c>
      <c r="R22" s="2434">
        <v>2</v>
      </c>
      <c r="S22" s="2604">
        <f>Q22+R22</f>
        <v>2</v>
      </c>
      <c r="T22" s="2603">
        <v>427</v>
      </c>
      <c r="U22" s="2603">
        <v>0</v>
      </c>
      <c r="V22" s="2603">
        <v>2231</v>
      </c>
      <c r="W22" s="2603">
        <v>980</v>
      </c>
      <c r="X22" s="2590">
        <v>103.4</v>
      </c>
      <c r="Y22" s="2594">
        <v>427</v>
      </c>
      <c r="Z22" s="2594">
        <v>0</v>
      </c>
      <c r="AA22" s="2594">
        <v>2231</v>
      </c>
      <c r="AB22" s="2594">
        <v>980</v>
      </c>
      <c r="AC22" s="2590">
        <v>103.4</v>
      </c>
      <c r="AD22" s="2594">
        <v>479</v>
      </c>
      <c r="AE22" s="2434">
        <v>1</v>
      </c>
      <c r="AF22" s="2434">
        <v>7</v>
      </c>
      <c r="AG22" s="2604">
        <f>AE22+AF22</f>
        <v>8</v>
      </c>
      <c r="AH22" s="2594">
        <v>388</v>
      </c>
      <c r="AI22" s="2594">
        <v>0</v>
      </c>
      <c r="AJ22" s="2594">
        <v>2246</v>
      </c>
      <c r="AK22" s="2594">
        <v>2034</v>
      </c>
      <c r="AL22" s="2595">
        <v>135.31</v>
      </c>
      <c r="AM22" s="2594">
        <v>387</v>
      </c>
      <c r="AN22" s="2594">
        <v>0</v>
      </c>
      <c r="AO22" s="2594">
        <v>2246</v>
      </c>
      <c r="AP22" s="2594">
        <v>2034</v>
      </c>
      <c r="AQ22" s="2595">
        <v>135.28</v>
      </c>
      <c r="AR22" s="2594">
        <v>816</v>
      </c>
      <c r="AS22" s="2459">
        <f t="shared" si="3"/>
        <v>1</v>
      </c>
      <c r="AT22" s="2459">
        <f t="shared" si="3"/>
        <v>11</v>
      </c>
      <c r="AU22" s="2605">
        <f t="shared" si="3"/>
        <v>12</v>
      </c>
      <c r="AV22" s="2606">
        <f t="shared" si="0"/>
        <v>1038</v>
      </c>
      <c r="AW22" s="2606">
        <f t="shared" si="0"/>
        <v>0</v>
      </c>
      <c r="AX22" s="2606">
        <f>AJ22+V22+H22</f>
        <v>5713</v>
      </c>
      <c r="AY22" s="2598">
        <f t="shared" si="4"/>
        <v>6268</v>
      </c>
      <c r="AZ22" s="2590">
        <f t="shared" si="1"/>
        <v>384.76</v>
      </c>
      <c r="BA22" s="2607">
        <f t="shared" si="1"/>
        <v>1036</v>
      </c>
      <c r="BB22" s="2607">
        <f t="shared" si="1"/>
        <v>0</v>
      </c>
      <c r="BC22" s="2607">
        <f t="shared" si="1"/>
        <v>5713</v>
      </c>
      <c r="BD22" s="2607">
        <f t="shared" si="5"/>
        <v>6268</v>
      </c>
      <c r="BE22" s="2590">
        <f t="shared" si="2"/>
        <v>384.72</v>
      </c>
      <c r="BF22" s="2608">
        <f t="shared" si="2"/>
        <v>1906</v>
      </c>
      <c r="BG22" s="2422"/>
      <c r="BI22" s="2422"/>
    </row>
    <row r="23" spans="1:62" ht="13.5" thickBot="1">
      <c r="A23" s="2423">
        <v>16</v>
      </c>
      <c r="B23" s="2432" t="s">
        <v>1340</v>
      </c>
      <c r="C23" s="2472">
        <v>2</v>
      </c>
      <c r="D23" s="2473">
        <v>3</v>
      </c>
      <c r="E23" s="2599">
        <v>5</v>
      </c>
      <c r="F23" s="2600">
        <v>912</v>
      </c>
      <c r="G23" s="2600"/>
      <c r="H23" s="2600">
        <v>714</v>
      </c>
      <c r="I23" s="2600">
        <v>2115</v>
      </c>
      <c r="J23" s="2601">
        <v>240.32</v>
      </c>
      <c r="K23" s="2589">
        <v>912</v>
      </c>
      <c r="L23" s="2589">
        <v>0</v>
      </c>
      <c r="M23" s="2589">
        <v>714</v>
      </c>
      <c r="N23" s="2589">
        <v>2115</v>
      </c>
      <c r="O23" s="2590">
        <v>205.97</v>
      </c>
      <c r="P23" s="2434">
        <v>870</v>
      </c>
      <c r="Q23" s="2434">
        <v>0</v>
      </c>
      <c r="R23" s="2434">
        <v>7</v>
      </c>
      <c r="S23" s="2602">
        <v>7</v>
      </c>
      <c r="T23" s="2603">
        <v>2325</v>
      </c>
      <c r="U23" s="2603">
        <v>64</v>
      </c>
      <c r="V23" s="2603">
        <v>4261</v>
      </c>
      <c r="W23" s="2603">
        <v>408</v>
      </c>
      <c r="X23" s="2590">
        <v>122.19</v>
      </c>
      <c r="Y23" s="2594">
        <v>2325</v>
      </c>
      <c r="Z23" s="2594">
        <v>64</v>
      </c>
      <c r="AA23" s="2594">
        <v>4261</v>
      </c>
      <c r="AB23" s="2594">
        <v>408</v>
      </c>
      <c r="AC23" s="2590">
        <v>122.19</v>
      </c>
      <c r="AD23" s="2594">
        <v>2344</v>
      </c>
      <c r="AE23" s="2434">
        <v>1</v>
      </c>
      <c r="AF23" s="2434">
        <v>1</v>
      </c>
      <c r="AG23" s="2604">
        <v>2</v>
      </c>
      <c r="AH23" s="2594">
        <v>495</v>
      </c>
      <c r="AI23" s="2594"/>
      <c r="AJ23" s="2594">
        <v>4592</v>
      </c>
      <c r="AK23" s="2594">
        <v>1129</v>
      </c>
      <c r="AL23" s="2595">
        <v>184.35</v>
      </c>
      <c r="AM23" s="2594">
        <v>495</v>
      </c>
      <c r="AN23" s="2594"/>
      <c r="AO23" s="2594">
        <v>3979</v>
      </c>
      <c r="AP23" s="2594">
        <v>721</v>
      </c>
      <c r="AQ23" s="2595">
        <v>184.35</v>
      </c>
      <c r="AR23" s="2594">
        <v>730</v>
      </c>
      <c r="AS23" s="2459">
        <f t="shared" si="3"/>
        <v>3</v>
      </c>
      <c r="AT23" s="2459">
        <f t="shared" si="3"/>
        <v>11</v>
      </c>
      <c r="AU23" s="2605">
        <f t="shared" si="3"/>
        <v>14</v>
      </c>
      <c r="AV23" s="2606">
        <f t="shared" si="0"/>
        <v>3732</v>
      </c>
      <c r="AW23" s="2606">
        <f t="shared" si="0"/>
        <v>64</v>
      </c>
      <c r="AX23" s="2606">
        <f>AJ23+V23+H23</f>
        <v>9567</v>
      </c>
      <c r="AY23" s="2598">
        <f t="shared" si="4"/>
        <v>3652</v>
      </c>
      <c r="AZ23" s="2590">
        <f t="shared" si="1"/>
        <v>546.8599999999999</v>
      </c>
      <c r="BA23" s="2607">
        <f t="shared" si="1"/>
        <v>3732</v>
      </c>
      <c r="BB23" s="2607">
        <f t="shared" si="1"/>
        <v>64</v>
      </c>
      <c r="BC23" s="2607">
        <f t="shared" si="1"/>
        <v>8954</v>
      </c>
      <c r="BD23" s="2607">
        <f t="shared" si="5"/>
        <v>3244</v>
      </c>
      <c r="BE23" s="2590">
        <f t="shared" si="2"/>
        <v>512.51</v>
      </c>
      <c r="BF23" s="2608">
        <f t="shared" si="2"/>
        <v>3944</v>
      </c>
      <c r="BG23" s="2422"/>
      <c r="BI23" s="2422"/>
    </row>
    <row r="24" spans="1:62" ht="13.5" thickBot="1">
      <c r="A24" s="2423">
        <v>17</v>
      </c>
      <c r="B24" s="2432" t="s">
        <v>1341</v>
      </c>
      <c r="C24" s="2472">
        <v>20</v>
      </c>
      <c r="D24" s="2473">
        <v>16</v>
      </c>
      <c r="E24" s="2599">
        <v>36</v>
      </c>
      <c r="F24" s="2600">
        <v>4414</v>
      </c>
      <c r="G24" s="2600">
        <v>24</v>
      </c>
      <c r="H24" s="2600">
        <v>5123</v>
      </c>
      <c r="I24" s="2600">
        <v>5779</v>
      </c>
      <c r="J24" s="2601">
        <v>475.38</v>
      </c>
      <c r="K24" s="2589">
        <v>4414</v>
      </c>
      <c r="L24" s="2589">
        <v>24</v>
      </c>
      <c r="M24" s="2589">
        <v>5123</v>
      </c>
      <c r="N24" s="2589">
        <v>5779</v>
      </c>
      <c r="O24" s="2590">
        <v>475.38</v>
      </c>
      <c r="P24" s="2434">
        <v>5138</v>
      </c>
      <c r="Q24" s="2434">
        <v>2</v>
      </c>
      <c r="R24" s="2434">
        <v>11</v>
      </c>
      <c r="S24" s="2602">
        <v>13</v>
      </c>
      <c r="T24" s="2603">
        <v>2190</v>
      </c>
      <c r="U24" s="2603">
        <v>0</v>
      </c>
      <c r="V24" s="2603">
        <v>1734</v>
      </c>
      <c r="W24" s="2603">
        <v>517</v>
      </c>
      <c r="X24" s="2590">
        <v>110.98</v>
      </c>
      <c r="Y24" s="2594">
        <v>2190</v>
      </c>
      <c r="Z24" s="2594">
        <v>0</v>
      </c>
      <c r="AA24" s="2594">
        <v>1734</v>
      </c>
      <c r="AB24" s="2594">
        <v>517</v>
      </c>
      <c r="AC24" s="2590">
        <v>110.98</v>
      </c>
      <c r="AD24" s="2594">
        <v>2182</v>
      </c>
      <c r="AE24" s="2434">
        <v>0</v>
      </c>
      <c r="AF24" s="2434">
        <v>0</v>
      </c>
      <c r="AG24" s="2604">
        <v>0</v>
      </c>
      <c r="AH24" s="2594">
        <v>0</v>
      </c>
      <c r="AI24" s="2594">
        <v>0</v>
      </c>
      <c r="AJ24" s="2594">
        <v>0</v>
      </c>
      <c r="AK24" s="2594">
        <v>0</v>
      </c>
      <c r="AL24" s="2595">
        <v>0</v>
      </c>
      <c r="AM24" s="2594">
        <v>0</v>
      </c>
      <c r="AN24" s="2594">
        <v>0</v>
      </c>
      <c r="AO24" s="2594">
        <v>0</v>
      </c>
      <c r="AP24" s="2594">
        <v>0</v>
      </c>
      <c r="AQ24" s="2595">
        <v>0</v>
      </c>
      <c r="AR24" s="2594">
        <v>0</v>
      </c>
      <c r="AS24" s="2459">
        <f t="shared" si="3"/>
        <v>22</v>
      </c>
      <c r="AT24" s="2459">
        <f t="shared" si="3"/>
        <v>27</v>
      </c>
      <c r="AU24" s="2605">
        <f t="shared" si="3"/>
        <v>49</v>
      </c>
      <c r="AV24" s="2606">
        <f t="shared" si="0"/>
        <v>6604</v>
      </c>
      <c r="AW24" s="2606">
        <f t="shared" si="0"/>
        <v>24</v>
      </c>
      <c r="AX24" s="2606">
        <f>AJ24+V24+H24</f>
        <v>6857</v>
      </c>
      <c r="AY24" s="2598">
        <f t="shared" si="4"/>
        <v>6296</v>
      </c>
      <c r="AZ24" s="2590">
        <f t="shared" ref="AZ24:BD39" si="6">AL24+X24+J24</f>
        <v>586.36</v>
      </c>
      <c r="BA24" s="2607">
        <f t="shared" si="6"/>
        <v>6604</v>
      </c>
      <c r="BB24" s="2607">
        <f t="shared" si="6"/>
        <v>24</v>
      </c>
      <c r="BC24" s="2607">
        <f t="shared" si="6"/>
        <v>6857</v>
      </c>
      <c r="BD24" s="2607">
        <f>AP24+AB24+N24</f>
        <v>6296</v>
      </c>
      <c r="BE24" s="2590">
        <f t="shared" ref="BE24:BF39" si="7">AQ24+AC24+O24</f>
        <v>586.36</v>
      </c>
      <c r="BF24" s="2608">
        <f t="shared" si="7"/>
        <v>7320</v>
      </c>
      <c r="BG24" s="2422"/>
      <c r="BI24" s="2422"/>
    </row>
    <row r="25" spans="1:62" ht="13.5" thickBot="1">
      <c r="A25" s="2423">
        <v>18</v>
      </c>
      <c r="B25" s="2432" t="s">
        <v>1342</v>
      </c>
      <c r="C25" s="2472">
        <v>1</v>
      </c>
      <c r="D25" s="2473">
        <v>3</v>
      </c>
      <c r="E25" s="2599">
        <v>4</v>
      </c>
      <c r="F25" s="2600">
        <v>2175</v>
      </c>
      <c r="G25" s="2600">
        <v>325</v>
      </c>
      <c r="H25" s="2600">
        <v>6496</v>
      </c>
      <c r="I25" s="2600">
        <v>1697</v>
      </c>
      <c r="J25" s="2601">
        <v>375.88</v>
      </c>
      <c r="K25" s="2589">
        <v>1063</v>
      </c>
      <c r="L25" s="2589">
        <v>118</v>
      </c>
      <c r="M25" s="2589">
        <v>2225</v>
      </c>
      <c r="N25" s="2589">
        <v>6872</v>
      </c>
      <c r="O25" s="2590">
        <v>375.83</v>
      </c>
      <c r="P25" s="2434">
        <v>1484</v>
      </c>
      <c r="Q25" s="2434">
        <v>0</v>
      </c>
      <c r="R25" s="2434">
        <v>3</v>
      </c>
      <c r="S25" s="2602">
        <v>3</v>
      </c>
      <c r="T25" s="2603">
        <v>696</v>
      </c>
      <c r="U25" s="2603">
        <v>102</v>
      </c>
      <c r="V25" s="2603">
        <v>4504</v>
      </c>
      <c r="W25" s="2603">
        <v>459</v>
      </c>
      <c r="X25" s="2590">
        <v>160.12</v>
      </c>
      <c r="Y25" s="2594">
        <v>417</v>
      </c>
      <c r="Z25" s="2594">
        <v>0</v>
      </c>
      <c r="AA25" s="2594">
        <v>2003</v>
      </c>
      <c r="AB25" s="2594">
        <v>3889</v>
      </c>
      <c r="AC25" s="2590">
        <v>160.1</v>
      </c>
      <c r="AD25" s="2594">
        <v>1040</v>
      </c>
      <c r="AE25" s="2434">
        <v>0</v>
      </c>
      <c r="AF25" s="2434">
        <v>0</v>
      </c>
      <c r="AG25" s="2604">
        <v>0</v>
      </c>
      <c r="AH25" s="2594">
        <v>0</v>
      </c>
      <c r="AI25" s="2594">
        <v>0</v>
      </c>
      <c r="AJ25" s="2594">
        <v>0</v>
      </c>
      <c r="AK25" s="2594">
        <v>0</v>
      </c>
      <c r="AL25" s="2595">
        <v>0</v>
      </c>
      <c r="AM25" s="2594">
        <v>0</v>
      </c>
      <c r="AN25" s="2594">
        <v>0</v>
      </c>
      <c r="AO25" s="2594">
        <v>0</v>
      </c>
      <c r="AP25" s="2594">
        <v>0</v>
      </c>
      <c r="AQ25" s="2595">
        <v>0</v>
      </c>
      <c r="AR25" s="2594">
        <v>0</v>
      </c>
      <c r="AS25" s="2459">
        <f t="shared" si="3"/>
        <v>1</v>
      </c>
      <c r="AT25" s="2459">
        <f t="shared" si="3"/>
        <v>6</v>
      </c>
      <c r="AU25" s="2605">
        <f t="shared" si="3"/>
        <v>7</v>
      </c>
      <c r="AV25" s="2606">
        <f t="shared" si="0"/>
        <v>2871</v>
      </c>
      <c r="AW25" s="2606">
        <f t="shared" si="0"/>
        <v>427</v>
      </c>
      <c r="AX25" s="2606">
        <f t="shared" si="0"/>
        <v>11000</v>
      </c>
      <c r="AY25" s="2598">
        <f t="shared" si="4"/>
        <v>2156</v>
      </c>
      <c r="AZ25" s="2590">
        <f t="shared" si="6"/>
        <v>536</v>
      </c>
      <c r="BA25" s="2607">
        <f t="shared" si="6"/>
        <v>1480</v>
      </c>
      <c r="BB25" s="2607">
        <f t="shared" si="6"/>
        <v>118</v>
      </c>
      <c r="BC25" s="2607">
        <f t="shared" si="6"/>
        <v>4228</v>
      </c>
      <c r="BD25" s="2607">
        <f t="shared" si="6"/>
        <v>10761</v>
      </c>
      <c r="BE25" s="2590">
        <f t="shared" si="7"/>
        <v>535.92999999999995</v>
      </c>
      <c r="BF25" s="2608">
        <f t="shared" si="7"/>
        <v>2524</v>
      </c>
      <c r="BG25" s="2422"/>
      <c r="BI25" s="2422"/>
    </row>
    <row r="26" spans="1:62" ht="13.5" thickBot="1">
      <c r="A26" s="2423">
        <v>19</v>
      </c>
      <c r="B26" s="2442" t="s">
        <v>1343</v>
      </c>
      <c r="C26" s="2472">
        <v>0</v>
      </c>
      <c r="D26" s="2473">
        <v>1</v>
      </c>
      <c r="E26" s="2599">
        <v>1</v>
      </c>
      <c r="F26" s="2600">
        <v>494</v>
      </c>
      <c r="G26" s="2600">
        <v>0</v>
      </c>
      <c r="H26" s="2600">
        <v>1700</v>
      </c>
      <c r="I26" s="2600">
        <v>60</v>
      </c>
      <c r="J26" s="2601">
        <v>60</v>
      </c>
      <c r="K26" s="2589">
        <v>168</v>
      </c>
      <c r="L26" s="2589">
        <v>0</v>
      </c>
      <c r="M26" s="2589">
        <v>610</v>
      </c>
      <c r="N26" s="2589">
        <v>917</v>
      </c>
      <c r="O26" s="2590">
        <v>59.63</v>
      </c>
      <c r="P26" s="2434">
        <v>167</v>
      </c>
      <c r="Q26" s="2434">
        <v>0</v>
      </c>
      <c r="R26" s="2434">
        <v>0</v>
      </c>
      <c r="S26" s="2602">
        <v>0</v>
      </c>
      <c r="T26" s="2603">
        <v>0</v>
      </c>
      <c r="U26" s="2603">
        <v>0</v>
      </c>
      <c r="V26" s="2603">
        <v>0</v>
      </c>
      <c r="W26" s="2603">
        <v>0</v>
      </c>
      <c r="X26" s="2590">
        <v>0</v>
      </c>
      <c r="Y26" s="2594">
        <v>0</v>
      </c>
      <c r="Z26" s="2594">
        <v>0</v>
      </c>
      <c r="AA26" s="2594">
        <v>0</v>
      </c>
      <c r="AB26" s="2594">
        <v>0</v>
      </c>
      <c r="AC26" s="2590">
        <v>0</v>
      </c>
      <c r="AD26" s="2594">
        <v>0</v>
      </c>
      <c r="AE26" s="2434">
        <v>0</v>
      </c>
      <c r="AF26" s="2434">
        <v>0</v>
      </c>
      <c r="AG26" s="2604">
        <v>0</v>
      </c>
      <c r="AH26" s="2594">
        <v>0</v>
      </c>
      <c r="AI26" s="2594">
        <v>0</v>
      </c>
      <c r="AJ26" s="2594">
        <v>0</v>
      </c>
      <c r="AK26" s="2594">
        <v>0</v>
      </c>
      <c r="AL26" s="2595">
        <v>0</v>
      </c>
      <c r="AM26" s="2594">
        <v>0</v>
      </c>
      <c r="AN26" s="2594">
        <v>0</v>
      </c>
      <c r="AO26" s="2594">
        <v>0</v>
      </c>
      <c r="AP26" s="2594">
        <v>0</v>
      </c>
      <c r="AQ26" s="2595">
        <v>0</v>
      </c>
      <c r="AR26" s="2594">
        <v>0</v>
      </c>
      <c r="AS26" s="2459">
        <f t="shared" si="3"/>
        <v>0</v>
      </c>
      <c r="AT26" s="2459">
        <f t="shared" si="3"/>
        <v>1</v>
      </c>
      <c r="AU26" s="2605">
        <f t="shared" si="3"/>
        <v>1</v>
      </c>
      <c r="AV26" s="2606">
        <f t="shared" si="0"/>
        <v>494</v>
      </c>
      <c r="AW26" s="2606">
        <f t="shared" si="0"/>
        <v>0</v>
      </c>
      <c r="AX26" s="2606">
        <f t="shared" si="0"/>
        <v>1700</v>
      </c>
      <c r="AY26" s="2598">
        <f t="shared" si="4"/>
        <v>60</v>
      </c>
      <c r="AZ26" s="2590">
        <f t="shared" si="6"/>
        <v>60</v>
      </c>
      <c r="BA26" s="2607">
        <f t="shared" si="6"/>
        <v>168</v>
      </c>
      <c r="BB26" s="2607">
        <f t="shared" si="6"/>
        <v>0</v>
      </c>
      <c r="BC26" s="2607">
        <f t="shared" si="6"/>
        <v>610</v>
      </c>
      <c r="BD26" s="2607">
        <f t="shared" si="6"/>
        <v>917</v>
      </c>
      <c r="BE26" s="2590">
        <f t="shared" si="7"/>
        <v>59.63</v>
      </c>
      <c r="BF26" s="2608">
        <f t="shared" si="7"/>
        <v>167</v>
      </c>
      <c r="BG26" s="2422"/>
      <c r="BI26" s="2422"/>
    </row>
    <row r="27" spans="1:62" ht="13.5" thickBot="1">
      <c r="A27" s="2423">
        <v>20</v>
      </c>
      <c r="B27" s="2432" t="s">
        <v>1344</v>
      </c>
      <c r="C27" s="2472">
        <v>0</v>
      </c>
      <c r="D27" s="2473">
        <v>2</v>
      </c>
      <c r="E27" s="2599">
        <v>2</v>
      </c>
      <c r="F27" s="2600">
        <v>91</v>
      </c>
      <c r="G27" s="2600">
        <v>0</v>
      </c>
      <c r="H27" s="2600">
        <v>265</v>
      </c>
      <c r="I27" s="2600">
        <v>684</v>
      </c>
      <c r="J27" s="2601">
        <v>38.33</v>
      </c>
      <c r="K27" s="2589">
        <v>91</v>
      </c>
      <c r="L27" s="2589">
        <v>0</v>
      </c>
      <c r="M27" s="2589">
        <v>265</v>
      </c>
      <c r="N27" s="2589">
        <v>684</v>
      </c>
      <c r="O27" s="2590">
        <v>38.33</v>
      </c>
      <c r="P27" s="2434">
        <v>102</v>
      </c>
      <c r="Q27" s="2434">
        <v>7</v>
      </c>
      <c r="R27" s="2434">
        <v>3</v>
      </c>
      <c r="S27" s="2602">
        <v>10</v>
      </c>
      <c r="T27" s="2603">
        <v>153</v>
      </c>
      <c r="U27" s="2603">
        <v>0</v>
      </c>
      <c r="V27" s="2603">
        <v>858</v>
      </c>
      <c r="W27" s="2603">
        <v>1085</v>
      </c>
      <c r="X27" s="2590">
        <v>68.099999999999994</v>
      </c>
      <c r="Y27" s="2594">
        <v>153</v>
      </c>
      <c r="Z27" s="2594">
        <v>0</v>
      </c>
      <c r="AA27" s="2594">
        <v>858</v>
      </c>
      <c r="AB27" s="2594">
        <v>1085</v>
      </c>
      <c r="AC27" s="2590">
        <v>68.099999999999994</v>
      </c>
      <c r="AD27" s="2594">
        <v>408</v>
      </c>
      <c r="AE27" s="2447">
        <v>3</v>
      </c>
      <c r="AF27" s="2447">
        <v>1</v>
      </c>
      <c r="AG27" s="2604">
        <v>4</v>
      </c>
      <c r="AH27" s="2594">
        <v>275</v>
      </c>
      <c r="AI27" s="2594">
        <v>0</v>
      </c>
      <c r="AJ27" s="2594">
        <v>303</v>
      </c>
      <c r="AK27" s="2594">
        <v>3119</v>
      </c>
      <c r="AL27" s="2595">
        <v>135.97</v>
      </c>
      <c r="AM27" s="2594">
        <v>275</v>
      </c>
      <c r="AN27" s="2594">
        <v>0</v>
      </c>
      <c r="AO27" s="2594">
        <v>303</v>
      </c>
      <c r="AP27" s="2594">
        <v>3119</v>
      </c>
      <c r="AQ27" s="2595">
        <v>135.97</v>
      </c>
      <c r="AR27" s="2594">
        <v>374</v>
      </c>
      <c r="AS27" s="2459">
        <f t="shared" si="3"/>
        <v>10</v>
      </c>
      <c r="AT27" s="2459">
        <f t="shared" si="3"/>
        <v>6</v>
      </c>
      <c r="AU27" s="2605">
        <f t="shared" si="3"/>
        <v>16</v>
      </c>
      <c r="AV27" s="2606">
        <f t="shared" si="0"/>
        <v>519</v>
      </c>
      <c r="AW27" s="2606">
        <f t="shared" si="0"/>
        <v>0</v>
      </c>
      <c r="AX27" s="2606">
        <f t="shared" si="0"/>
        <v>1426</v>
      </c>
      <c r="AY27" s="2598">
        <f t="shared" si="4"/>
        <v>4888</v>
      </c>
      <c r="AZ27" s="2590">
        <f t="shared" si="6"/>
        <v>242.39999999999998</v>
      </c>
      <c r="BA27" s="2607">
        <f t="shared" si="6"/>
        <v>519</v>
      </c>
      <c r="BB27" s="2607">
        <f t="shared" si="6"/>
        <v>0</v>
      </c>
      <c r="BC27" s="2607">
        <f t="shared" si="6"/>
        <v>1426</v>
      </c>
      <c r="BD27" s="2607">
        <f t="shared" si="6"/>
        <v>4888</v>
      </c>
      <c r="BE27" s="2590">
        <f t="shared" si="7"/>
        <v>242.39999999999998</v>
      </c>
      <c r="BF27" s="2608">
        <f t="shared" si="7"/>
        <v>884</v>
      </c>
      <c r="BG27" s="2422"/>
      <c r="BI27" s="2422"/>
    </row>
    <row r="28" spans="1:62" ht="13.5" thickBot="1">
      <c r="A28" s="2423">
        <v>21</v>
      </c>
      <c r="B28" s="2432" t="s">
        <v>1345</v>
      </c>
      <c r="C28" s="2611">
        <v>0</v>
      </c>
      <c r="D28" s="2612">
        <v>1</v>
      </c>
      <c r="E28" s="2599">
        <v>1</v>
      </c>
      <c r="F28" s="2613">
        <v>420</v>
      </c>
      <c r="G28" s="2613">
        <v>140</v>
      </c>
      <c r="H28" s="2613">
        <v>527</v>
      </c>
      <c r="I28" s="2613">
        <v>0</v>
      </c>
      <c r="J28" s="2614">
        <v>31.71</v>
      </c>
      <c r="K28" s="2589">
        <v>120</v>
      </c>
      <c r="L28" s="2589">
        <v>19</v>
      </c>
      <c r="M28" s="2589">
        <v>527</v>
      </c>
      <c r="N28" s="2589">
        <v>0</v>
      </c>
      <c r="O28" s="2590">
        <v>31.71</v>
      </c>
      <c r="P28" s="2465">
        <v>125</v>
      </c>
      <c r="Q28" s="2465">
        <v>1</v>
      </c>
      <c r="R28" s="2465">
        <v>4</v>
      </c>
      <c r="S28" s="2602">
        <v>5</v>
      </c>
      <c r="T28" s="2610">
        <v>900</v>
      </c>
      <c r="U28" s="2610">
        <v>181</v>
      </c>
      <c r="V28" s="2610">
        <v>1637</v>
      </c>
      <c r="W28" s="2610">
        <v>0</v>
      </c>
      <c r="X28" s="2590">
        <v>80.260000000000005</v>
      </c>
      <c r="Y28" s="2594">
        <v>218</v>
      </c>
      <c r="Z28" s="2594">
        <v>0</v>
      </c>
      <c r="AA28" s="2594">
        <v>1712</v>
      </c>
      <c r="AB28" s="2594">
        <v>0</v>
      </c>
      <c r="AC28" s="2590">
        <v>80.260000000000005</v>
      </c>
      <c r="AD28" s="2594">
        <v>1337</v>
      </c>
      <c r="AE28" s="2620">
        <v>0</v>
      </c>
      <c r="AF28" s="2620">
        <v>2</v>
      </c>
      <c r="AG28" s="2604">
        <v>2</v>
      </c>
      <c r="AH28" s="2594">
        <v>420</v>
      </c>
      <c r="AI28" s="2594">
        <v>140</v>
      </c>
      <c r="AJ28" s="2594">
        <v>208</v>
      </c>
      <c r="AK28" s="2594">
        <v>0</v>
      </c>
      <c r="AL28" s="2595">
        <v>20.98</v>
      </c>
      <c r="AM28" s="2594">
        <v>91</v>
      </c>
      <c r="AN28" s="2594">
        <v>0</v>
      </c>
      <c r="AO28" s="2594">
        <v>456</v>
      </c>
      <c r="AP28" s="2594">
        <v>0</v>
      </c>
      <c r="AQ28" s="2595">
        <v>20.98</v>
      </c>
      <c r="AR28" s="2594">
        <v>554</v>
      </c>
      <c r="AS28" s="2459">
        <f t="shared" si="3"/>
        <v>1</v>
      </c>
      <c r="AT28" s="2459">
        <f t="shared" si="3"/>
        <v>7</v>
      </c>
      <c r="AU28" s="2605">
        <f t="shared" si="3"/>
        <v>8</v>
      </c>
      <c r="AV28" s="2606">
        <f t="shared" si="0"/>
        <v>1740</v>
      </c>
      <c r="AW28" s="2606">
        <f t="shared" si="0"/>
        <v>461</v>
      </c>
      <c r="AX28" s="2606">
        <f t="shared" si="0"/>
        <v>2372</v>
      </c>
      <c r="AY28" s="2598">
        <f t="shared" si="4"/>
        <v>0</v>
      </c>
      <c r="AZ28" s="2590">
        <f t="shared" si="6"/>
        <v>132.95000000000002</v>
      </c>
      <c r="BA28" s="2607">
        <f t="shared" si="6"/>
        <v>429</v>
      </c>
      <c r="BB28" s="2607">
        <f t="shared" si="6"/>
        <v>19</v>
      </c>
      <c r="BC28" s="2607">
        <f t="shared" si="6"/>
        <v>2695</v>
      </c>
      <c r="BD28" s="2607">
        <f t="shared" si="6"/>
        <v>0</v>
      </c>
      <c r="BE28" s="2590">
        <f t="shared" si="7"/>
        <v>132.95000000000002</v>
      </c>
      <c r="BF28" s="2608">
        <f t="shared" si="7"/>
        <v>2016</v>
      </c>
      <c r="BG28" s="2455"/>
      <c r="BH28" s="2456"/>
      <c r="BI28" s="2455"/>
      <c r="BJ28" s="2456"/>
    </row>
    <row r="29" spans="1:62" ht="13.5" thickBot="1">
      <c r="A29" s="2423">
        <v>22</v>
      </c>
      <c r="B29" s="2432" t="s">
        <v>1346</v>
      </c>
      <c r="C29" s="2472">
        <v>4</v>
      </c>
      <c r="D29" s="2473">
        <v>1</v>
      </c>
      <c r="E29" s="2619">
        <f>C29+D29</f>
        <v>5</v>
      </c>
      <c r="F29" s="2600">
        <v>1125</v>
      </c>
      <c r="G29" s="2621">
        <v>0</v>
      </c>
      <c r="H29" s="2600">
        <v>3668</v>
      </c>
      <c r="I29" s="2600">
        <v>1907</v>
      </c>
      <c r="J29" s="2601">
        <v>279.3</v>
      </c>
      <c r="K29" s="2589">
        <v>222</v>
      </c>
      <c r="L29" s="2589">
        <v>0</v>
      </c>
      <c r="M29" s="2589">
        <v>1668</v>
      </c>
      <c r="N29" s="2589">
        <v>3952</v>
      </c>
      <c r="O29" s="2590">
        <v>215.05699999999999</v>
      </c>
      <c r="P29" s="2434">
        <v>1581</v>
      </c>
      <c r="Q29" s="2434">
        <v>4</v>
      </c>
      <c r="R29" s="2434">
        <v>10</v>
      </c>
      <c r="S29" s="2604">
        <f>Q29+R29</f>
        <v>14</v>
      </c>
      <c r="T29" s="2603">
        <v>1553</v>
      </c>
      <c r="U29" s="2603">
        <v>0</v>
      </c>
      <c r="V29" s="2603">
        <v>3736</v>
      </c>
      <c r="W29" s="2603">
        <v>2745</v>
      </c>
      <c r="X29" s="2590">
        <v>263.7</v>
      </c>
      <c r="Y29" s="2594">
        <v>306</v>
      </c>
      <c r="Z29" s="2594">
        <v>0</v>
      </c>
      <c r="AA29" s="2594">
        <v>1697</v>
      </c>
      <c r="AB29" s="2594">
        <v>5687</v>
      </c>
      <c r="AC29" s="2590">
        <v>263.666</v>
      </c>
      <c r="AD29" s="2594">
        <v>1951</v>
      </c>
      <c r="AE29" s="2434">
        <v>0</v>
      </c>
      <c r="AF29" s="2434">
        <v>0</v>
      </c>
      <c r="AG29" s="2604">
        <v>0</v>
      </c>
      <c r="AH29" s="2594">
        <v>0</v>
      </c>
      <c r="AI29" s="2594">
        <v>0</v>
      </c>
      <c r="AJ29" s="2594">
        <v>0</v>
      </c>
      <c r="AK29" s="2594">
        <v>0</v>
      </c>
      <c r="AL29" s="2595">
        <v>0</v>
      </c>
      <c r="AM29" s="2594">
        <v>0</v>
      </c>
      <c r="AN29" s="2594">
        <v>0</v>
      </c>
      <c r="AO29" s="2594">
        <v>0</v>
      </c>
      <c r="AP29" s="2594">
        <v>0</v>
      </c>
      <c r="AQ29" s="2595">
        <v>0</v>
      </c>
      <c r="AR29" s="2594">
        <v>0</v>
      </c>
      <c r="AS29" s="2459">
        <f t="shared" si="3"/>
        <v>8</v>
      </c>
      <c r="AT29" s="2459">
        <f t="shared" si="3"/>
        <v>11</v>
      </c>
      <c r="AU29" s="2605">
        <f t="shared" si="3"/>
        <v>19</v>
      </c>
      <c r="AV29" s="2606">
        <f t="shared" si="0"/>
        <v>2678</v>
      </c>
      <c r="AW29" s="2606">
        <f t="shared" si="0"/>
        <v>0</v>
      </c>
      <c r="AX29" s="2606">
        <f t="shared" si="0"/>
        <v>7404</v>
      </c>
      <c r="AY29" s="2598">
        <f t="shared" si="4"/>
        <v>4652</v>
      </c>
      <c r="AZ29" s="2590">
        <f t="shared" si="6"/>
        <v>543</v>
      </c>
      <c r="BA29" s="2607">
        <f t="shared" si="6"/>
        <v>528</v>
      </c>
      <c r="BB29" s="2607">
        <f t="shared" si="6"/>
        <v>0</v>
      </c>
      <c r="BC29" s="2607">
        <f t="shared" si="6"/>
        <v>3365</v>
      </c>
      <c r="BD29" s="2607">
        <f t="shared" si="6"/>
        <v>9639</v>
      </c>
      <c r="BE29" s="2590">
        <f t="shared" si="7"/>
        <v>478.72299999999996</v>
      </c>
      <c r="BF29" s="2608">
        <f t="shared" si="7"/>
        <v>3532</v>
      </c>
      <c r="BG29" s="2457"/>
      <c r="BH29" s="2457"/>
      <c r="BI29" s="2457"/>
      <c r="BJ29" s="2456"/>
    </row>
    <row r="30" spans="1:62" ht="13.5" thickBot="1">
      <c r="A30" s="2423">
        <v>23</v>
      </c>
      <c r="B30" s="2442" t="s">
        <v>1347</v>
      </c>
      <c r="C30" s="2472">
        <v>1</v>
      </c>
      <c r="D30" s="2473">
        <v>1</v>
      </c>
      <c r="E30" s="2622">
        <v>2</v>
      </c>
      <c r="F30" s="2600">
        <v>259</v>
      </c>
      <c r="G30" s="2600">
        <v>0</v>
      </c>
      <c r="H30" s="2600">
        <v>1321</v>
      </c>
      <c r="I30" s="2600">
        <v>978</v>
      </c>
      <c r="J30" s="2601">
        <v>83.24</v>
      </c>
      <c r="K30" s="2589">
        <v>259</v>
      </c>
      <c r="L30" s="2589">
        <v>0</v>
      </c>
      <c r="M30" s="2589">
        <v>1300</v>
      </c>
      <c r="N30" s="2589">
        <v>977</v>
      </c>
      <c r="O30" s="2590">
        <v>83.24</v>
      </c>
      <c r="P30" s="2434">
        <v>289</v>
      </c>
      <c r="Q30" s="2434">
        <v>0</v>
      </c>
      <c r="R30" s="2434">
        <v>2</v>
      </c>
      <c r="S30" s="2602">
        <v>2</v>
      </c>
      <c r="T30" s="2603">
        <v>526</v>
      </c>
      <c r="U30" s="2603">
        <v>0</v>
      </c>
      <c r="V30" s="2603">
        <v>1337</v>
      </c>
      <c r="W30" s="2603">
        <v>2864</v>
      </c>
      <c r="X30" s="2590">
        <v>168.24</v>
      </c>
      <c r="Y30" s="2594">
        <v>440</v>
      </c>
      <c r="Z30" s="2594">
        <v>0</v>
      </c>
      <c r="AA30" s="2594">
        <v>1337</v>
      </c>
      <c r="AB30" s="2594">
        <v>2863</v>
      </c>
      <c r="AC30" s="2590">
        <v>168.24</v>
      </c>
      <c r="AD30" s="2594">
        <v>772</v>
      </c>
      <c r="AE30" s="2434">
        <v>0</v>
      </c>
      <c r="AF30" s="2434">
        <v>3</v>
      </c>
      <c r="AG30" s="2604">
        <v>3</v>
      </c>
      <c r="AH30" s="2594">
        <v>190</v>
      </c>
      <c r="AI30" s="2594">
        <v>0</v>
      </c>
      <c r="AJ30" s="2594">
        <v>629</v>
      </c>
      <c r="AK30" s="2594">
        <v>799</v>
      </c>
      <c r="AL30" s="2595">
        <v>54.97</v>
      </c>
      <c r="AM30" s="2594">
        <v>161</v>
      </c>
      <c r="AN30" s="2594">
        <v>0</v>
      </c>
      <c r="AO30" s="2594">
        <v>627</v>
      </c>
      <c r="AP30" s="2594">
        <v>799</v>
      </c>
      <c r="AQ30" s="2595">
        <v>54.97</v>
      </c>
      <c r="AR30" s="2594">
        <v>387</v>
      </c>
      <c r="AS30" s="2459">
        <f t="shared" si="3"/>
        <v>1</v>
      </c>
      <c r="AT30" s="2459">
        <f t="shared" si="3"/>
        <v>6</v>
      </c>
      <c r="AU30" s="2605">
        <f t="shared" si="3"/>
        <v>7</v>
      </c>
      <c r="AV30" s="2606">
        <f t="shared" si="0"/>
        <v>975</v>
      </c>
      <c r="AW30" s="2606">
        <f t="shared" si="0"/>
        <v>0</v>
      </c>
      <c r="AX30" s="2606">
        <f t="shared" si="0"/>
        <v>3287</v>
      </c>
      <c r="AY30" s="2598">
        <f t="shared" si="4"/>
        <v>4641</v>
      </c>
      <c r="AZ30" s="2590">
        <f t="shared" si="6"/>
        <v>306.45</v>
      </c>
      <c r="BA30" s="2607">
        <f t="shared" si="6"/>
        <v>860</v>
      </c>
      <c r="BB30" s="2607">
        <f t="shared" si="6"/>
        <v>0</v>
      </c>
      <c r="BC30" s="2607">
        <f t="shared" si="6"/>
        <v>3264</v>
      </c>
      <c r="BD30" s="2607">
        <f t="shared" si="6"/>
        <v>4639</v>
      </c>
      <c r="BE30" s="2590">
        <f t="shared" si="7"/>
        <v>306.45</v>
      </c>
      <c r="BF30" s="2608">
        <f t="shared" si="7"/>
        <v>1448</v>
      </c>
      <c r="BG30" s="2455"/>
      <c r="BH30" s="2456"/>
      <c r="BI30" s="2455"/>
      <c r="BJ30" s="2456"/>
    </row>
    <row r="31" spans="1:62" ht="13.5" thickBot="1">
      <c r="A31" s="2423">
        <v>24</v>
      </c>
      <c r="B31" s="2432" t="s">
        <v>1348</v>
      </c>
      <c r="C31" s="2623">
        <v>0</v>
      </c>
      <c r="D31" s="2618">
        <v>0</v>
      </c>
      <c r="E31" s="2622">
        <v>0</v>
      </c>
      <c r="F31" s="2600">
        <v>0</v>
      </c>
      <c r="G31" s="2600">
        <v>0</v>
      </c>
      <c r="H31" s="2600">
        <v>0</v>
      </c>
      <c r="I31" s="2600">
        <v>0</v>
      </c>
      <c r="J31" s="2624">
        <v>0</v>
      </c>
      <c r="K31" s="2589">
        <v>0</v>
      </c>
      <c r="L31" s="2589">
        <v>0</v>
      </c>
      <c r="M31" s="2589">
        <v>0</v>
      </c>
      <c r="N31" s="2589">
        <v>0</v>
      </c>
      <c r="O31" s="2590">
        <v>0</v>
      </c>
      <c r="P31" s="2434">
        <v>0</v>
      </c>
      <c r="Q31" s="2625">
        <v>5</v>
      </c>
      <c r="R31" s="2625">
        <v>4</v>
      </c>
      <c r="S31" s="2626">
        <v>9</v>
      </c>
      <c r="T31" s="2627">
        <v>15910</v>
      </c>
      <c r="U31" s="2627">
        <v>11210</v>
      </c>
      <c r="V31" s="2627">
        <v>11398</v>
      </c>
      <c r="W31" s="2627">
        <v>11317</v>
      </c>
      <c r="X31" s="2590">
        <v>1409.93</v>
      </c>
      <c r="Y31" s="2594">
        <v>3025</v>
      </c>
      <c r="Z31" s="2594">
        <v>99</v>
      </c>
      <c r="AA31" s="2594">
        <v>12609</v>
      </c>
      <c r="AB31" s="2594">
        <v>24444</v>
      </c>
      <c r="AC31" s="2590">
        <v>1409.93</v>
      </c>
      <c r="AD31" s="2594">
        <v>8621</v>
      </c>
      <c r="AE31" s="2434">
        <v>0</v>
      </c>
      <c r="AF31" s="2434">
        <v>0</v>
      </c>
      <c r="AG31" s="2604">
        <v>0</v>
      </c>
      <c r="AH31" s="2594">
        <v>0</v>
      </c>
      <c r="AI31" s="2594">
        <v>0</v>
      </c>
      <c r="AJ31" s="2594">
        <v>0</v>
      </c>
      <c r="AK31" s="2594">
        <v>0</v>
      </c>
      <c r="AL31" s="2595">
        <v>0</v>
      </c>
      <c r="AM31" s="2594">
        <v>0</v>
      </c>
      <c r="AN31" s="2594">
        <v>0</v>
      </c>
      <c r="AO31" s="2594">
        <v>0</v>
      </c>
      <c r="AP31" s="2594">
        <v>0</v>
      </c>
      <c r="AQ31" s="2595">
        <v>0</v>
      </c>
      <c r="AR31" s="2594">
        <v>0</v>
      </c>
      <c r="AS31" s="2459">
        <f t="shared" si="3"/>
        <v>5</v>
      </c>
      <c r="AT31" s="2459">
        <f t="shared" si="3"/>
        <v>4</v>
      </c>
      <c r="AU31" s="2605">
        <f t="shared" si="3"/>
        <v>9</v>
      </c>
      <c r="AV31" s="2606">
        <f t="shared" si="0"/>
        <v>15910</v>
      </c>
      <c r="AW31" s="2606">
        <f t="shared" si="0"/>
        <v>11210</v>
      </c>
      <c r="AX31" s="2606">
        <f t="shared" si="0"/>
        <v>11398</v>
      </c>
      <c r="AY31" s="2598">
        <f t="shared" si="4"/>
        <v>11317</v>
      </c>
      <c r="AZ31" s="2590">
        <f t="shared" si="6"/>
        <v>1409.93</v>
      </c>
      <c r="BA31" s="2607">
        <f t="shared" si="6"/>
        <v>3025</v>
      </c>
      <c r="BB31" s="2607">
        <f t="shared" si="6"/>
        <v>99</v>
      </c>
      <c r="BC31" s="2607">
        <f t="shared" si="6"/>
        <v>12609</v>
      </c>
      <c r="BD31" s="2607">
        <f t="shared" si="6"/>
        <v>24444</v>
      </c>
      <c r="BE31" s="2590">
        <f t="shared" si="7"/>
        <v>1409.93</v>
      </c>
      <c r="BF31" s="2608">
        <f t="shared" si="7"/>
        <v>8621</v>
      </c>
      <c r="BG31" s="2422"/>
      <c r="BI31" s="2422"/>
    </row>
    <row r="32" spans="1:62" ht="13.5" thickBot="1">
      <c r="A32" s="2423">
        <v>25</v>
      </c>
      <c r="B32" s="2432" t="s">
        <v>1349</v>
      </c>
      <c r="C32" s="2472">
        <v>6</v>
      </c>
      <c r="D32" s="2473">
        <v>4</v>
      </c>
      <c r="E32" s="2622">
        <v>10</v>
      </c>
      <c r="F32" s="2600">
        <v>1284</v>
      </c>
      <c r="G32" s="2600">
        <v>1021</v>
      </c>
      <c r="H32" s="2600">
        <v>3911</v>
      </c>
      <c r="I32" s="2600">
        <v>4533</v>
      </c>
      <c r="J32" s="2601">
        <v>245.148</v>
      </c>
      <c r="K32" s="2589">
        <v>1052</v>
      </c>
      <c r="L32" s="2589">
        <v>221</v>
      </c>
      <c r="M32" s="2589">
        <v>2370</v>
      </c>
      <c r="N32" s="2589">
        <v>4233</v>
      </c>
      <c r="O32" s="2590">
        <v>275.65499999999997</v>
      </c>
      <c r="P32" s="2434">
        <v>959</v>
      </c>
      <c r="Q32" s="2434">
        <v>1</v>
      </c>
      <c r="R32" s="2434">
        <v>1</v>
      </c>
      <c r="S32" s="2602">
        <v>2</v>
      </c>
      <c r="T32" s="2603">
        <v>936</v>
      </c>
      <c r="U32" s="2603">
        <v>900</v>
      </c>
      <c r="V32" s="2603">
        <v>1200</v>
      </c>
      <c r="W32" s="2603">
        <v>1818</v>
      </c>
      <c r="X32" s="2590">
        <v>60.491999999999997</v>
      </c>
      <c r="Y32" s="2594">
        <v>429</v>
      </c>
      <c r="Z32" s="2594">
        <v>0</v>
      </c>
      <c r="AA32" s="2594">
        <v>1230</v>
      </c>
      <c r="AB32" s="2594">
        <v>930</v>
      </c>
      <c r="AC32" s="2590">
        <v>27.931999999999999</v>
      </c>
      <c r="AD32" s="2594">
        <v>216</v>
      </c>
      <c r="AE32" s="2434">
        <v>0</v>
      </c>
      <c r="AF32" s="2434">
        <v>0</v>
      </c>
      <c r="AG32" s="2604">
        <v>0</v>
      </c>
      <c r="AH32" s="2594">
        <v>0</v>
      </c>
      <c r="AI32" s="2594">
        <v>0</v>
      </c>
      <c r="AJ32" s="2594">
        <v>0</v>
      </c>
      <c r="AK32" s="2594">
        <v>0</v>
      </c>
      <c r="AL32" s="2595">
        <v>0</v>
      </c>
      <c r="AM32" s="2594">
        <v>0</v>
      </c>
      <c r="AN32" s="2594">
        <v>0</v>
      </c>
      <c r="AO32" s="2594">
        <v>0</v>
      </c>
      <c r="AP32" s="2594">
        <v>0</v>
      </c>
      <c r="AQ32" s="2595">
        <v>0</v>
      </c>
      <c r="AR32" s="2594">
        <v>0</v>
      </c>
      <c r="AS32" s="2459">
        <f t="shared" si="3"/>
        <v>7</v>
      </c>
      <c r="AT32" s="2459">
        <f t="shared" si="3"/>
        <v>5</v>
      </c>
      <c r="AU32" s="2605">
        <f t="shared" si="3"/>
        <v>12</v>
      </c>
      <c r="AV32" s="2606">
        <f t="shared" si="0"/>
        <v>2220</v>
      </c>
      <c r="AW32" s="2606">
        <f t="shared" si="0"/>
        <v>1921</v>
      </c>
      <c r="AX32" s="2606">
        <f t="shared" si="0"/>
        <v>5111</v>
      </c>
      <c r="AY32" s="2598">
        <f t="shared" si="4"/>
        <v>6351</v>
      </c>
      <c r="AZ32" s="2590">
        <f t="shared" si="6"/>
        <v>305.64</v>
      </c>
      <c r="BA32" s="2607">
        <f t="shared" si="6"/>
        <v>1481</v>
      </c>
      <c r="BB32" s="2607">
        <f t="shared" si="6"/>
        <v>221</v>
      </c>
      <c r="BC32" s="2607">
        <f t="shared" si="6"/>
        <v>3600</v>
      </c>
      <c r="BD32" s="2607">
        <f t="shared" si="6"/>
        <v>5163</v>
      </c>
      <c r="BE32" s="2590">
        <f t="shared" si="7"/>
        <v>303.58699999999999</v>
      </c>
      <c r="BF32" s="2608">
        <f t="shared" si="7"/>
        <v>1175</v>
      </c>
      <c r="BG32" s="2422"/>
      <c r="BI32" s="2422"/>
    </row>
    <row r="33" spans="1:61" ht="13.5" thickBot="1">
      <c r="A33" s="2423">
        <v>26</v>
      </c>
      <c r="B33" s="2432" t="s">
        <v>1350</v>
      </c>
      <c r="C33" s="2472">
        <v>0</v>
      </c>
      <c r="D33" s="2473">
        <v>1</v>
      </c>
      <c r="E33" s="2622">
        <v>1</v>
      </c>
      <c r="F33" s="2600">
        <v>108</v>
      </c>
      <c r="G33" s="2600">
        <v>11</v>
      </c>
      <c r="H33" s="2600">
        <v>473</v>
      </c>
      <c r="I33" s="2600">
        <v>30</v>
      </c>
      <c r="J33" s="2601">
        <v>17.100000000000001</v>
      </c>
      <c r="K33" s="2589">
        <v>281</v>
      </c>
      <c r="L33" s="2589">
        <v>0</v>
      </c>
      <c r="M33" s="2589">
        <v>410</v>
      </c>
      <c r="N33" s="2589">
        <v>0</v>
      </c>
      <c r="O33" s="2590">
        <v>17.100000000000001</v>
      </c>
      <c r="P33" s="2434">
        <v>401</v>
      </c>
      <c r="Q33" s="2434">
        <v>4</v>
      </c>
      <c r="R33" s="2434">
        <v>3</v>
      </c>
      <c r="S33" s="2602">
        <v>7</v>
      </c>
      <c r="T33" s="2603">
        <v>1009.41</v>
      </c>
      <c r="U33" s="2603">
        <v>186</v>
      </c>
      <c r="V33" s="2603">
        <v>7477</v>
      </c>
      <c r="W33" s="2603">
        <v>823</v>
      </c>
      <c r="X33" s="2590">
        <v>271.55</v>
      </c>
      <c r="Y33" s="2594">
        <v>800</v>
      </c>
      <c r="Z33" s="2594">
        <v>506</v>
      </c>
      <c r="AA33" s="2594">
        <v>2157</v>
      </c>
      <c r="AB33" s="2594">
        <v>4331</v>
      </c>
      <c r="AC33" s="2590">
        <v>271.55</v>
      </c>
      <c r="AD33" s="2594">
        <v>1659</v>
      </c>
      <c r="AE33" s="2434">
        <v>0</v>
      </c>
      <c r="AF33" s="2434">
        <v>0</v>
      </c>
      <c r="AG33" s="2604">
        <v>0</v>
      </c>
      <c r="AH33" s="2594">
        <v>0</v>
      </c>
      <c r="AI33" s="2594">
        <v>0</v>
      </c>
      <c r="AJ33" s="2594">
        <v>0</v>
      </c>
      <c r="AK33" s="2594">
        <v>0</v>
      </c>
      <c r="AL33" s="2595">
        <v>0</v>
      </c>
      <c r="AM33" s="2594">
        <v>0</v>
      </c>
      <c r="AN33" s="2594">
        <v>0</v>
      </c>
      <c r="AO33" s="2594">
        <v>0</v>
      </c>
      <c r="AP33" s="2594">
        <v>0</v>
      </c>
      <c r="AQ33" s="2595">
        <v>0</v>
      </c>
      <c r="AR33" s="2594">
        <v>0</v>
      </c>
      <c r="AS33" s="2459">
        <f t="shared" si="3"/>
        <v>4</v>
      </c>
      <c r="AT33" s="2459">
        <f t="shared" si="3"/>
        <v>4</v>
      </c>
      <c r="AU33" s="2605">
        <f t="shared" si="3"/>
        <v>8</v>
      </c>
      <c r="AV33" s="2606">
        <f t="shared" si="0"/>
        <v>1117.4099999999999</v>
      </c>
      <c r="AW33" s="2606">
        <f t="shared" si="0"/>
        <v>197</v>
      </c>
      <c r="AX33" s="2606">
        <f t="shared" si="0"/>
        <v>7950</v>
      </c>
      <c r="AY33" s="2598">
        <f t="shared" si="4"/>
        <v>853</v>
      </c>
      <c r="AZ33" s="2590">
        <f t="shared" si="6"/>
        <v>288.65000000000003</v>
      </c>
      <c r="BA33" s="2607">
        <f t="shared" si="6"/>
        <v>1081</v>
      </c>
      <c r="BB33" s="2607">
        <f t="shared" si="6"/>
        <v>506</v>
      </c>
      <c r="BC33" s="2607">
        <f t="shared" si="6"/>
        <v>2567</v>
      </c>
      <c r="BD33" s="2607">
        <f t="shared" si="6"/>
        <v>4331</v>
      </c>
      <c r="BE33" s="2590">
        <f t="shared" si="7"/>
        <v>288.65000000000003</v>
      </c>
      <c r="BF33" s="2608">
        <f t="shared" si="7"/>
        <v>2060</v>
      </c>
      <c r="BG33" s="2422"/>
      <c r="BI33" s="2422"/>
    </row>
    <row r="34" spans="1:61" ht="13.5" thickBot="1">
      <c r="A34" s="2423">
        <v>27</v>
      </c>
      <c r="B34" s="2432" t="s">
        <v>1351</v>
      </c>
      <c r="C34" s="2472">
        <v>0</v>
      </c>
      <c r="D34" s="2473">
        <v>1</v>
      </c>
      <c r="E34" s="2622">
        <v>1</v>
      </c>
      <c r="F34" s="2600">
        <v>110</v>
      </c>
      <c r="G34" s="2600">
        <v>14</v>
      </c>
      <c r="H34" s="2600">
        <v>1006</v>
      </c>
      <c r="I34" s="2600">
        <v>105</v>
      </c>
      <c r="J34" s="2601">
        <v>35.369999999999997</v>
      </c>
      <c r="K34" s="2589">
        <v>110</v>
      </c>
      <c r="L34" s="2589">
        <v>14</v>
      </c>
      <c r="M34" s="2589">
        <v>1005</v>
      </c>
      <c r="N34" s="2589">
        <v>105</v>
      </c>
      <c r="O34" s="2590">
        <v>35.340000000000003</v>
      </c>
      <c r="P34" s="2434">
        <v>122</v>
      </c>
      <c r="Q34" s="2434">
        <v>5</v>
      </c>
      <c r="R34" s="2434">
        <v>3</v>
      </c>
      <c r="S34" s="2602">
        <v>8</v>
      </c>
      <c r="T34" s="2603">
        <v>493</v>
      </c>
      <c r="U34" s="2603">
        <v>45</v>
      </c>
      <c r="V34" s="2603">
        <v>4620</v>
      </c>
      <c r="W34" s="2603">
        <v>300</v>
      </c>
      <c r="X34" s="2590">
        <v>153.53</v>
      </c>
      <c r="Y34" s="2594">
        <v>492</v>
      </c>
      <c r="Z34" s="2594">
        <v>45</v>
      </c>
      <c r="AA34" s="2594">
        <v>4620</v>
      </c>
      <c r="AB34" s="2594">
        <v>300</v>
      </c>
      <c r="AC34" s="2590">
        <v>153.38</v>
      </c>
      <c r="AD34" s="2594">
        <v>478</v>
      </c>
      <c r="AE34" s="2434">
        <v>1</v>
      </c>
      <c r="AF34" s="2434">
        <v>0</v>
      </c>
      <c r="AG34" s="2604">
        <v>1</v>
      </c>
      <c r="AH34" s="2594">
        <v>208</v>
      </c>
      <c r="AI34" s="2594">
        <v>7</v>
      </c>
      <c r="AJ34" s="2594">
        <v>1770</v>
      </c>
      <c r="AK34" s="2594">
        <v>50</v>
      </c>
      <c r="AL34" s="2595">
        <v>56.1</v>
      </c>
      <c r="AM34" s="2594">
        <v>208</v>
      </c>
      <c r="AN34" s="2594">
        <v>7</v>
      </c>
      <c r="AO34" s="2594">
        <v>1770</v>
      </c>
      <c r="AP34" s="2594">
        <v>50</v>
      </c>
      <c r="AQ34" s="2595">
        <v>56.1</v>
      </c>
      <c r="AR34" s="2594">
        <v>200</v>
      </c>
      <c r="AS34" s="2459">
        <f t="shared" si="3"/>
        <v>6</v>
      </c>
      <c r="AT34" s="2459">
        <f t="shared" si="3"/>
        <v>4</v>
      </c>
      <c r="AU34" s="2605">
        <f t="shared" si="3"/>
        <v>10</v>
      </c>
      <c r="AV34" s="2606">
        <f t="shared" si="0"/>
        <v>811</v>
      </c>
      <c r="AW34" s="2606">
        <f t="shared" si="0"/>
        <v>66</v>
      </c>
      <c r="AX34" s="2606">
        <f t="shared" si="0"/>
        <v>7396</v>
      </c>
      <c r="AY34" s="2598">
        <f t="shared" si="4"/>
        <v>455</v>
      </c>
      <c r="AZ34" s="2590">
        <f t="shared" si="6"/>
        <v>245</v>
      </c>
      <c r="BA34" s="2607">
        <f t="shared" si="6"/>
        <v>810</v>
      </c>
      <c r="BB34" s="2607">
        <f t="shared" si="6"/>
        <v>66</v>
      </c>
      <c r="BC34" s="2607">
        <f t="shared" si="6"/>
        <v>7395</v>
      </c>
      <c r="BD34" s="2607">
        <f t="shared" si="6"/>
        <v>455</v>
      </c>
      <c r="BE34" s="2590">
        <f t="shared" si="7"/>
        <v>244.82</v>
      </c>
      <c r="BF34" s="2608">
        <f t="shared" si="7"/>
        <v>800</v>
      </c>
      <c r="BG34" s="2422"/>
      <c r="BI34" s="2422"/>
    </row>
    <row r="35" spans="1:61" ht="13.5" thickBot="1">
      <c r="A35" s="2423">
        <v>28</v>
      </c>
      <c r="B35" s="2432" t="s">
        <v>1352</v>
      </c>
      <c r="C35" s="2472">
        <v>6</v>
      </c>
      <c r="D35" s="2473">
        <v>3</v>
      </c>
      <c r="E35" s="2622">
        <v>9</v>
      </c>
      <c r="F35" s="2600">
        <v>2677.5</v>
      </c>
      <c r="G35" s="2600">
        <v>102</v>
      </c>
      <c r="H35" s="2600">
        <v>5640</v>
      </c>
      <c r="I35" s="2600">
        <v>6477</v>
      </c>
      <c r="J35" s="2628">
        <v>529.45000000000005</v>
      </c>
      <c r="K35" s="2589">
        <v>1561</v>
      </c>
      <c r="L35" s="2589">
        <v>0</v>
      </c>
      <c r="M35" s="2589">
        <v>584</v>
      </c>
      <c r="N35" s="2589">
        <v>11878</v>
      </c>
      <c r="O35" s="2590">
        <v>529.34</v>
      </c>
      <c r="P35" s="2434">
        <v>2693</v>
      </c>
      <c r="Q35" s="2434">
        <v>1</v>
      </c>
      <c r="R35" s="2434">
        <v>2</v>
      </c>
      <c r="S35" s="2602">
        <v>3</v>
      </c>
      <c r="T35" s="2603">
        <v>713.91</v>
      </c>
      <c r="U35" s="2603">
        <v>15</v>
      </c>
      <c r="V35" s="2603">
        <v>5103</v>
      </c>
      <c r="W35" s="2603">
        <v>750</v>
      </c>
      <c r="X35" s="2590">
        <v>194.011</v>
      </c>
      <c r="Y35" s="2594">
        <v>1192</v>
      </c>
      <c r="Z35" s="2594">
        <v>0</v>
      </c>
      <c r="AA35" s="2594">
        <v>4914</v>
      </c>
      <c r="AB35" s="2594">
        <v>1903</v>
      </c>
      <c r="AC35" s="2590">
        <v>194</v>
      </c>
      <c r="AD35" s="2594">
        <v>2372</v>
      </c>
      <c r="AE35" s="2434">
        <v>0</v>
      </c>
      <c r="AF35" s="2434">
        <v>1</v>
      </c>
      <c r="AG35" s="2604">
        <v>1</v>
      </c>
      <c r="AH35" s="2594">
        <v>609</v>
      </c>
      <c r="AI35" s="2594">
        <v>0</v>
      </c>
      <c r="AJ35" s="2594">
        <v>900</v>
      </c>
      <c r="AK35" s="2594">
        <v>1800</v>
      </c>
      <c r="AL35" s="2595">
        <v>78.655000000000001</v>
      </c>
      <c r="AM35" s="2594">
        <v>443</v>
      </c>
      <c r="AN35" s="2594">
        <v>0</v>
      </c>
      <c r="AO35" s="2594">
        <v>1243</v>
      </c>
      <c r="AP35" s="2594">
        <v>815</v>
      </c>
      <c r="AQ35" s="2595">
        <v>69.930000000000007</v>
      </c>
      <c r="AR35" s="2594">
        <v>285</v>
      </c>
      <c r="AS35" s="2459">
        <f t="shared" si="3"/>
        <v>7</v>
      </c>
      <c r="AT35" s="2459">
        <f t="shared" si="3"/>
        <v>6</v>
      </c>
      <c r="AU35" s="2605">
        <f t="shared" si="3"/>
        <v>13</v>
      </c>
      <c r="AV35" s="2606">
        <f t="shared" si="0"/>
        <v>4000.41</v>
      </c>
      <c r="AW35" s="2606">
        <f t="shared" si="0"/>
        <v>117</v>
      </c>
      <c r="AX35" s="2606">
        <f t="shared" si="0"/>
        <v>11643</v>
      </c>
      <c r="AY35" s="2598">
        <f t="shared" si="4"/>
        <v>9027</v>
      </c>
      <c r="AZ35" s="2590">
        <f t="shared" si="6"/>
        <v>802.11599999999999</v>
      </c>
      <c r="BA35" s="2607">
        <f t="shared" si="6"/>
        <v>3196</v>
      </c>
      <c r="BB35" s="2607">
        <f t="shared" si="6"/>
        <v>0</v>
      </c>
      <c r="BC35" s="2607">
        <f t="shared" si="6"/>
        <v>6741</v>
      </c>
      <c r="BD35" s="2607">
        <f t="shared" si="6"/>
        <v>14596</v>
      </c>
      <c r="BE35" s="2590">
        <f t="shared" si="7"/>
        <v>793.27</v>
      </c>
      <c r="BF35" s="2608">
        <f t="shared" si="7"/>
        <v>5350</v>
      </c>
      <c r="BG35" s="2422"/>
      <c r="BI35" s="2422"/>
    </row>
    <row r="36" spans="1:61" ht="13.5" thickBot="1">
      <c r="A36" s="2423">
        <v>29</v>
      </c>
      <c r="B36" s="2432" t="s">
        <v>1353</v>
      </c>
      <c r="C36" s="2472">
        <v>1</v>
      </c>
      <c r="D36" s="2473">
        <v>2</v>
      </c>
      <c r="E36" s="2622">
        <v>3</v>
      </c>
      <c r="F36" s="2600">
        <v>2605.29</v>
      </c>
      <c r="G36" s="2600">
        <v>2605.29</v>
      </c>
      <c r="H36" s="2600">
        <v>2602.02</v>
      </c>
      <c r="I36" s="2613">
        <v>0</v>
      </c>
      <c r="J36" s="2601">
        <v>82.87</v>
      </c>
      <c r="K36" s="2589">
        <v>295</v>
      </c>
      <c r="L36" s="2589">
        <v>0</v>
      </c>
      <c r="M36" s="2589">
        <v>1131</v>
      </c>
      <c r="N36" s="2589">
        <v>0</v>
      </c>
      <c r="O36" s="2590">
        <v>82.39</v>
      </c>
      <c r="P36" s="2434">
        <v>346</v>
      </c>
      <c r="Q36" s="2434">
        <v>2</v>
      </c>
      <c r="R36" s="2434">
        <v>2</v>
      </c>
      <c r="S36" s="2602">
        <v>4</v>
      </c>
      <c r="T36" s="2603">
        <v>1218.31</v>
      </c>
      <c r="U36" s="2603">
        <v>1218.31</v>
      </c>
      <c r="V36" s="2603">
        <v>1218.31</v>
      </c>
      <c r="W36" s="2603">
        <v>0</v>
      </c>
      <c r="X36" s="2590">
        <v>43.13</v>
      </c>
      <c r="Y36" s="2594">
        <v>1239</v>
      </c>
      <c r="Z36" s="2594">
        <v>0</v>
      </c>
      <c r="AA36" s="2594">
        <v>151</v>
      </c>
      <c r="AB36" s="2594">
        <v>0</v>
      </c>
      <c r="AC36" s="2590">
        <v>43.01</v>
      </c>
      <c r="AD36" s="2594">
        <v>1313</v>
      </c>
      <c r="AE36" s="2434">
        <v>0</v>
      </c>
      <c r="AF36" s="2434">
        <v>0</v>
      </c>
      <c r="AG36" s="2604">
        <v>0</v>
      </c>
      <c r="AH36" s="2594">
        <v>0</v>
      </c>
      <c r="AI36" s="2594">
        <v>0</v>
      </c>
      <c r="AJ36" s="2594">
        <v>0</v>
      </c>
      <c r="AK36" s="2594">
        <v>0</v>
      </c>
      <c r="AL36" s="2595">
        <v>0</v>
      </c>
      <c r="AM36" s="2594">
        <v>0</v>
      </c>
      <c r="AN36" s="2594">
        <v>0</v>
      </c>
      <c r="AO36" s="2594">
        <v>0</v>
      </c>
      <c r="AP36" s="2594">
        <v>0</v>
      </c>
      <c r="AQ36" s="2595">
        <v>0</v>
      </c>
      <c r="AR36" s="2594">
        <v>0</v>
      </c>
      <c r="AS36" s="2459">
        <f t="shared" si="3"/>
        <v>3</v>
      </c>
      <c r="AT36" s="2459">
        <f t="shared" si="3"/>
        <v>4</v>
      </c>
      <c r="AU36" s="2605">
        <f t="shared" si="3"/>
        <v>7</v>
      </c>
      <c r="AV36" s="2606">
        <f t="shared" si="0"/>
        <v>3823.6</v>
      </c>
      <c r="AW36" s="2606">
        <f t="shared" si="0"/>
        <v>3823.6</v>
      </c>
      <c r="AX36" s="2606">
        <f t="shared" si="0"/>
        <v>3820.33</v>
      </c>
      <c r="AY36" s="2598">
        <f t="shared" si="4"/>
        <v>0</v>
      </c>
      <c r="AZ36" s="2590">
        <f t="shared" si="6"/>
        <v>126</v>
      </c>
      <c r="BA36" s="2607">
        <f t="shared" si="6"/>
        <v>1534</v>
      </c>
      <c r="BB36" s="2607">
        <f t="shared" si="6"/>
        <v>0</v>
      </c>
      <c r="BC36" s="2607">
        <f t="shared" si="6"/>
        <v>1282</v>
      </c>
      <c r="BD36" s="2607">
        <f t="shared" si="6"/>
        <v>0</v>
      </c>
      <c r="BE36" s="2590">
        <f t="shared" si="7"/>
        <v>125.4</v>
      </c>
      <c r="BF36" s="2608">
        <f t="shared" si="7"/>
        <v>1659</v>
      </c>
      <c r="BG36" s="2422"/>
      <c r="BI36" s="2422"/>
    </row>
    <row r="37" spans="1:61" ht="13.5" thickBot="1">
      <c r="A37" s="2423">
        <v>30</v>
      </c>
      <c r="B37" s="2432" t="s">
        <v>1354</v>
      </c>
      <c r="C37" s="2472">
        <v>3</v>
      </c>
      <c r="D37" s="2473">
        <v>2</v>
      </c>
      <c r="E37" s="2622">
        <v>5</v>
      </c>
      <c r="F37" s="2629">
        <v>525</v>
      </c>
      <c r="G37" s="2600">
        <v>0</v>
      </c>
      <c r="H37" s="2600">
        <v>1859</v>
      </c>
      <c r="I37" s="2600">
        <v>1817</v>
      </c>
      <c r="J37" s="2601">
        <v>138.82</v>
      </c>
      <c r="K37" s="2589">
        <v>525</v>
      </c>
      <c r="L37" s="2589">
        <v>0</v>
      </c>
      <c r="M37" s="2589">
        <v>1859</v>
      </c>
      <c r="N37" s="2589">
        <v>1817</v>
      </c>
      <c r="O37" s="2590">
        <v>138.82</v>
      </c>
      <c r="P37" s="2434">
        <v>530</v>
      </c>
      <c r="Q37" s="2434">
        <v>2</v>
      </c>
      <c r="R37" s="2434">
        <v>3</v>
      </c>
      <c r="S37" s="2602">
        <v>5</v>
      </c>
      <c r="T37" s="2603">
        <v>1112</v>
      </c>
      <c r="U37" s="2603">
        <v>0</v>
      </c>
      <c r="V37" s="2603">
        <v>2240</v>
      </c>
      <c r="W37" s="2603">
        <v>1147</v>
      </c>
      <c r="X37" s="2590">
        <v>133.08000000000001</v>
      </c>
      <c r="Y37" s="2594">
        <v>1112</v>
      </c>
      <c r="Z37" s="2594">
        <v>0</v>
      </c>
      <c r="AA37" s="2594">
        <v>2240</v>
      </c>
      <c r="AB37" s="2594">
        <v>1147</v>
      </c>
      <c r="AC37" s="2590">
        <v>133.08000000000001</v>
      </c>
      <c r="AD37" s="2594">
        <v>1816</v>
      </c>
      <c r="AE37" s="2465">
        <v>0</v>
      </c>
      <c r="AF37" s="2463">
        <v>0</v>
      </c>
      <c r="AG37" s="2604">
        <v>0</v>
      </c>
      <c r="AH37" s="2594">
        <v>0</v>
      </c>
      <c r="AI37" s="2594">
        <v>0</v>
      </c>
      <c r="AJ37" s="2594">
        <v>0</v>
      </c>
      <c r="AK37" s="2594">
        <v>0</v>
      </c>
      <c r="AL37" s="2595">
        <v>0</v>
      </c>
      <c r="AM37" s="2594">
        <v>0</v>
      </c>
      <c r="AN37" s="2594">
        <v>0</v>
      </c>
      <c r="AO37" s="2594">
        <v>0</v>
      </c>
      <c r="AP37" s="2594">
        <v>0</v>
      </c>
      <c r="AQ37" s="2595">
        <v>0</v>
      </c>
      <c r="AR37" s="2594">
        <v>0</v>
      </c>
      <c r="AS37" s="2459">
        <f t="shared" si="3"/>
        <v>5</v>
      </c>
      <c r="AT37" s="2459">
        <f t="shared" si="3"/>
        <v>5</v>
      </c>
      <c r="AU37" s="2605">
        <f t="shared" si="3"/>
        <v>10</v>
      </c>
      <c r="AV37" s="2606">
        <f t="shared" si="0"/>
        <v>1637</v>
      </c>
      <c r="AW37" s="2606">
        <f t="shared" si="0"/>
        <v>0</v>
      </c>
      <c r="AX37" s="2606">
        <f t="shared" si="0"/>
        <v>4099</v>
      </c>
      <c r="AY37" s="2598">
        <f t="shared" si="4"/>
        <v>2964</v>
      </c>
      <c r="AZ37" s="2590">
        <f t="shared" si="6"/>
        <v>271.89999999999998</v>
      </c>
      <c r="BA37" s="2607">
        <f t="shared" si="6"/>
        <v>1637</v>
      </c>
      <c r="BB37" s="2607">
        <f t="shared" si="6"/>
        <v>0</v>
      </c>
      <c r="BC37" s="2607">
        <f t="shared" si="6"/>
        <v>4099</v>
      </c>
      <c r="BD37" s="2607">
        <f t="shared" si="6"/>
        <v>2964</v>
      </c>
      <c r="BE37" s="2590">
        <f t="shared" si="7"/>
        <v>271.89999999999998</v>
      </c>
      <c r="BF37" s="2608">
        <f t="shared" si="7"/>
        <v>2346</v>
      </c>
      <c r="BG37" s="2422"/>
      <c r="BI37" s="2422"/>
    </row>
    <row r="38" spans="1:61" ht="13.5" thickBot="1">
      <c r="A38" s="2423">
        <v>31</v>
      </c>
      <c r="B38" s="2432" t="s">
        <v>1355</v>
      </c>
      <c r="C38" s="2630">
        <v>5</v>
      </c>
      <c r="D38" s="2631">
        <v>7</v>
      </c>
      <c r="E38" s="2632">
        <v>12</v>
      </c>
      <c r="F38" s="2633">
        <v>3996</v>
      </c>
      <c r="G38" s="2634">
        <v>1998</v>
      </c>
      <c r="H38" s="2634">
        <v>11100</v>
      </c>
      <c r="I38" s="2613">
        <v>0</v>
      </c>
      <c r="J38" s="2635">
        <v>532.83000000000004</v>
      </c>
      <c r="K38" s="2589">
        <v>1554</v>
      </c>
      <c r="L38" s="2589">
        <v>174</v>
      </c>
      <c r="M38" s="2589">
        <v>12146</v>
      </c>
      <c r="N38" s="2589">
        <v>0</v>
      </c>
      <c r="O38" s="2590">
        <v>532.83000000000004</v>
      </c>
      <c r="P38" s="2636">
        <v>1666</v>
      </c>
      <c r="Q38" s="2637">
        <v>4</v>
      </c>
      <c r="R38" s="2637">
        <v>4</v>
      </c>
      <c r="S38" s="2638">
        <v>8</v>
      </c>
      <c r="T38" s="2639">
        <v>1638</v>
      </c>
      <c r="U38" s="2640">
        <v>819</v>
      </c>
      <c r="V38" s="2640">
        <v>4551</v>
      </c>
      <c r="W38" s="2640">
        <v>0</v>
      </c>
      <c r="X38" s="2590">
        <v>218.4</v>
      </c>
      <c r="Y38" s="2594">
        <v>2246</v>
      </c>
      <c r="Z38" s="2594">
        <v>0</v>
      </c>
      <c r="AA38" s="2594">
        <v>3281</v>
      </c>
      <c r="AB38" s="2594">
        <v>0</v>
      </c>
      <c r="AC38" s="2590">
        <v>218.4</v>
      </c>
      <c r="AD38" s="2594">
        <v>1822</v>
      </c>
      <c r="AE38" s="2637">
        <v>2</v>
      </c>
      <c r="AF38" s="2637">
        <v>0</v>
      </c>
      <c r="AG38" s="2638">
        <v>2</v>
      </c>
      <c r="AH38" s="2594">
        <v>400</v>
      </c>
      <c r="AI38" s="2594">
        <v>200</v>
      </c>
      <c r="AJ38" s="2594">
        <v>1111</v>
      </c>
      <c r="AK38" s="2594">
        <v>0</v>
      </c>
      <c r="AL38" s="2595">
        <v>53.33</v>
      </c>
      <c r="AM38" s="2594">
        <v>179</v>
      </c>
      <c r="AN38" s="2594">
        <v>0</v>
      </c>
      <c r="AO38" s="2594">
        <v>1271</v>
      </c>
      <c r="AP38" s="2594">
        <v>0</v>
      </c>
      <c r="AQ38" s="2595">
        <v>53.33</v>
      </c>
      <c r="AR38" s="2594">
        <v>167</v>
      </c>
      <c r="AS38" s="2459">
        <f t="shared" si="3"/>
        <v>11</v>
      </c>
      <c r="AT38" s="2459">
        <f t="shared" si="3"/>
        <v>11</v>
      </c>
      <c r="AU38" s="2605">
        <f t="shared" si="3"/>
        <v>22</v>
      </c>
      <c r="AV38" s="2606">
        <f t="shared" si="0"/>
        <v>6034</v>
      </c>
      <c r="AW38" s="2606">
        <f t="shared" si="0"/>
        <v>3017</v>
      </c>
      <c r="AX38" s="2606">
        <f t="shared" si="0"/>
        <v>16762</v>
      </c>
      <c r="AY38" s="2598">
        <f t="shared" si="4"/>
        <v>0</v>
      </c>
      <c r="AZ38" s="2590">
        <f t="shared" si="6"/>
        <v>804.56000000000006</v>
      </c>
      <c r="BA38" s="2607">
        <f t="shared" si="6"/>
        <v>3979</v>
      </c>
      <c r="BB38" s="2607">
        <f t="shared" si="6"/>
        <v>174</v>
      </c>
      <c r="BC38" s="2607">
        <f t="shared" si="6"/>
        <v>16698</v>
      </c>
      <c r="BD38" s="2607">
        <f t="shared" si="6"/>
        <v>0</v>
      </c>
      <c r="BE38" s="2590">
        <f t="shared" si="7"/>
        <v>804.56000000000006</v>
      </c>
      <c r="BF38" s="2608">
        <f t="shared" si="7"/>
        <v>3655</v>
      </c>
      <c r="BG38" s="2422"/>
      <c r="BI38" s="2422"/>
    </row>
    <row r="39" spans="1:61" ht="13.5" thickBot="1">
      <c r="A39" s="2423">
        <v>32</v>
      </c>
      <c r="B39" s="2432" t="s">
        <v>1356</v>
      </c>
      <c r="C39" s="2472">
        <v>1</v>
      </c>
      <c r="D39" s="2473">
        <v>0</v>
      </c>
      <c r="E39" s="2599">
        <v>1</v>
      </c>
      <c r="F39" s="2600">
        <v>759</v>
      </c>
      <c r="G39" s="2600">
        <v>183</v>
      </c>
      <c r="H39" s="2600">
        <v>264</v>
      </c>
      <c r="I39" s="2600">
        <v>180</v>
      </c>
      <c r="J39" s="2601">
        <v>37</v>
      </c>
      <c r="K39" s="2589">
        <v>750</v>
      </c>
      <c r="L39" s="2589">
        <v>178</v>
      </c>
      <c r="M39" s="2589">
        <v>260</v>
      </c>
      <c r="N39" s="2589">
        <v>181</v>
      </c>
      <c r="O39" s="2590">
        <v>37</v>
      </c>
      <c r="P39" s="2434">
        <v>100</v>
      </c>
      <c r="Q39" s="2434">
        <v>2</v>
      </c>
      <c r="R39" s="2434">
        <v>3</v>
      </c>
      <c r="S39" s="2602">
        <v>5</v>
      </c>
      <c r="T39" s="2603">
        <v>3015</v>
      </c>
      <c r="U39" s="2603">
        <v>744</v>
      </c>
      <c r="V39" s="2603">
        <v>1089</v>
      </c>
      <c r="W39" s="2603">
        <v>738</v>
      </c>
      <c r="X39" s="2590">
        <v>152</v>
      </c>
      <c r="Y39" s="2594">
        <v>3028</v>
      </c>
      <c r="Z39" s="2594">
        <v>746</v>
      </c>
      <c r="AA39" s="2594">
        <v>1093</v>
      </c>
      <c r="AB39" s="2594">
        <v>738</v>
      </c>
      <c r="AC39" s="2590">
        <v>152</v>
      </c>
      <c r="AD39" s="2594">
        <v>2519</v>
      </c>
      <c r="AE39" s="2434">
        <v>0</v>
      </c>
      <c r="AF39" s="2434">
        <v>0</v>
      </c>
      <c r="AG39" s="2604">
        <v>0</v>
      </c>
      <c r="AH39" s="2594">
        <v>0</v>
      </c>
      <c r="AI39" s="2594">
        <v>0</v>
      </c>
      <c r="AJ39" s="2594">
        <v>0</v>
      </c>
      <c r="AK39" s="2594">
        <v>0</v>
      </c>
      <c r="AL39" s="2595">
        <v>0</v>
      </c>
      <c r="AM39" s="2594">
        <v>0</v>
      </c>
      <c r="AN39" s="2594">
        <v>0</v>
      </c>
      <c r="AO39" s="2594">
        <v>0</v>
      </c>
      <c r="AP39" s="2594">
        <v>0</v>
      </c>
      <c r="AQ39" s="2595">
        <v>0</v>
      </c>
      <c r="AR39" s="2594">
        <v>0</v>
      </c>
      <c r="AS39" s="2459">
        <f t="shared" si="3"/>
        <v>3</v>
      </c>
      <c r="AT39" s="2459">
        <f t="shared" si="3"/>
        <v>3</v>
      </c>
      <c r="AU39" s="2605">
        <f t="shared" si="3"/>
        <v>6</v>
      </c>
      <c r="AV39" s="2459">
        <f t="shared" si="0"/>
        <v>3774</v>
      </c>
      <c r="AW39" s="2459">
        <f t="shared" si="0"/>
        <v>927</v>
      </c>
      <c r="AX39" s="2606">
        <f t="shared" si="0"/>
        <v>1353</v>
      </c>
      <c r="AY39" s="2598">
        <f t="shared" si="4"/>
        <v>918</v>
      </c>
      <c r="AZ39" s="2590">
        <f t="shared" si="6"/>
        <v>189</v>
      </c>
      <c r="BA39" s="2607">
        <f t="shared" si="6"/>
        <v>3778</v>
      </c>
      <c r="BB39" s="2607">
        <f t="shared" si="6"/>
        <v>924</v>
      </c>
      <c r="BC39" s="2607">
        <f t="shared" si="6"/>
        <v>1353</v>
      </c>
      <c r="BD39" s="2607">
        <f t="shared" si="6"/>
        <v>919</v>
      </c>
      <c r="BE39" s="2590">
        <f t="shared" si="7"/>
        <v>189</v>
      </c>
      <c r="BF39" s="2608">
        <f t="shared" si="7"/>
        <v>2619</v>
      </c>
      <c r="BG39" s="2422"/>
      <c r="BI39" s="2422"/>
    </row>
    <row r="40" spans="1:61" ht="13.5" thickBot="1">
      <c r="A40" s="2423">
        <v>33</v>
      </c>
      <c r="B40" s="2432" t="s">
        <v>1357</v>
      </c>
      <c r="C40" s="2611">
        <v>0</v>
      </c>
      <c r="D40" s="2612">
        <v>0</v>
      </c>
      <c r="E40" s="2622">
        <v>0</v>
      </c>
      <c r="F40" s="2613">
        <v>0</v>
      </c>
      <c r="G40" s="2613">
        <v>0</v>
      </c>
      <c r="H40" s="2613">
        <v>0</v>
      </c>
      <c r="I40" s="2613">
        <v>0</v>
      </c>
      <c r="J40" s="2614">
        <v>0</v>
      </c>
      <c r="K40" s="2589">
        <v>0</v>
      </c>
      <c r="L40" s="2589">
        <v>0</v>
      </c>
      <c r="M40" s="2589">
        <v>0</v>
      </c>
      <c r="N40" s="2589">
        <v>0</v>
      </c>
      <c r="O40" s="2590">
        <v>0</v>
      </c>
      <c r="P40" s="2434">
        <v>0</v>
      </c>
      <c r="Q40" s="2434">
        <v>6</v>
      </c>
      <c r="R40" s="2434">
        <v>3</v>
      </c>
      <c r="S40" s="2641">
        <v>9</v>
      </c>
      <c r="T40" s="2603">
        <v>568</v>
      </c>
      <c r="U40" s="2603">
        <v>5</v>
      </c>
      <c r="V40" s="2603">
        <v>850</v>
      </c>
      <c r="W40" s="2603">
        <v>1420</v>
      </c>
      <c r="X40" s="2590">
        <v>95</v>
      </c>
      <c r="Y40" s="2594">
        <v>532</v>
      </c>
      <c r="Z40" s="2594">
        <v>0</v>
      </c>
      <c r="AA40" s="2594">
        <v>731</v>
      </c>
      <c r="AB40" s="2594">
        <v>1580</v>
      </c>
      <c r="AC40" s="2590">
        <v>94.96</v>
      </c>
      <c r="AD40" s="2594">
        <v>624</v>
      </c>
      <c r="AE40" s="2434">
        <v>0</v>
      </c>
      <c r="AF40" s="2434">
        <v>0</v>
      </c>
      <c r="AG40" s="2604">
        <v>0</v>
      </c>
      <c r="AH40" s="2594">
        <v>0</v>
      </c>
      <c r="AI40" s="2594">
        <v>0</v>
      </c>
      <c r="AJ40" s="2594">
        <v>0</v>
      </c>
      <c r="AK40" s="2594">
        <v>0</v>
      </c>
      <c r="AL40" s="2595">
        <v>0</v>
      </c>
      <c r="AM40" s="2594">
        <v>0</v>
      </c>
      <c r="AN40" s="2594">
        <v>0</v>
      </c>
      <c r="AO40" s="2594">
        <v>0</v>
      </c>
      <c r="AP40" s="2594">
        <v>0</v>
      </c>
      <c r="AQ40" s="2595">
        <v>0</v>
      </c>
      <c r="AR40" s="2594">
        <v>0</v>
      </c>
      <c r="AS40" s="2459">
        <f t="shared" si="3"/>
        <v>6</v>
      </c>
      <c r="AT40" s="2459">
        <f t="shared" si="3"/>
        <v>3</v>
      </c>
      <c r="AU40" s="2605">
        <f t="shared" si="3"/>
        <v>9</v>
      </c>
      <c r="AV40" s="2459">
        <f t="shared" si="0"/>
        <v>568</v>
      </c>
      <c r="AW40" s="2459">
        <f t="shared" si="0"/>
        <v>5</v>
      </c>
      <c r="AX40" s="2606">
        <f t="shared" si="0"/>
        <v>850</v>
      </c>
      <c r="AY40" s="2598">
        <f t="shared" si="4"/>
        <v>1420</v>
      </c>
      <c r="AZ40" s="2590">
        <f t="shared" ref="AZ40:BF50" si="8">AL40+X40+J40</f>
        <v>95</v>
      </c>
      <c r="BA40" s="2607">
        <f t="shared" si="8"/>
        <v>532</v>
      </c>
      <c r="BB40" s="2607">
        <f t="shared" si="8"/>
        <v>0</v>
      </c>
      <c r="BC40" s="2607">
        <f t="shared" si="8"/>
        <v>731</v>
      </c>
      <c r="BD40" s="2607">
        <f t="shared" si="8"/>
        <v>1580</v>
      </c>
      <c r="BE40" s="2590">
        <f t="shared" si="8"/>
        <v>94.96</v>
      </c>
      <c r="BF40" s="2608">
        <f t="shared" si="8"/>
        <v>624</v>
      </c>
      <c r="BG40" s="2422"/>
      <c r="BI40" s="2422"/>
    </row>
    <row r="41" spans="1:61" ht="13.5" thickBot="1">
      <c r="A41" s="2423">
        <v>34</v>
      </c>
      <c r="B41" s="2432" t="s">
        <v>1358</v>
      </c>
      <c r="C41" s="2472">
        <v>0</v>
      </c>
      <c r="D41" s="2473">
        <v>1</v>
      </c>
      <c r="E41" s="2599">
        <v>1</v>
      </c>
      <c r="F41" s="2600">
        <v>255</v>
      </c>
      <c r="G41" s="2600">
        <v>0</v>
      </c>
      <c r="H41" s="2600">
        <v>224</v>
      </c>
      <c r="I41" s="2600">
        <v>1750</v>
      </c>
      <c r="J41" s="2601">
        <v>85.68</v>
      </c>
      <c r="K41" s="2589">
        <v>255</v>
      </c>
      <c r="L41" s="2589">
        <v>0</v>
      </c>
      <c r="M41" s="2589">
        <v>224</v>
      </c>
      <c r="N41" s="2589">
        <v>1750</v>
      </c>
      <c r="O41" s="2590">
        <v>85.68</v>
      </c>
      <c r="P41" s="2434">
        <v>208</v>
      </c>
      <c r="Q41" s="2465">
        <v>2</v>
      </c>
      <c r="R41" s="2465">
        <v>6</v>
      </c>
      <c r="S41" s="2642">
        <v>8</v>
      </c>
      <c r="T41" s="2610">
        <v>563</v>
      </c>
      <c r="U41" s="2610">
        <v>0</v>
      </c>
      <c r="V41" s="2610">
        <v>21</v>
      </c>
      <c r="W41" s="2610">
        <v>5390</v>
      </c>
      <c r="X41" s="2590">
        <v>224.47</v>
      </c>
      <c r="Y41" s="2594">
        <v>563</v>
      </c>
      <c r="Z41" s="2594">
        <v>0</v>
      </c>
      <c r="AA41" s="2594">
        <v>21</v>
      </c>
      <c r="AB41" s="2594">
        <v>5390</v>
      </c>
      <c r="AC41" s="2590">
        <v>224.47</v>
      </c>
      <c r="AD41" s="2594">
        <v>1186</v>
      </c>
      <c r="AE41" s="2434">
        <v>0</v>
      </c>
      <c r="AF41" s="2434">
        <v>0</v>
      </c>
      <c r="AG41" s="2604">
        <v>0</v>
      </c>
      <c r="AH41" s="2594">
        <v>0</v>
      </c>
      <c r="AI41" s="2594">
        <v>0</v>
      </c>
      <c r="AJ41" s="2594">
        <v>0</v>
      </c>
      <c r="AK41" s="2594">
        <v>0</v>
      </c>
      <c r="AL41" s="2595">
        <v>0</v>
      </c>
      <c r="AM41" s="2594">
        <v>0</v>
      </c>
      <c r="AN41" s="2594">
        <v>0</v>
      </c>
      <c r="AO41" s="2594">
        <v>0</v>
      </c>
      <c r="AP41" s="2594">
        <v>0</v>
      </c>
      <c r="AQ41" s="2595">
        <v>0</v>
      </c>
      <c r="AR41" s="2594">
        <v>0</v>
      </c>
      <c r="AS41" s="2459">
        <f t="shared" si="3"/>
        <v>2</v>
      </c>
      <c r="AT41" s="2459">
        <f t="shared" si="3"/>
        <v>7</v>
      </c>
      <c r="AU41" s="2605">
        <f t="shared" si="3"/>
        <v>9</v>
      </c>
      <c r="AV41" s="2606">
        <f t="shared" si="0"/>
        <v>818</v>
      </c>
      <c r="AW41" s="2606">
        <f t="shared" si="0"/>
        <v>0</v>
      </c>
      <c r="AX41" s="2606">
        <f t="shared" si="0"/>
        <v>245</v>
      </c>
      <c r="AY41" s="2598">
        <f t="shared" si="4"/>
        <v>7140</v>
      </c>
      <c r="AZ41" s="2590">
        <f t="shared" si="8"/>
        <v>310.14999999999998</v>
      </c>
      <c r="BA41" s="2607">
        <f t="shared" si="8"/>
        <v>818</v>
      </c>
      <c r="BB41" s="2607">
        <f t="shared" si="8"/>
        <v>0</v>
      </c>
      <c r="BC41" s="2607">
        <f t="shared" si="8"/>
        <v>245</v>
      </c>
      <c r="BD41" s="2607">
        <f t="shared" si="8"/>
        <v>7140</v>
      </c>
      <c r="BE41" s="2590">
        <f t="shared" si="8"/>
        <v>310.14999999999998</v>
      </c>
      <c r="BF41" s="2608">
        <f t="shared" si="8"/>
        <v>1394</v>
      </c>
      <c r="BG41" s="2422"/>
      <c r="BI41" s="2422"/>
    </row>
    <row r="42" spans="1:61" ht="13.5" thickBot="1">
      <c r="A42" s="2423">
        <v>35</v>
      </c>
      <c r="B42" s="2432" t="s">
        <v>1359</v>
      </c>
      <c r="C42" s="2472">
        <v>1</v>
      </c>
      <c r="D42" s="2473">
        <v>3</v>
      </c>
      <c r="E42" s="2599">
        <v>4</v>
      </c>
      <c r="F42" s="2600">
        <v>200</v>
      </c>
      <c r="G42" s="2600">
        <v>1</v>
      </c>
      <c r="H42" s="2600">
        <v>1803</v>
      </c>
      <c r="I42" s="2600">
        <v>979</v>
      </c>
      <c r="J42" s="2601">
        <v>95.64</v>
      </c>
      <c r="K42" s="2589">
        <v>198</v>
      </c>
      <c r="L42" s="2589">
        <v>1</v>
      </c>
      <c r="M42" s="2589">
        <v>1775</v>
      </c>
      <c r="N42" s="2589">
        <v>964</v>
      </c>
      <c r="O42" s="2590">
        <v>94.19</v>
      </c>
      <c r="P42" s="2434">
        <v>424</v>
      </c>
      <c r="Q42" s="2434">
        <v>1</v>
      </c>
      <c r="R42" s="2434">
        <v>4</v>
      </c>
      <c r="S42" s="2602">
        <v>5</v>
      </c>
      <c r="T42" s="2603">
        <v>675</v>
      </c>
      <c r="U42" s="2603">
        <v>0</v>
      </c>
      <c r="V42" s="2603">
        <v>602</v>
      </c>
      <c r="W42" s="2603">
        <v>2513</v>
      </c>
      <c r="X42" s="2590">
        <v>135.9</v>
      </c>
      <c r="Y42" s="2594">
        <v>669</v>
      </c>
      <c r="Z42" s="2594">
        <v>0</v>
      </c>
      <c r="AA42" s="2594">
        <v>599</v>
      </c>
      <c r="AB42" s="2594">
        <v>2495</v>
      </c>
      <c r="AC42" s="2590">
        <v>134.94</v>
      </c>
      <c r="AD42" s="2594">
        <v>672</v>
      </c>
      <c r="AE42" s="2434">
        <v>4</v>
      </c>
      <c r="AF42" s="2434">
        <v>5</v>
      </c>
      <c r="AG42" s="2604">
        <v>9</v>
      </c>
      <c r="AH42" s="2594">
        <v>617</v>
      </c>
      <c r="AI42" s="2594">
        <v>0</v>
      </c>
      <c r="AJ42" s="2594">
        <v>1770</v>
      </c>
      <c r="AK42" s="2594">
        <v>5561</v>
      </c>
      <c r="AL42" s="2595">
        <v>295.45999999999998</v>
      </c>
      <c r="AM42" s="2594">
        <v>588</v>
      </c>
      <c r="AN42" s="2594">
        <v>0</v>
      </c>
      <c r="AO42" s="2594">
        <v>1684</v>
      </c>
      <c r="AP42" s="2594">
        <v>5294</v>
      </c>
      <c r="AQ42" s="2595">
        <v>281.26</v>
      </c>
      <c r="AR42" s="2594">
        <v>881</v>
      </c>
      <c r="AS42" s="2459">
        <f t="shared" si="3"/>
        <v>6</v>
      </c>
      <c r="AT42" s="2459">
        <f t="shared" si="3"/>
        <v>12</v>
      </c>
      <c r="AU42" s="2605">
        <f t="shared" si="3"/>
        <v>18</v>
      </c>
      <c r="AV42" s="2606">
        <f t="shared" si="0"/>
        <v>1492</v>
      </c>
      <c r="AW42" s="2606">
        <f t="shared" si="0"/>
        <v>1</v>
      </c>
      <c r="AX42" s="2606">
        <f t="shared" si="0"/>
        <v>4175</v>
      </c>
      <c r="AY42" s="2598">
        <f t="shared" si="4"/>
        <v>9053</v>
      </c>
      <c r="AZ42" s="2590">
        <f t="shared" si="8"/>
        <v>527</v>
      </c>
      <c r="BA42" s="2607">
        <f t="shared" si="8"/>
        <v>1455</v>
      </c>
      <c r="BB42" s="2607">
        <f t="shared" si="8"/>
        <v>1</v>
      </c>
      <c r="BC42" s="2607">
        <f t="shared" si="8"/>
        <v>4058</v>
      </c>
      <c r="BD42" s="2607">
        <f t="shared" si="8"/>
        <v>8753</v>
      </c>
      <c r="BE42" s="2590">
        <f t="shared" si="8"/>
        <v>510.39</v>
      </c>
      <c r="BF42" s="2608">
        <f t="shared" si="8"/>
        <v>1977</v>
      </c>
      <c r="BG42" s="2422"/>
      <c r="BI42" s="2422"/>
    </row>
    <row r="43" spans="1:61" ht="13.5" thickBot="1">
      <c r="A43" s="2423">
        <v>36</v>
      </c>
      <c r="B43" s="2432" t="s">
        <v>1360</v>
      </c>
      <c r="C43" s="2472">
        <v>2</v>
      </c>
      <c r="D43" s="2473">
        <v>4</v>
      </c>
      <c r="E43" s="2599">
        <v>6</v>
      </c>
      <c r="F43" s="2600">
        <v>256</v>
      </c>
      <c r="G43" s="2600">
        <v>173</v>
      </c>
      <c r="H43" s="2600">
        <v>1465</v>
      </c>
      <c r="I43" s="2600">
        <v>1283</v>
      </c>
      <c r="J43" s="2601">
        <v>100</v>
      </c>
      <c r="K43" s="2589">
        <v>256</v>
      </c>
      <c r="L43" s="2589">
        <v>173</v>
      </c>
      <c r="M43" s="2589">
        <v>1465</v>
      </c>
      <c r="N43" s="2589">
        <v>1283</v>
      </c>
      <c r="O43" s="2590">
        <v>100</v>
      </c>
      <c r="P43" s="2434">
        <v>356</v>
      </c>
      <c r="Q43" s="2434">
        <v>1</v>
      </c>
      <c r="R43" s="2434">
        <v>0</v>
      </c>
      <c r="S43" s="2602">
        <v>1</v>
      </c>
      <c r="T43" s="2603">
        <v>138</v>
      </c>
      <c r="U43" s="2603"/>
      <c r="V43" s="2603">
        <v>10</v>
      </c>
      <c r="W43" s="2603">
        <v>763</v>
      </c>
      <c r="X43" s="2590">
        <v>33.79</v>
      </c>
      <c r="Y43" s="2594">
        <v>138</v>
      </c>
      <c r="Z43" s="2594"/>
      <c r="AA43" s="2594">
        <v>10</v>
      </c>
      <c r="AB43" s="2594">
        <v>763</v>
      </c>
      <c r="AC43" s="2590">
        <v>33.79</v>
      </c>
      <c r="AD43" s="2594">
        <v>215</v>
      </c>
      <c r="AE43" s="2465">
        <v>0</v>
      </c>
      <c r="AF43" s="2465">
        <v>0</v>
      </c>
      <c r="AG43" s="2604">
        <v>0</v>
      </c>
      <c r="AH43" s="2594">
        <v>0</v>
      </c>
      <c r="AI43" s="2594">
        <v>0</v>
      </c>
      <c r="AJ43" s="2594">
        <v>0</v>
      </c>
      <c r="AK43" s="2594">
        <v>0</v>
      </c>
      <c r="AL43" s="2595">
        <v>0</v>
      </c>
      <c r="AM43" s="2594">
        <v>0</v>
      </c>
      <c r="AN43" s="2594">
        <v>0</v>
      </c>
      <c r="AO43" s="2594">
        <v>0</v>
      </c>
      <c r="AP43" s="2594">
        <v>0</v>
      </c>
      <c r="AQ43" s="2595">
        <v>0</v>
      </c>
      <c r="AR43" s="2594">
        <v>0</v>
      </c>
      <c r="AS43" s="2459">
        <f t="shared" si="3"/>
        <v>3</v>
      </c>
      <c r="AT43" s="2459">
        <f t="shared" si="3"/>
        <v>4</v>
      </c>
      <c r="AU43" s="2605">
        <f t="shared" si="3"/>
        <v>7</v>
      </c>
      <c r="AV43" s="2606">
        <f t="shared" si="0"/>
        <v>394</v>
      </c>
      <c r="AW43" s="2606">
        <f t="shared" si="0"/>
        <v>173</v>
      </c>
      <c r="AX43" s="2606">
        <f t="shared" si="0"/>
        <v>1475</v>
      </c>
      <c r="AY43" s="2598">
        <f t="shared" si="4"/>
        <v>2046</v>
      </c>
      <c r="AZ43" s="2590">
        <f t="shared" si="8"/>
        <v>133.79</v>
      </c>
      <c r="BA43" s="2607">
        <f t="shared" si="8"/>
        <v>394</v>
      </c>
      <c r="BB43" s="2607">
        <f t="shared" si="8"/>
        <v>173</v>
      </c>
      <c r="BC43" s="2607">
        <f t="shared" si="8"/>
        <v>1475</v>
      </c>
      <c r="BD43" s="2607">
        <f t="shared" si="8"/>
        <v>2046</v>
      </c>
      <c r="BE43" s="2590">
        <f t="shared" si="8"/>
        <v>133.79</v>
      </c>
      <c r="BF43" s="2608">
        <f t="shared" si="8"/>
        <v>571</v>
      </c>
      <c r="BG43" s="2422"/>
      <c r="BI43" s="2422"/>
    </row>
    <row r="44" spans="1:61" ht="13.5" thickBot="1">
      <c r="A44" s="2423">
        <v>37</v>
      </c>
      <c r="B44" s="2435" t="s">
        <v>1361</v>
      </c>
      <c r="C44" s="2472">
        <v>11</v>
      </c>
      <c r="D44" s="2473">
        <v>16</v>
      </c>
      <c r="E44" s="2599">
        <v>27</v>
      </c>
      <c r="F44" s="2600">
        <v>4367</v>
      </c>
      <c r="G44" s="2600">
        <v>584</v>
      </c>
      <c r="H44" s="2600">
        <v>2407</v>
      </c>
      <c r="I44" s="2600">
        <v>2459</v>
      </c>
      <c r="J44" s="2624">
        <v>309.33999999999997</v>
      </c>
      <c r="K44" s="2589">
        <v>2034</v>
      </c>
      <c r="L44" s="2589">
        <v>4</v>
      </c>
      <c r="M44" s="2589">
        <v>3472</v>
      </c>
      <c r="N44" s="2589">
        <v>4104</v>
      </c>
      <c r="O44" s="2590">
        <v>304.89</v>
      </c>
      <c r="P44" s="2618">
        <v>1638</v>
      </c>
      <c r="Q44" s="2618">
        <v>0</v>
      </c>
      <c r="R44" s="2618">
        <v>5</v>
      </c>
      <c r="S44" s="2602">
        <v>5</v>
      </c>
      <c r="T44" s="2603">
        <v>954</v>
      </c>
      <c r="U44" s="2603">
        <v>95</v>
      </c>
      <c r="V44" s="2603">
        <v>752</v>
      </c>
      <c r="W44" s="2603">
        <v>750</v>
      </c>
      <c r="X44" s="2590">
        <v>79.489999999999995</v>
      </c>
      <c r="Y44" s="2594">
        <v>269</v>
      </c>
      <c r="Z44" s="2594">
        <v>0</v>
      </c>
      <c r="AA44" s="2594">
        <v>2068</v>
      </c>
      <c r="AB44" s="2594">
        <v>468</v>
      </c>
      <c r="AC44" s="2590">
        <v>79.39</v>
      </c>
      <c r="AD44" s="2594">
        <v>265</v>
      </c>
      <c r="AE44" s="2469">
        <v>3</v>
      </c>
      <c r="AF44" s="2469">
        <v>2</v>
      </c>
      <c r="AG44" s="2604">
        <v>5</v>
      </c>
      <c r="AH44" s="2594">
        <v>1821</v>
      </c>
      <c r="AI44" s="2594">
        <v>300</v>
      </c>
      <c r="AJ44" s="2594">
        <v>1284</v>
      </c>
      <c r="AK44" s="2594">
        <v>1173</v>
      </c>
      <c r="AL44" s="2595">
        <v>94.91</v>
      </c>
      <c r="AM44" s="2594">
        <v>234</v>
      </c>
      <c r="AN44" s="2594">
        <v>0</v>
      </c>
      <c r="AO44" s="2594">
        <v>390</v>
      </c>
      <c r="AP44" s="2594">
        <v>1900</v>
      </c>
      <c r="AQ44" s="2595">
        <v>94.91</v>
      </c>
      <c r="AR44" s="2594">
        <v>234</v>
      </c>
      <c r="AS44" s="2459">
        <f t="shared" si="3"/>
        <v>14</v>
      </c>
      <c r="AT44" s="2459">
        <f t="shared" si="3"/>
        <v>23</v>
      </c>
      <c r="AU44" s="2605">
        <f t="shared" si="3"/>
        <v>37</v>
      </c>
      <c r="AV44" s="2606">
        <f t="shared" si="0"/>
        <v>7142</v>
      </c>
      <c r="AW44" s="2606">
        <f t="shared" si="0"/>
        <v>979</v>
      </c>
      <c r="AX44" s="2606">
        <f t="shared" si="0"/>
        <v>4443</v>
      </c>
      <c r="AY44" s="2598">
        <f t="shared" si="4"/>
        <v>4382</v>
      </c>
      <c r="AZ44" s="2590">
        <f t="shared" si="8"/>
        <v>483.73999999999995</v>
      </c>
      <c r="BA44" s="2607">
        <f t="shared" si="8"/>
        <v>2537</v>
      </c>
      <c r="BB44" s="2607">
        <f t="shared" si="8"/>
        <v>4</v>
      </c>
      <c r="BC44" s="2607">
        <f t="shared" si="8"/>
        <v>5930</v>
      </c>
      <c r="BD44" s="2607">
        <f t="shared" si="8"/>
        <v>6472</v>
      </c>
      <c r="BE44" s="2590">
        <f t="shared" si="8"/>
        <v>479.19</v>
      </c>
      <c r="BF44" s="2608">
        <f t="shared" si="8"/>
        <v>2137</v>
      </c>
      <c r="BG44" s="2422"/>
      <c r="BI44" s="2422"/>
    </row>
    <row r="45" spans="1:61" ht="13.5" thickBot="1">
      <c r="A45" s="2423">
        <v>38</v>
      </c>
      <c r="B45" s="2432" t="s">
        <v>1362</v>
      </c>
      <c r="C45" s="2472">
        <v>0</v>
      </c>
      <c r="D45" s="2473">
        <v>1</v>
      </c>
      <c r="E45" s="2599">
        <v>1</v>
      </c>
      <c r="F45" s="2600">
        <v>525</v>
      </c>
      <c r="G45" s="2600">
        <v>12</v>
      </c>
      <c r="H45" s="2600">
        <v>1374.21</v>
      </c>
      <c r="I45" s="2600">
        <v>594</v>
      </c>
      <c r="J45" s="2601">
        <v>74.84</v>
      </c>
      <c r="K45" s="2589">
        <v>88</v>
      </c>
      <c r="L45" s="2589">
        <v>69</v>
      </c>
      <c r="M45" s="2589">
        <v>0</v>
      </c>
      <c r="N45" s="2589">
        <v>1652</v>
      </c>
      <c r="O45" s="2590">
        <v>74.81</v>
      </c>
      <c r="P45" s="2434">
        <v>142</v>
      </c>
      <c r="Q45" s="2434">
        <v>3</v>
      </c>
      <c r="R45" s="2434">
        <v>2</v>
      </c>
      <c r="S45" s="2602">
        <v>5</v>
      </c>
      <c r="T45" s="2603">
        <v>1179</v>
      </c>
      <c r="U45" s="2603">
        <v>84</v>
      </c>
      <c r="V45" s="2603">
        <v>4141.5600000000004</v>
      </c>
      <c r="W45" s="2603">
        <v>1425</v>
      </c>
      <c r="X45" s="2590">
        <v>211.16</v>
      </c>
      <c r="Y45" s="2594">
        <v>260</v>
      </c>
      <c r="Z45" s="2594">
        <v>63</v>
      </c>
      <c r="AA45" s="2594">
        <v>4382</v>
      </c>
      <c r="AB45" s="2594">
        <v>2043</v>
      </c>
      <c r="AC45" s="2590">
        <v>211.11</v>
      </c>
      <c r="AD45" s="2594">
        <v>862</v>
      </c>
      <c r="AE45" s="2434">
        <v>0</v>
      </c>
      <c r="AF45" s="2434">
        <v>0</v>
      </c>
      <c r="AG45" s="2604">
        <v>0</v>
      </c>
      <c r="AH45" s="2594">
        <v>0</v>
      </c>
      <c r="AI45" s="2594">
        <v>0</v>
      </c>
      <c r="AJ45" s="2594">
        <v>0</v>
      </c>
      <c r="AK45" s="2594">
        <v>0</v>
      </c>
      <c r="AL45" s="2595">
        <v>0</v>
      </c>
      <c r="AM45" s="2594">
        <v>0</v>
      </c>
      <c r="AN45" s="2594">
        <v>0</v>
      </c>
      <c r="AO45" s="2594">
        <v>0</v>
      </c>
      <c r="AP45" s="2594">
        <v>0</v>
      </c>
      <c r="AQ45" s="2595">
        <v>0</v>
      </c>
      <c r="AR45" s="2594">
        <v>0</v>
      </c>
      <c r="AS45" s="2459">
        <f t="shared" si="3"/>
        <v>3</v>
      </c>
      <c r="AT45" s="2459">
        <f t="shared" si="3"/>
        <v>3</v>
      </c>
      <c r="AU45" s="2605">
        <f t="shared" si="3"/>
        <v>6</v>
      </c>
      <c r="AV45" s="2606">
        <f t="shared" si="0"/>
        <v>1704</v>
      </c>
      <c r="AW45" s="2606">
        <f t="shared" si="0"/>
        <v>96</v>
      </c>
      <c r="AX45" s="2606">
        <f t="shared" si="0"/>
        <v>5515.77</v>
      </c>
      <c r="AY45" s="2598">
        <f t="shared" si="4"/>
        <v>2019</v>
      </c>
      <c r="AZ45" s="2590">
        <f t="shared" si="8"/>
        <v>286</v>
      </c>
      <c r="BA45" s="2607">
        <f t="shared" si="8"/>
        <v>348</v>
      </c>
      <c r="BB45" s="2607">
        <f t="shared" si="8"/>
        <v>132</v>
      </c>
      <c r="BC45" s="2607">
        <f t="shared" si="8"/>
        <v>4382</v>
      </c>
      <c r="BD45" s="2607">
        <f t="shared" si="8"/>
        <v>3695</v>
      </c>
      <c r="BE45" s="2590">
        <f t="shared" si="8"/>
        <v>285.92</v>
      </c>
      <c r="BF45" s="2608">
        <f t="shared" si="8"/>
        <v>1004</v>
      </c>
      <c r="BG45" s="2422"/>
      <c r="BI45" s="2422"/>
    </row>
    <row r="46" spans="1:61" ht="13.5" thickBot="1">
      <c r="A46" s="2423">
        <v>39</v>
      </c>
      <c r="B46" s="2432" t="s">
        <v>1363</v>
      </c>
      <c r="C46" s="2472">
        <v>4</v>
      </c>
      <c r="D46" s="2473">
        <v>5</v>
      </c>
      <c r="E46" s="2599">
        <v>9</v>
      </c>
      <c r="F46" s="2600">
        <v>2178.9899999999998</v>
      </c>
      <c r="G46" s="2600">
        <v>2088.2399999999998</v>
      </c>
      <c r="H46" s="2600">
        <v>2088.2399999999998</v>
      </c>
      <c r="I46" s="2600">
        <v>2088.2399999999998</v>
      </c>
      <c r="J46" s="2601">
        <v>289</v>
      </c>
      <c r="K46" s="2589">
        <v>1494</v>
      </c>
      <c r="L46" s="2589">
        <v>126</v>
      </c>
      <c r="M46" s="2589">
        <v>4060</v>
      </c>
      <c r="N46" s="2589">
        <v>3709</v>
      </c>
      <c r="O46" s="2590">
        <v>288.83</v>
      </c>
      <c r="P46" s="2434">
        <v>1930</v>
      </c>
      <c r="Q46" s="2447">
        <v>0</v>
      </c>
      <c r="R46" s="2447">
        <v>0</v>
      </c>
      <c r="S46" s="2602">
        <v>0</v>
      </c>
      <c r="T46" s="2609">
        <v>0</v>
      </c>
      <c r="U46" s="2610">
        <v>0</v>
      </c>
      <c r="V46" s="2603">
        <v>0</v>
      </c>
      <c r="W46" s="2603">
        <v>0</v>
      </c>
      <c r="X46" s="2590">
        <v>0</v>
      </c>
      <c r="Y46" s="2594">
        <v>0</v>
      </c>
      <c r="Z46" s="2594">
        <v>0</v>
      </c>
      <c r="AA46" s="2594">
        <v>0</v>
      </c>
      <c r="AB46" s="2594">
        <v>0</v>
      </c>
      <c r="AC46" s="2590">
        <v>0</v>
      </c>
      <c r="AD46" s="2594">
        <v>0</v>
      </c>
      <c r="AE46" s="2447">
        <v>0</v>
      </c>
      <c r="AF46" s="2447">
        <v>0</v>
      </c>
      <c r="AG46" s="2604">
        <v>0</v>
      </c>
      <c r="AH46" s="2594">
        <v>0</v>
      </c>
      <c r="AI46" s="2594">
        <v>0</v>
      </c>
      <c r="AJ46" s="2594">
        <v>0</v>
      </c>
      <c r="AK46" s="2594">
        <v>0</v>
      </c>
      <c r="AL46" s="2595">
        <v>0</v>
      </c>
      <c r="AM46" s="2594">
        <v>0</v>
      </c>
      <c r="AN46" s="2594">
        <v>0</v>
      </c>
      <c r="AO46" s="2594">
        <v>0</v>
      </c>
      <c r="AP46" s="2594">
        <v>0</v>
      </c>
      <c r="AQ46" s="2595">
        <v>0</v>
      </c>
      <c r="AR46" s="2594">
        <v>0</v>
      </c>
      <c r="AS46" s="2459">
        <f t="shared" si="3"/>
        <v>4</v>
      </c>
      <c r="AT46" s="2459">
        <f t="shared" si="3"/>
        <v>5</v>
      </c>
      <c r="AU46" s="2605">
        <f t="shared" si="3"/>
        <v>9</v>
      </c>
      <c r="AV46" s="2606">
        <f t="shared" si="0"/>
        <v>2178.9899999999998</v>
      </c>
      <c r="AW46" s="2606">
        <f t="shared" si="0"/>
        <v>2088.2399999999998</v>
      </c>
      <c r="AX46" s="2606">
        <f t="shared" si="0"/>
        <v>2088.2399999999998</v>
      </c>
      <c r="AY46" s="2598">
        <f t="shared" si="4"/>
        <v>2088.2399999999998</v>
      </c>
      <c r="AZ46" s="2590">
        <f t="shared" si="8"/>
        <v>289</v>
      </c>
      <c r="BA46" s="2607">
        <f t="shared" si="8"/>
        <v>1494</v>
      </c>
      <c r="BB46" s="2607">
        <f t="shared" si="8"/>
        <v>126</v>
      </c>
      <c r="BC46" s="2607">
        <f t="shared" si="8"/>
        <v>4060</v>
      </c>
      <c r="BD46" s="2607">
        <f t="shared" si="8"/>
        <v>3709</v>
      </c>
      <c r="BE46" s="2590">
        <f t="shared" si="8"/>
        <v>288.83</v>
      </c>
      <c r="BF46" s="2608">
        <f t="shared" si="8"/>
        <v>1930</v>
      </c>
      <c r="BG46" s="2422"/>
      <c r="BI46" s="2422"/>
    </row>
    <row r="47" spans="1:61" ht="13.5" thickBot="1">
      <c r="A47" s="2423">
        <v>40</v>
      </c>
      <c r="B47" s="2442" t="s">
        <v>1364</v>
      </c>
      <c r="C47" s="2472">
        <v>1</v>
      </c>
      <c r="D47" s="2473">
        <v>3</v>
      </c>
      <c r="E47" s="2599">
        <v>4</v>
      </c>
      <c r="F47" s="2600">
        <v>867</v>
      </c>
      <c r="G47" s="2600">
        <v>6</v>
      </c>
      <c r="H47" s="2600">
        <v>6465</v>
      </c>
      <c r="I47" s="2600">
        <v>1155</v>
      </c>
      <c r="J47" s="2601">
        <v>226.73</v>
      </c>
      <c r="K47" s="2589">
        <v>523</v>
      </c>
      <c r="L47" s="2589">
        <v>0</v>
      </c>
      <c r="M47" s="2589">
        <v>1674</v>
      </c>
      <c r="N47" s="2589">
        <v>4327</v>
      </c>
      <c r="O47" s="2590">
        <v>226.73</v>
      </c>
      <c r="P47" s="2434">
        <v>784</v>
      </c>
      <c r="Q47" s="2434">
        <v>3</v>
      </c>
      <c r="R47" s="2434">
        <v>3</v>
      </c>
      <c r="S47" s="2602">
        <v>6</v>
      </c>
      <c r="T47" s="2603">
        <v>495</v>
      </c>
      <c r="U47" s="2603">
        <v>756</v>
      </c>
      <c r="V47" s="2603">
        <v>5922</v>
      </c>
      <c r="W47" s="2603">
        <v>3534</v>
      </c>
      <c r="X47" s="2590">
        <v>326.72000000000003</v>
      </c>
      <c r="Y47" s="2594">
        <v>576</v>
      </c>
      <c r="Z47" s="2594">
        <v>0</v>
      </c>
      <c r="AA47" s="2594">
        <v>1514</v>
      </c>
      <c r="AB47" s="2594">
        <v>6887</v>
      </c>
      <c r="AC47" s="2590">
        <v>326.72000000000003</v>
      </c>
      <c r="AD47" s="2594">
        <v>1708</v>
      </c>
      <c r="AE47" s="2434">
        <v>10</v>
      </c>
      <c r="AF47" s="2434">
        <v>11</v>
      </c>
      <c r="AG47" s="2604">
        <v>21</v>
      </c>
      <c r="AH47" s="2594">
        <v>5356</v>
      </c>
      <c r="AI47" s="2594">
        <v>13</v>
      </c>
      <c r="AJ47" s="2594">
        <v>25722</v>
      </c>
      <c r="AK47" s="2594">
        <v>24476</v>
      </c>
      <c r="AL47" s="2595">
        <v>1140.71</v>
      </c>
      <c r="AM47" s="2594">
        <v>2663</v>
      </c>
      <c r="AN47" s="2594">
        <v>0</v>
      </c>
      <c r="AO47" s="2594">
        <v>6454</v>
      </c>
      <c r="AP47" s="2594">
        <v>16254</v>
      </c>
      <c r="AQ47" s="2595">
        <v>864.85</v>
      </c>
      <c r="AR47" s="2594">
        <v>3587</v>
      </c>
      <c r="AS47" s="2459">
        <f t="shared" si="3"/>
        <v>14</v>
      </c>
      <c r="AT47" s="2459">
        <f t="shared" si="3"/>
        <v>17</v>
      </c>
      <c r="AU47" s="2605">
        <f t="shared" si="3"/>
        <v>31</v>
      </c>
      <c r="AV47" s="2606">
        <f t="shared" si="0"/>
        <v>6718</v>
      </c>
      <c r="AW47" s="2606">
        <f t="shared" si="0"/>
        <v>775</v>
      </c>
      <c r="AX47" s="2606">
        <f t="shared" si="0"/>
        <v>38109</v>
      </c>
      <c r="AY47" s="2598">
        <f t="shared" si="4"/>
        <v>29165</v>
      </c>
      <c r="AZ47" s="2590">
        <f t="shared" si="8"/>
        <v>1694.16</v>
      </c>
      <c r="BA47" s="2607">
        <f t="shared" si="8"/>
        <v>3762</v>
      </c>
      <c r="BB47" s="2607">
        <f t="shared" si="8"/>
        <v>0</v>
      </c>
      <c r="BC47" s="2607">
        <f t="shared" si="8"/>
        <v>9642</v>
      </c>
      <c r="BD47" s="2607">
        <f t="shared" si="8"/>
        <v>27468</v>
      </c>
      <c r="BE47" s="2590">
        <f t="shared" si="8"/>
        <v>1418.3000000000002</v>
      </c>
      <c r="BF47" s="2608">
        <f t="shared" si="8"/>
        <v>6079</v>
      </c>
      <c r="BG47" s="2422"/>
      <c r="BI47" s="2422"/>
    </row>
    <row r="48" spans="1:61" ht="13.5" thickBot="1">
      <c r="A48" s="2423">
        <v>41</v>
      </c>
      <c r="B48" s="2442" t="s">
        <v>1365</v>
      </c>
      <c r="C48" s="2472">
        <v>0</v>
      </c>
      <c r="D48" s="2473">
        <v>0</v>
      </c>
      <c r="E48" s="2599">
        <v>0</v>
      </c>
      <c r="F48" s="2600">
        <v>0</v>
      </c>
      <c r="G48" s="2600">
        <v>0</v>
      </c>
      <c r="H48" s="2600">
        <v>0</v>
      </c>
      <c r="I48" s="2600">
        <v>0</v>
      </c>
      <c r="J48" s="2601">
        <v>0</v>
      </c>
      <c r="K48" s="2589">
        <v>0</v>
      </c>
      <c r="L48" s="2589">
        <v>0</v>
      </c>
      <c r="M48" s="2589">
        <v>0</v>
      </c>
      <c r="N48" s="2589">
        <v>0</v>
      </c>
      <c r="O48" s="2590">
        <v>0</v>
      </c>
      <c r="P48" s="2434">
        <v>0</v>
      </c>
      <c r="Q48" s="2434">
        <v>1</v>
      </c>
      <c r="R48" s="2434">
        <v>2</v>
      </c>
      <c r="S48" s="2602">
        <v>3</v>
      </c>
      <c r="T48" s="2603">
        <v>935</v>
      </c>
      <c r="U48" s="2603">
        <v>6</v>
      </c>
      <c r="V48" s="2603">
        <v>323</v>
      </c>
      <c r="W48" s="2603">
        <v>1620</v>
      </c>
      <c r="X48" s="2590">
        <v>96</v>
      </c>
      <c r="Y48" s="2594">
        <v>929</v>
      </c>
      <c r="Z48" s="2594">
        <v>0</v>
      </c>
      <c r="AA48" s="2594">
        <v>316</v>
      </c>
      <c r="AB48" s="2594">
        <v>1704</v>
      </c>
      <c r="AC48" s="2590">
        <v>95.97</v>
      </c>
      <c r="AD48" s="2594">
        <v>2134</v>
      </c>
      <c r="AE48" s="2434">
        <v>0</v>
      </c>
      <c r="AF48" s="2434">
        <v>0</v>
      </c>
      <c r="AG48" s="2604">
        <v>0</v>
      </c>
      <c r="AH48" s="2594">
        <v>0</v>
      </c>
      <c r="AI48" s="2594">
        <v>0</v>
      </c>
      <c r="AJ48" s="2594">
        <v>0</v>
      </c>
      <c r="AK48" s="2594"/>
      <c r="AL48" s="2595">
        <v>0</v>
      </c>
      <c r="AM48" s="2594">
        <v>0</v>
      </c>
      <c r="AN48" s="2594">
        <v>0</v>
      </c>
      <c r="AO48" s="2594">
        <v>0</v>
      </c>
      <c r="AP48" s="2594"/>
      <c r="AQ48" s="2595">
        <v>0</v>
      </c>
      <c r="AR48" s="2594">
        <v>0</v>
      </c>
      <c r="AS48" s="2459">
        <f t="shared" si="3"/>
        <v>1</v>
      </c>
      <c r="AT48" s="2459">
        <f t="shared" si="3"/>
        <v>2</v>
      </c>
      <c r="AU48" s="2605">
        <f t="shared" si="3"/>
        <v>3</v>
      </c>
      <c r="AV48" s="2606">
        <f t="shared" si="0"/>
        <v>935</v>
      </c>
      <c r="AW48" s="2606">
        <f t="shared" si="0"/>
        <v>6</v>
      </c>
      <c r="AX48" s="2606">
        <f t="shared" si="0"/>
        <v>323</v>
      </c>
      <c r="AY48" s="2598">
        <f t="shared" si="4"/>
        <v>1620</v>
      </c>
      <c r="AZ48" s="2590">
        <f t="shared" si="8"/>
        <v>96</v>
      </c>
      <c r="BA48" s="2607">
        <f t="shared" si="8"/>
        <v>929</v>
      </c>
      <c r="BB48" s="2607">
        <f t="shared" si="8"/>
        <v>0</v>
      </c>
      <c r="BC48" s="2607">
        <f t="shared" si="8"/>
        <v>316</v>
      </c>
      <c r="BD48" s="2607">
        <f t="shared" si="8"/>
        <v>1704</v>
      </c>
      <c r="BE48" s="2590">
        <f t="shared" si="8"/>
        <v>95.97</v>
      </c>
      <c r="BF48" s="2608">
        <f t="shared" si="8"/>
        <v>2134</v>
      </c>
      <c r="BG48" s="2422"/>
      <c r="BI48" s="2422"/>
    </row>
    <row r="49" spans="1:61" ht="13.5" thickBot="1">
      <c r="A49" s="2423">
        <v>42</v>
      </c>
      <c r="B49" s="2442" t="s">
        <v>1366</v>
      </c>
      <c r="C49" s="2643">
        <v>45</v>
      </c>
      <c r="D49" s="2644">
        <v>71</v>
      </c>
      <c r="E49" s="2645">
        <v>116</v>
      </c>
      <c r="F49" s="2589">
        <v>30102</v>
      </c>
      <c r="G49" s="2589">
        <v>1130</v>
      </c>
      <c r="H49" s="2589">
        <v>53384</v>
      </c>
      <c r="I49" s="2589">
        <v>26624</v>
      </c>
      <c r="J49" s="2646">
        <v>3010.18</v>
      </c>
      <c r="K49" s="2589">
        <v>13311</v>
      </c>
      <c r="L49" s="2589">
        <v>225</v>
      </c>
      <c r="M49" s="2589">
        <v>25865</v>
      </c>
      <c r="N49" s="2589">
        <v>48826</v>
      </c>
      <c r="O49" s="2590">
        <v>2889.21</v>
      </c>
      <c r="P49" s="2647">
        <v>14658</v>
      </c>
      <c r="Q49" s="2647">
        <v>3</v>
      </c>
      <c r="R49" s="2647">
        <v>7</v>
      </c>
      <c r="S49" s="2648">
        <v>10</v>
      </c>
      <c r="T49" s="2649">
        <v>1149</v>
      </c>
      <c r="U49" s="2649">
        <v>70</v>
      </c>
      <c r="V49" s="2649">
        <v>2561</v>
      </c>
      <c r="W49" s="2649">
        <v>1290</v>
      </c>
      <c r="X49" s="2590">
        <v>228.8</v>
      </c>
      <c r="Y49" s="2594">
        <v>1119</v>
      </c>
      <c r="Z49" s="2594">
        <v>0</v>
      </c>
      <c r="AA49" s="2594">
        <v>1025</v>
      </c>
      <c r="AB49" s="2594">
        <v>2779</v>
      </c>
      <c r="AC49" s="2590">
        <v>226.08</v>
      </c>
      <c r="AD49" s="2594">
        <v>2909</v>
      </c>
      <c r="AE49" s="2447">
        <v>0</v>
      </c>
      <c r="AF49" s="2447">
        <v>0</v>
      </c>
      <c r="AG49" s="2604">
        <v>0</v>
      </c>
      <c r="AH49" s="2594">
        <v>0</v>
      </c>
      <c r="AI49" s="2594">
        <v>0</v>
      </c>
      <c r="AJ49" s="2594">
        <v>0</v>
      </c>
      <c r="AK49" s="2594">
        <v>0</v>
      </c>
      <c r="AL49" s="2595">
        <v>0</v>
      </c>
      <c r="AM49" s="2594">
        <v>0</v>
      </c>
      <c r="AN49" s="2594">
        <v>0</v>
      </c>
      <c r="AO49" s="2594">
        <v>0</v>
      </c>
      <c r="AP49" s="2594">
        <v>0</v>
      </c>
      <c r="AQ49" s="2595">
        <v>0</v>
      </c>
      <c r="AR49" s="2594">
        <v>0</v>
      </c>
      <c r="AS49" s="2459">
        <f t="shared" si="3"/>
        <v>48</v>
      </c>
      <c r="AT49" s="2459">
        <f t="shared" si="3"/>
        <v>78</v>
      </c>
      <c r="AU49" s="2605">
        <f t="shared" si="3"/>
        <v>126</v>
      </c>
      <c r="AV49" s="2606">
        <f t="shared" si="0"/>
        <v>31251</v>
      </c>
      <c r="AW49" s="2606">
        <f t="shared" si="0"/>
        <v>1200</v>
      </c>
      <c r="AX49" s="2606">
        <f t="shared" si="0"/>
        <v>55945</v>
      </c>
      <c r="AY49" s="2598">
        <f t="shared" si="4"/>
        <v>27914</v>
      </c>
      <c r="AZ49" s="2590">
        <f t="shared" si="8"/>
        <v>3238.98</v>
      </c>
      <c r="BA49" s="2607">
        <f t="shared" si="8"/>
        <v>14430</v>
      </c>
      <c r="BB49" s="2607">
        <f t="shared" si="8"/>
        <v>225</v>
      </c>
      <c r="BC49" s="2607">
        <f t="shared" si="8"/>
        <v>26890</v>
      </c>
      <c r="BD49" s="2607">
        <f t="shared" si="8"/>
        <v>51605</v>
      </c>
      <c r="BE49" s="2590">
        <f t="shared" si="8"/>
        <v>3115.29</v>
      </c>
      <c r="BF49" s="2608">
        <f t="shared" si="8"/>
        <v>17567</v>
      </c>
      <c r="BG49" s="2422"/>
      <c r="BI49" s="2422"/>
    </row>
    <row r="50" spans="1:61" ht="13.5" thickBot="1">
      <c r="A50" s="2474">
        <v>43</v>
      </c>
      <c r="B50" s="2475" t="s">
        <v>1367</v>
      </c>
      <c r="C50" s="2650">
        <v>0</v>
      </c>
      <c r="D50" s="2651">
        <v>0</v>
      </c>
      <c r="E50" s="2652">
        <v>0</v>
      </c>
      <c r="F50" s="2653">
        <v>0</v>
      </c>
      <c r="G50" s="2653">
        <v>0</v>
      </c>
      <c r="H50" s="2653">
        <v>0</v>
      </c>
      <c r="I50" s="2653">
        <v>0</v>
      </c>
      <c r="J50" s="2654">
        <v>0</v>
      </c>
      <c r="K50" s="2589">
        <v>0</v>
      </c>
      <c r="L50" s="2589">
        <v>0</v>
      </c>
      <c r="M50" s="2589">
        <v>0</v>
      </c>
      <c r="N50" s="2589">
        <v>0</v>
      </c>
      <c r="O50" s="2590">
        <v>0</v>
      </c>
      <c r="P50" s="2655">
        <v>0</v>
      </c>
      <c r="Q50" s="2656">
        <v>6</v>
      </c>
      <c r="R50" s="2656">
        <v>9</v>
      </c>
      <c r="S50" s="2657">
        <v>15</v>
      </c>
      <c r="T50" s="2658">
        <v>1517</v>
      </c>
      <c r="U50" s="2658">
        <v>220</v>
      </c>
      <c r="V50" s="2658">
        <v>1883</v>
      </c>
      <c r="W50" s="2658">
        <v>2625</v>
      </c>
      <c r="X50" s="2590">
        <v>300.49</v>
      </c>
      <c r="Y50" s="2594">
        <v>1172</v>
      </c>
      <c r="Z50" s="2594">
        <v>13</v>
      </c>
      <c r="AA50" s="2594">
        <v>5881</v>
      </c>
      <c r="AB50" s="2594">
        <v>3062</v>
      </c>
      <c r="AC50" s="2590">
        <v>290.17</v>
      </c>
      <c r="AD50" s="2594">
        <v>1884</v>
      </c>
      <c r="AE50" s="2481">
        <v>20</v>
      </c>
      <c r="AF50" s="2481">
        <v>10</v>
      </c>
      <c r="AG50" s="2659">
        <v>30</v>
      </c>
      <c r="AH50" s="2594">
        <v>1158</v>
      </c>
      <c r="AI50" s="2594">
        <v>171</v>
      </c>
      <c r="AJ50" s="2594">
        <v>2092</v>
      </c>
      <c r="AK50" s="2594">
        <v>2456</v>
      </c>
      <c r="AL50" s="2595">
        <v>278.74</v>
      </c>
      <c r="AM50" s="2594">
        <v>1029</v>
      </c>
      <c r="AN50" s="2594">
        <v>9</v>
      </c>
      <c r="AO50" s="2594">
        <v>1584</v>
      </c>
      <c r="AP50" s="2594">
        <v>4636</v>
      </c>
      <c r="AQ50" s="2595">
        <v>192.64</v>
      </c>
      <c r="AR50" s="2594">
        <v>1808</v>
      </c>
      <c r="AS50" s="2660">
        <f t="shared" si="3"/>
        <v>26</v>
      </c>
      <c r="AT50" s="2660">
        <f t="shared" si="3"/>
        <v>19</v>
      </c>
      <c r="AU50" s="2661">
        <f t="shared" si="3"/>
        <v>45</v>
      </c>
      <c r="AV50" s="2662">
        <f t="shared" si="0"/>
        <v>2675</v>
      </c>
      <c r="AW50" s="2662">
        <f t="shared" si="0"/>
        <v>391</v>
      </c>
      <c r="AX50" s="2662">
        <f t="shared" si="0"/>
        <v>3975</v>
      </c>
      <c r="AY50" s="2598">
        <f t="shared" si="4"/>
        <v>5081</v>
      </c>
      <c r="AZ50" s="2663">
        <f t="shared" si="8"/>
        <v>579.23</v>
      </c>
      <c r="BA50" s="2664">
        <f t="shared" si="8"/>
        <v>2201</v>
      </c>
      <c r="BB50" s="2664">
        <f t="shared" si="8"/>
        <v>22</v>
      </c>
      <c r="BC50" s="2664">
        <f t="shared" si="8"/>
        <v>7465</v>
      </c>
      <c r="BD50" s="2664">
        <f t="shared" si="8"/>
        <v>7698</v>
      </c>
      <c r="BE50" s="2663">
        <f t="shared" si="8"/>
        <v>482.81</v>
      </c>
      <c r="BF50" s="2665">
        <f t="shared" si="8"/>
        <v>3692</v>
      </c>
      <c r="BG50" s="2422"/>
      <c r="BI50" s="2422"/>
    </row>
    <row r="51" spans="1:61" ht="13.5" thickBot="1">
      <c r="A51" s="3078" t="s">
        <v>1208</v>
      </c>
      <c r="B51" s="3079"/>
      <c r="C51" s="2666">
        <f t="shared" ref="C51:BF51" si="9">SUM(C8:C50)</f>
        <v>178</v>
      </c>
      <c r="D51" s="2667">
        <f t="shared" si="9"/>
        <v>220</v>
      </c>
      <c r="E51" s="2668">
        <f t="shared" si="9"/>
        <v>398</v>
      </c>
      <c r="F51" s="2669">
        <f t="shared" si="9"/>
        <v>83677.78</v>
      </c>
      <c r="G51" s="2670">
        <f t="shared" si="9"/>
        <v>12892.53</v>
      </c>
      <c r="H51" s="2670">
        <f t="shared" si="9"/>
        <v>154081.47000000003</v>
      </c>
      <c r="I51" s="2670">
        <f t="shared" si="9"/>
        <v>102607.24</v>
      </c>
      <c r="J51" s="2671">
        <f t="shared" si="9"/>
        <v>10638.7225</v>
      </c>
      <c r="K51" s="2670">
        <f t="shared" si="9"/>
        <v>45776</v>
      </c>
      <c r="L51" s="2670">
        <f t="shared" si="9"/>
        <v>1443</v>
      </c>
      <c r="M51" s="2670">
        <f t="shared" si="9"/>
        <v>121654</v>
      </c>
      <c r="N51" s="2670">
        <f t="shared" si="9"/>
        <v>144422</v>
      </c>
      <c r="O51" s="2672">
        <f t="shared" si="9"/>
        <v>10457.9365</v>
      </c>
      <c r="P51" s="2486">
        <f t="shared" si="9"/>
        <v>53771</v>
      </c>
      <c r="Q51" s="2666">
        <f t="shared" si="9"/>
        <v>105</v>
      </c>
      <c r="R51" s="2666">
        <f t="shared" si="9"/>
        <v>190</v>
      </c>
      <c r="S51" s="2668">
        <f t="shared" si="9"/>
        <v>295</v>
      </c>
      <c r="T51" s="2666">
        <f t="shared" si="9"/>
        <v>64527.630000000005</v>
      </c>
      <c r="U51" s="2666">
        <f t="shared" si="9"/>
        <v>22759.31</v>
      </c>
      <c r="V51" s="2670">
        <f t="shared" si="9"/>
        <v>109645.73999999999</v>
      </c>
      <c r="W51" s="2670">
        <f t="shared" si="9"/>
        <v>89945.91</v>
      </c>
      <c r="X51" s="2673">
        <f t="shared" si="9"/>
        <v>8466.9190000000017</v>
      </c>
      <c r="Y51" s="2670">
        <f t="shared" si="9"/>
        <v>39934</v>
      </c>
      <c r="Z51" s="2670">
        <f t="shared" si="9"/>
        <v>2393</v>
      </c>
      <c r="AA51" s="2670">
        <f t="shared" si="9"/>
        <v>96712</v>
      </c>
      <c r="AB51" s="2670">
        <f t="shared" si="9"/>
        <v>125173</v>
      </c>
      <c r="AC51" s="2674">
        <f t="shared" si="9"/>
        <v>8470.4639999999999</v>
      </c>
      <c r="AD51" s="2675">
        <f t="shared" si="9"/>
        <v>63850</v>
      </c>
      <c r="AE51" s="2666">
        <f t="shared" si="9"/>
        <v>53</v>
      </c>
      <c r="AF51" s="2676">
        <f t="shared" si="9"/>
        <v>50</v>
      </c>
      <c r="AG51" s="2676">
        <f t="shared" si="9"/>
        <v>103</v>
      </c>
      <c r="AH51" s="2676">
        <f t="shared" si="9"/>
        <v>14791</v>
      </c>
      <c r="AI51" s="2676">
        <f t="shared" si="9"/>
        <v>1911</v>
      </c>
      <c r="AJ51" s="2677">
        <f t="shared" si="9"/>
        <v>49081</v>
      </c>
      <c r="AK51" s="2677">
        <f t="shared" si="9"/>
        <v>50167</v>
      </c>
      <c r="AL51" s="2677">
        <f t="shared" si="9"/>
        <v>3128.3949999999995</v>
      </c>
      <c r="AM51" s="2676">
        <f t="shared" si="9"/>
        <v>8541</v>
      </c>
      <c r="AN51" s="2676">
        <f t="shared" si="9"/>
        <v>26</v>
      </c>
      <c r="AO51" s="2677">
        <f t="shared" si="9"/>
        <v>25716</v>
      </c>
      <c r="AP51" s="2677">
        <f t="shared" si="9"/>
        <v>42021</v>
      </c>
      <c r="AQ51" s="2678">
        <f t="shared" si="9"/>
        <v>2555.91</v>
      </c>
      <c r="AR51" s="2679">
        <f t="shared" si="9"/>
        <v>12831</v>
      </c>
      <c r="AS51" s="2677">
        <f t="shared" si="9"/>
        <v>336</v>
      </c>
      <c r="AT51" s="2680">
        <f t="shared" si="9"/>
        <v>460</v>
      </c>
      <c r="AU51" s="2681">
        <f t="shared" si="9"/>
        <v>796</v>
      </c>
      <c r="AV51" s="2680">
        <f t="shared" si="9"/>
        <v>162996.41000000003</v>
      </c>
      <c r="AW51" s="2680">
        <f t="shared" si="9"/>
        <v>37562.839999999997</v>
      </c>
      <c r="AX51" s="2670">
        <f t="shared" si="9"/>
        <v>312808.20999999996</v>
      </c>
      <c r="AY51" s="2670">
        <f t="shared" si="9"/>
        <v>242720.15</v>
      </c>
      <c r="AZ51" s="2670">
        <f t="shared" si="9"/>
        <v>22234.036499999998</v>
      </c>
      <c r="BA51" s="2670">
        <f t="shared" si="9"/>
        <v>94251</v>
      </c>
      <c r="BB51" s="2670">
        <f t="shared" si="9"/>
        <v>3862</v>
      </c>
      <c r="BC51" s="2670">
        <f t="shared" si="9"/>
        <v>244082</v>
      </c>
      <c r="BD51" s="2670">
        <f t="shared" si="9"/>
        <v>311616</v>
      </c>
      <c r="BE51" s="2670">
        <f t="shared" si="9"/>
        <v>21484.3105</v>
      </c>
      <c r="BF51" s="2670">
        <f t="shared" si="9"/>
        <v>130452</v>
      </c>
    </row>
    <row r="52" spans="1:61" ht="13.5" thickBot="1">
      <c r="A52" s="2381"/>
      <c r="B52" s="2381"/>
      <c r="C52" s="2381"/>
      <c r="D52" s="2381"/>
      <c r="E52" s="2488"/>
      <c r="F52" s="3100">
        <f>F51+G51</f>
        <v>96570.31</v>
      </c>
      <c r="G52" s="3100"/>
      <c r="H52" s="2682"/>
      <c r="I52" s="2682"/>
      <c r="J52" s="2682"/>
      <c r="K52" s="3100">
        <f>K51+L51</f>
        <v>47219</v>
      </c>
      <c r="L52" s="3100"/>
      <c r="M52" s="2490"/>
      <c r="N52" s="2490"/>
      <c r="O52" s="2491"/>
      <c r="P52" s="2381"/>
      <c r="Q52" s="2492"/>
      <c r="R52" s="2493"/>
      <c r="S52" s="2493"/>
      <c r="T52" s="2493">
        <f>T51+U51</f>
        <v>87286.94</v>
      </c>
      <c r="U52" s="2381"/>
      <c r="V52" s="2490"/>
      <c r="W52" s="2490"/>
      <c r="X52" s="2493"/>
      <c r="Y52" s="2493">
        <f>Y51+Z51</f>
        <v>42327</v>
      </c>
      <c r="Z52" s="2381"/>
      <c r="AA52" s="2490"/>
      <c r="AB52" s="2490"/>
      <c r="AC52" s="2381"/>
      <c r="AD52" s="2493"/>
      <c r="AE52" s="2493"/>
      <c r="AF52" s="2381"/>
      <c r="AG52" s="2381"/>
      <c r="AH52" s="2493">
        <f>AH51+AI51</f>
        <v>16702</v>
      </c>
      <c r="AI52" s="2381"/>
      <c r="AJ52" s="2490"/>
      <c r="AK52" s="2490"/>
      <c r="AL52" s="2490"/>
      <c r="AM52" s="2493">
        <f>AM51+AN51</f>
        <v>8567</v>
      </c>
      <c r="AN52" s="2381"/>
      <c r="AO52" s="2490"/>
      <c r="AP52" s="2490"/>
      <c r="AQ52" s="2381"/>
      <c r="AR52" s="2493"/>
      <c r="AS52" s="2381"/>
      <c r="AT52" s="2381"/>
      <c r="AU52" s="2381"/>
      <c r="AV52" s="2381"/>
      <c r="AW52" s="2381"/>
      <c r="AX52" s="2490"/>
      <c r="AY52" s="2490"/>
      <c r="AZ52" s="2381"/>
      <c r="BA52" s="2381"/>
      <c r="BB52" s="2381"/>
      <c r="BC52" s="2490"/>
      <c r="BD52" s="2490"/>
    </row>
    <row r="53" spans="1:61">
      <c r="A53" s="2495"/>
      <c r="B53" s="2683"/>
      <c r="C53" s="2497" t="s">
        <v>1368</v>
      </c>
      <c r="D53" s="2684"/>
      <c r="E53" s="2685"/>
      <c r="F53" s="2500"/>
      <c r="G53" s="2495"/>
      <c r="H53" s="2495"/>
      <c r="I53" s="2495"/>
      <c r="J53" s="2495"/>
      <c r="K53" s="2500"/>
      <c r="L53" s="2500"/>
      <c r="M53" s="2500"/>
      <c r="N53" s="2500"/>
      <c r="O53" s="2495"/>
      <c r="P53" s="2495"/>
      <c r="Q53" s="2495"/>
      <c r="R53" s="2381"/>
      <c r="S53" s="2381"/>
      <c r="V53" s="2495"/>
      <c r="W53" s="2495"/>
      <c r="AA53" s="2500"/>
      <c r="AB53" s="2500"/>
      <c r="AH53" s="2380"/>
      <c r="AI53" s="2380"/>
      <c r="AJ53" s="2495"/>
      <c r="AK53" s="2495"/>
      <c r="AL53" s="2495"/>
      <c r="AM53" s="2493"/>
      <c r="AN53" s="2493"/>
      <c r="AO53" s="2500"/>
      <c r="AP53" s="2500"/>
      <c r="AQ53" s="2501"/>
      <c r="AR53" s="2493"/>
      <c r="AS53" s="2419">
        <f>AE51+Q51+C51</f>
        <v>336</v>
      </c>
      <c r="AT53" s="2419">
        <f>AF51+R51+D51</f>
        <v>460</v>
      </c>
      <c r="AU53" s="2419">
        <f>AG51+S51+E51</f>
        <v>796</v>
      </c>
      <c r="AV53" s="2419">
        <f>AH51+T51+F51</f>
        <v>162996.41</v>
      </c>
      <c r="AW53" s="2419">
        <f t="shared" ref="AW53:BF53" si="10">AI51+U51+G51</f>
        <v>37562.840000000004</v>
      </c>
      <c r="AX53" s="2419">
        <f t="shared" si="10"/>
        <v>312808.21000000002</v>
      </c>
      <c r="AY53" s="2419">
        <f t="shared" si="10"/>
        <v>242720.15000000002</v>
      </c>
      <c r="AZ53" s="2419">
        <f t="shared" si="10"/>
        <v>22234.036500000002</v>
      </c>
      <c r="BA53" s="2419">
        <f t="shared" si="10"/>
        <v>94251</v>
      </c>
      <c r="BB53" s="2419">
        <f t="shared" si="10"/>
        <v>3862</v>
      </c>
      <c r="BC53" s="2419">
        <f t="shared" si="10"/>
        <v>244082</v>
      </c>
      <c r="BD53" s="2419">
        <f t="shared" si="10"/>
        <v>311616</v>
      </c>
      <c r="BE53" s="2419">
        <f t="shared" si="10"/>
        <v>21484.3105</v>
      </c>
      <c r="BF53" s="2419">
        <f t="shared" si="10"/>
        <v>130452</v>
      </c>
    </row>
    <row r="54" spans="1:61" ht="13.5" customHeight="1">
      <c r="A54" s="2381"/>
      <c r="B54" s="2686"/>
      <c r="C54" s="2687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2688"/>
      <c r="AA54" s="10"/>
      <c r="AB54" s="10"/>
      <c r="AH54" s="2380"/>
      <c r="AI54" s="2380"/>
      <c r="AJ54" s="10"/>
      <c r="AK54" s="10"/>
      <c r="AL54" s="10"/>
      <c r="AM54" s="2506"/>
      <c r="AN54" s="2493"/>
      <c r="AO54" s="10"/>
      <c r="AP54" s="10"/>
      <c r="AQ54" s="2501"/>
      <c r="AR54" s="2493"/>
      <c r="AS54" s="2422">
        <f>AS53-AS51</f>
        <v>0</v>
      </c>
      <c r="AT54" s="2422">
        <f t="shared" ref="AT54:BF54" si="11">AT53-AT51</f>
        <v>0</v>
      </c>
      <c r="AU54" s="2422">
        <f t="shared" si="11"/>
        <v>0</v>
      </c>
      <c r="AV54" s="2422">
        <f t="shared" si="11"/>
        <v>0</v>
      </c>
      <c r="AW54" s="2422">
        <f t="shared" si="11"/>
        <v>0</v>
      </c>
      <c r="AX54" s="2422">
        <f t="shared" si="11"/>
        <v>0</v>
      </c>
      <c r="AY54" s="2422"/>
      <c r="AZ54" s="2422">
        <f t="shared" si="11"/>
        <v>0</v>
      </c>
      <c r="BA54" s="2422">
        <f t="shared" si="11"/>
        <v>0</v>
      </c>
      <c r="BB54" s="2422">
        <f t="shared" si="11"/>
        <v>0</v>
      </c>
      <c r="BC54" s="2422">
        <f t="shared" si="11"/>
        <v>0</v>
      </c>
      <c r="BD54" s="2422"/>
      <c r="BE54" s="2422">
        <f t="shared" si="11"/>
        <v>0</v>
      </c>
      <c r="BF54" s="2422">
        <f t="shared" si="11"/>
        <v>0</v>
      </c>
    </row>
    <row r="55" spans="1:61">
      <c r="A55" s="2381"/>
      <c r="B55" s="2689"/>
      <c r="C55" s="269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2691"/>
      <c r="Q55" s="10"/>
      <c r="R55" s="10"/>
      <c r="S55" s="10"/>
      <c r="T55" s="10"/>
      <c r="U55" s="10"/>
      <c r="V55" s="10"/>
      <c r="W55" s="10"/>
      <c r="X55" s="2688"/>
      <c r="AA55" s="10"/>
      <c r="AB55" s="10"/>
      <c r="AJ55" s="10"/>
      <c r="AK55" s="10"/>
      <c r="AL55" s="10"/>
      <c r="AM55" s="2510"/>
      <c r="AN55" s="2381"/>
      <c r="AO55" s="10"/>
      <c r="AP55" s="10"/>
      <c r="AQ55" s="2381"/>
      <c r="AR55" s="2493"/>
      <c r="AS55" s="2381"/>
      <c r="AT55" s="2381"/>
      <c r="AU55" s="2381"/>
      <c r="AV55" s="2422">
        <f>AV53+AW53</f>
        <v>200559.25</v>
      </c>
      <c r="AW55" s="2381"/>
      <c r="AX55" s="10"/>
      <c r="AY55" s="10"/>
      <c r="AZ55" s="2381"/>
      <c r="BA55" s="2422">
        <f>BA53+BB53</f>
        <v>98113</v>
      </c>
      <c r="BB55" s="2381"/>
      <c r="BC55" s="10"/>
      <c r="BD55" s="10"/>
      <c r="BE55" s="2501"/>
    </row>
    <row r="56" spans="1:61">
      <c r="A56" s="2381"/>
      <c r="B56" s="10"/>
      <c r="C56" s="269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2691"/>
      <c r="Q56" s="10"/>
      <c r="R56" s="10"/>
      <c r="S56" s="10"/>
      <c r="T56" s="10"/>
      <c r="U56" s="10"/>
      <c r="V56" s="10"/>
      <c r="W56" s="10"/>
      <c r="X56" s="2688"/>
      <c r="AA56" s="10"/>
      <c r="AB56" s="10"/>
      <c r="AJ56" s="10"/>
      <c r="AK56" s="10"/>
      <c r="AL56" s="10"/>
      <c r="AM56" s="2510"/>
      <c r="AN56" s="2381"/>
      <c r="AO56" s="10"/>
      <c r="AP56" s="10"/>
      <c r="AQ56" s="2381"/>
      <c r="AR56" s="2493"/>
      <c r="AS56" s="2381"/>
      <c r="AT56" s="2381"/>
      <c r="AU56" s="2381"/>
      <c r="AV56" s="2381"/>
      <c r="AW56" s="2381"/>
      <c r="AX56" s="10"/>
      <c r="AY56" s="10"/>
      <c r="AZ56" s="2381"/>
      <c r="BA56" s="2381"/>
      <c r="BB56" s="2381"/>
      <c r="BC56" s="10"/>
      <c r="BD56" s="10"/>
    </row>
    <row r="57" spans="1:61">
      <c r="A57" s="2495"/>
      <c r="B57" s="2495"/>
      <c r="C57" s="2495"/>
      <c r="D57" s="2495"/>
      <c r="E57" s="2495"/>
      <c r="F57" s="2495"/>
      <c r="G57" s="2495"/>
      <c r="H57" s="2495"/>
      <c r="I57" s="2495"/>
      <c r="J57" s="2495"/>
      <c r="K57" s="2495"/>
      <c r="L57" s="2495"/>
      <c r="M57" s="2495"/>
      <c r="N57" s="2495"/>
      <c r="O57" s="2692"/>
      <c r="P57" s="2692"/>
      <c r="Q57" s="2692"/>
      <c r="R57" s="10"/>
      <c r="S57" s="10"/>
      <c r="T57" s="10"/>
      <c r="U57" s="10"/>
      <c r="V57" s="2495"/>
      <c r="W57" s="2495"/>
      <c r="X57" s="2688"/>
      <c r="AA57" s="2495"/>
      <c r="AB57" s="2495"/>
      <c r="AJ57" s="2495"/>
      <c r="AK57" s="2495"/>
      <c r="AL57" s="2495"/>
      <c r="AM57" s="2510"/>
      <c r="AN57" s="2381"/>
      <c r="AO57" s="2495"/>
      <c r="AP57" s="2495"/>
      <c r="AQ57" s="2381"/>
      <c r="AR57" s="2493"/>
      <c r="AS57" s="2381"/>
      <c r="AT57" s="2381"/>
      <c r="AU57" s="2381"/>
      <c r="AV57" s="2381"/>
      <c r="AW57" s="2381"/>
      <c r="AX57" s="2495"/>
      <c r="AY57" s="2495"/>
      <c r="AZ57" s="2381"/>
      <c r="BA57" s="2381"/>
      <c r="BB57" s="2381"/>
      <c r="BC57" s="2495"/>
      <c r="BD57" s="2495"/>
    </row>
    <row r="58" spans="1:61">
      <c r="A58" s="2495"/>
      <c r="B58" s="2495"/>
      <c r="C58" s="2495"/>
      <c r="D58" s="2495"/>
      <c r="E58" s="2495"/>
      <c r="F58" s="2495"/>
      <c r="G58" s="2495"/>
      <c r="H58" s="2495"/>
      <c r="I58" s="2495"/>
      <c r="J58" s="2495"/>
      <c r="K58" s="2495"/>
      <c r="L58" s="2495"/>
      <c r="M58" s="2495"/>
      <c r="N58" s="2495"/>
      <c r="O58" s="10"/>
      <c r="P58" s="10"/>
      <c r="Q58" s="10"/>
      <c r="R58" s="10"/>
      <c r="S58" s="10"/>
      <c r="T58" s="10"/>
      <c r="U58" s="10"/>
      <c r="V58" s="2495"/>
      <c r="W58" s="2495"/>
      <c r="X58" s="2688"/>
      <c r="Z58" s="2380"/>
      <c r="AA58" s="2495"/>
      <c r="AB58" s="2495"/>
      <c r="AC58" s="2512"/>
      <c r="AF58" s="2512"/>
      <c r="AG58" s="2380"/>
      <c r="AJ58" s="2495"/>
      <c r="AK58" s="2495"/>
      <c r="AL58" s="2495"/>
      <c r="AM58" s="2510"/>
      <c r="AN58" s="2381"/>
      <c r="AO58" s="2495"/>
      <c r="AP58" s="2495"/>
      <c r="AQ58" s="2381"/>
      <c r="AR58" s="2493"/>
      <c r="AS58" s="2381"/>
      <c r="AT58" s="2381"/>
      <c r="AU58" s="2381"/>
      <c r="AV58" s="2381"/>
      <c r="AW58" s="2381"/>
      <c r="AX58" s="2495"/>
      <c r="AY58" s="2495"/>
      <c r="AZ58" s="2381"/>
      <c r="BA58" s="2381"/>
      <c r="BB58" s="2381"/>
      <c r="BC58" s="2495"/>
      <c r="BD58" s="2495"/>
    </row>
    <row r="59" spans="1:61">
      <c r="A59" s="2495"/>
      <c r="B59" s="2495"/>
      <c r="C59" s="2495"/>
      <c r="D59" s="2495"/>
      <c r="E59" s="2495"/>
      <c r="F59" s="2495"/>
      <c r="G59" s="2495"/>
      <c r="H59" s="2495"/>
      <c r="I59" s="2495"/>
      <c r="J59" s="2495"/>
      <c r="K59" s="2495"/>
      <c r="L59" s="2495"/>
      <c r="M59" s="2495"/>
      <c r="N59" s="2495"/>
      <c r="O59" s="10"/>
      <c r="P59" s="10"/>
      <c r="Q59" s="10"/>
      <c r="R59" s="10"/>
      <c r="S59" s="10"/>
      <c r="T59" s="10"/>
      <c r="U59" s="10"/>
      <c r="V59" s="2495"/>
      <c r="W59" s="2495"/>
      <c r="X59" s="2688"/>
      <c r="AA59" s="2495"/>
      <c r="AB59" s="2495"/>
      <c r="AJ59" s="2495"/>
      <c r="AK59" s="2495"/>
      <c r="AL59" s="2495"/>
      <c r="AM59" s="2510"/>
      <c r="AN59" s="2381"/>
      <c r="AO59" s="2495"/>
      <c r="AP59" s="2495"/>
      <c r="AQ59" s="2381"/>
      <c r="AR59" s="2493"/>
      <c r="AS59" s="2381"/>
      <c r="AT59" s="2381"/>
      <c r="AU59" s="2381"/>
      <c r="AV59" s="2381"/>
      <c r="AW59" s="2381"/>
      <c r="AX59" s="2495"/>
      <c r="AY59" s="2495"/>
      <c r="AZ59" s="2381"/>
      <c r="BA59" s="2381"/>
      <c r="BB59" s="2381"/>
      <c r="BC59" s="2495"/>
      <c r="BD59" s="2495"/>
    </row>
    <row r="60" spans="1:61">
      <c r="A60" s="2381"/>
      <c r="B60" s="2693"/>
      <c r="C60" s="269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2694"/>
      <c r="T60" s="10"/>
      <c r="U60" s="10"/>
      <c r="V60" s="10"/>
      <c r="W60" s="10"/>
      <c r="X60" s="2688"/>
      <c r="AA60" s="10"/>
      <c r="AB60" s="10"/>
      <c r="AJ60" s="10"/>
      <c r="AK60" s="10"/>
      <c r="AL60" s="10"/>
      <c r="AM60" s="2510"/>
      <c r="AN60" s="2381"/>
      <c r="AO60" s="10"/>
      <c r="AP60" s="10"/>
      <c r="AQ60" s="2381"/>
      <c r="AR60" s="2493"/>
      <c r="AS60" s="2381"/>
      <c r="AT60" s="2381"/>
      <c r="AU60" s="2381"/>
      <c r="AV60" s="2381"/>
      <c r="AW60" s="2381"/>
      <c r="AX60" s="10"/>
      <c r="AY60" s="10"/>
      <c r="AZ60" s="2381"/>
      <c r="BA60" s="2381"/>
      <c r="BB60" s="2381"/>
      <c r="BC60" s="10"/>
      <c r="BD60" s="10"/>
    </row>
    <row r="61" spans="1:61">
      <c r="B61" s="10"/>
      <c r="C61" s="269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2688"/>
      <c r="S61" s="2688"/>
      <c r="T61" s="10"/>
      <c r="U61" s="10"/>
      <c r="V61" s="10"/>
      <c r="W61" s="10"/>
      <c r="X61" s="10"/>
      <c r="Y61" s="2510"/>
      <c r="Z61" s="2510"/>
      <c r="AA61" s="10"/>
      <c r="AB61" s="10"/>
      <c r="AC61" s="2510"/>
      <c r="AD61" s="2510"/>
      <c r="AE61" s="2510"/>
      <c r="AF61" s="2510"/>
      <c r="AG61" s="2510"/>
      <c r="AH61" s="2510"/>
      <c r="AI61" s="2510"/>
      <c r="AJ61" s="10"/>
      <c r="AK61" s="10"/>
      <c r="AL61" s="10"/>
      <c r="AM61" s="2510"/>
      <c r="AO61" s="10"/>
      <c r="AP61" s="10"/>
      <c r="AX61" s="10"/>
      <c r="AY61" s="10"/>
      <c r="BC61" s="10"/>
      <c r="BD61" s="10"/>
    </row>
    <row r="62" spans="1:61">
      <c r="B62" s="10"/>
      <c r="C62" s="269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2688"/>
      <c r="S62" s="2688"/>
      <c r="T62" s="10"/>
      <c r="U62" s="10"/>
      <c r="V62" s="10"/>
      <c r="W62" s="10"/>
      <c r="X62" s="2688"/>
      <c r="AA62" s="10"/>
      <c r="AB62" s="10"/>
      <c r="AJ62" s="10"/>
      <c r="AK62" s="10"/>
      <c r="AL62" s="10"/>
      <c r="AO62" s="10"/>
      <c r="AP62" s="10"/>
      <c r="AX62" s="10"/>
      <c r="AY62" s="10"/>
      <c r="BC62" s="10"/>
      <c r="BD62" s="10"/>
    </row>
    <row r="63" spans="1:61">
      <c r="B63" s="10"/>
      <c r="C63" s="269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2688"/>
      <c r="S63" s="2688"/>
      <c r="T63" s="10"/>
      <c r="U63" s="10"/>
      <c r="V63" s="10"/>
      <c r="W63" s="10"/>
      <c r="X63" s="2688"/>
      <c r="AA63" s="10"/>
      <c r="AB63" s="10"/>
      <c r="AJ63" s="10"/>
      <c r="AK63" s="10"/>
      <c r="AL63" s="10"/>
      <c r="AO63" s="10"/>
      <c r="AP63" s="10"/>
      <c r="AX63" s="10"/>
      <c r="AY63" s="10"/>
      <c r="BC63" s="10"/>
      <c r="BD63" s="10"/>
    </row>
    <row r="65" spans="3:58" s="2381" customFormat="1">
      <c r="C65" s="2456"/>
      <c r="E65" s="2491">
        <f>D51+C51</f>
        <v>398</v>
      </c>
      <c r="F65" s="2491"/>
      <c r="G65" s="2491"/>
      <c r="H65" s="2491"/>
      <c r="I65" s="2491"/>
      <c r="J65" s="2430"/>
      <c r="K65" s="2430"/>
      <c r="L65" s="2491"/>
      <c r="M65" s="2491"/>
      <c r="N65" s="2491"/>
      <c r="O65" s="2491"/>
      <c r="R65" s="2493"/>
      <c r="S65" s="2491">
        <f>R51+Q51</f>
        <v>295</v>
      </c>
      <c r="V65" s="2491"/>
      <c r="W65" s="2491"/>
      <c r="X65" s="2493"/>
      <c r="Y65" s="2493"/>
      <c r="AA65" s="2491"/>
      <c r="AB65" s="2491"/>
      <c r="AD65" s="2493"/>
      <c r="AE65" s="2493"/>
      <c r="AG65" s="2491">
        <f>AF51+AE51</f>
        <v>103</v>
      </c>
      <c r="AJ65" s="2491"/>
      <c r="AK65" s="2491"/>
      <c r="AL65" s="2491"/>
      <c r="AO65" s="2491"/>
      <c r="AP65" s="2491"/>
      <c r="AR65" s="2493"/>
      <c r="AU65" s="2491"/>
      <c r="AX65" s="2491"/>
      <c r="AY65" s="2491"/>
      <c r="BA65" s="2501"/>
      <c r="BC65" s="2491"/>
      <c r="BD65" s="2491"/>
    </row>
    <row r="66" spans="3:58">
      <c r="AT66" s="2501"/>
      <c r="AU66" s="2501"/>
      <c r="AV66" s="2501"/>
      <c r="AW66" s="2501"/>
      <c r="AZ66" s="2501"/>
      <c r="BA66" s="2501"/>
      <c r="BB66" s="2501"/>
      <c r="BE66" s="2501"/>
      <c r="BF66" s="2501"/>
    </row>
  </sheetData>
  <sheetProtection formatCells="0" selectLockedCells="1"/>
  <mergeCells count="50">
    <mergeCell ref="C1:X1"/>
    <mergeCell ref="C2:U2"/>
    <mergeCell ref="A4:A6"/>
    <mergeCell ref="B4:B6"/>
    <mergeCell ref="C4:P4"/>
    <mergeCell ref="Q4:AD4"/>
    <mergeCell ref="N5:N6"/>
    <mergeCell ref="O5:O6"/>
    <mergeCell ref="P5:P6"/>
    <mergeCell ref="Q5:S5"/>
    <mergeCell ref="BE4:BE6"/>
    <mergeCell ref="BF4:BF6"/>
    <mergeCell ref="C5:E5"/>
    <mergeCell ref="F5:G5"/>
    <mergeCell ref="H5:H6"/>
    <mergeCell ref="I5:I6"/>
    <mergeCell ref="J5:J6"/>
    <mergeCell ref="K5:L5"/>
    <mergeCell ref="M5:M6"/>
    <mergeCell ref="AE4:AR4"/>
    <mergeCell ref="AS4:AU5"/>
    <mergeCell ref="AV4:AW5"/>
    <mergeCell ref="AX4:AX6"/>
    <mergeCell ref="AZ4:AZ6"/>
    <mergeCell ref="BA4:BB5"/>
    <mergeCell ref="AK5:AK6"/>
    <mergeCell ref="AY5:AY6"/>
    <mergeCell ref="BD5:BD6"/>
    <mergeCell ref="A51:B51"/>
    <mergeCell ref="AB5:AB6"/>
    <mergeCell ref="AC5:AC6"/>
    <mergeCell ref="AD5:AD6"/>
    <mergeCell ref="AE5:AG5"/>
    <mergeCell ref="AH5:AI5"/>
    <mergeCell ref="AJ5:AJ6"/>
    <mergeCell ref="T5:U5"/>
    <mergeCell ref="V5:V6"/>
    <mergeCell ref="W5:W6"/>
    <mergeCell ref="X5:X6"/>
    <mergeCell ref="Y5:Z5"/>
    <mergeCell ref="AA5:AA6"/>
    <mergeCell ref="BC4:BC6"/>
    <mergeCell ref="F52:G52"/>
    <mergeCell ref="K52:L52"/>
    <mergeCell ref="AP5:AP6"/>
    <mergeCell ref="AQ5:AQ6"/>
    <mergeCell ref="AR5:AR6"/>
    <mergeCell ref="AL5:AL6"/>
    <mergeCell ref="AM5:AN5"/>
    <mergeCell ref="AO5:AO6"/>
  </mergeCells>
  <pageMargins left="0.23" right="0" top="0" bottom="0" header="0.27559055118110237" footer="0.51181102362204722"/>
  <pageSetup scale="70" pageOrder="overThenDown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66"/>
  <sheetViews>
    <sheetView zoomScaleNormal="100" zoomScaleSheetLayoutView="112" workbookViewId="0">
      <pane xSplit="2" ySplit="6" topLeftCell="AN49" activePane="bottomRight" state="frozen"/>
      <selection pane="topRight" activeCell="C1" sqref="C1"/>
      <selection pane="bottomLeft" activeCell="A8" sqref="A8"/>
      <selection pane="bottomRight" activeCell="P55" sqref="P55"/>
    </sheetView>
  </sheetViews>
  <sheetFormatPr defaultRowHeight="12.75"/>
  <cols>
    <col min="1" max="1" width="5.28515625" customWidth="1"/>
    <col min="2" max="2" width="11.28515625" customWidth="1"/>
    <col min="3" max="3" width="7.28515625" style="2515" customWidth="1"/>
    <col min="4" max="4" width="8.28515625" style="2431" customWidth="1"/>
    <col min="5" max="5" width="9.28515625" style="2431" customWidth="1"/>
    <col min="6" max="6" width="13.42578125" style="2515" customWidth="1"/>
    <col min="7" max="7" width="12.7109375" style="2515" customWidth="1"/>
    <col min="8" max="9" width="10" style="2515" customWidth="1"/>
    <col min="10" max="10" width="10.5703125" style="2431" customWidth="1"/>
    <col min="11" max="11" width="12.140625" style="2431" customWidth="1"/>
    <col min="12" max="12" width="11.85546875" style="2515" customWidth="1"/>
    <col min="13" max="14" width="10.28515625" style="2515" customWidth="1"/>
    <col min="15" max="15" width="10.7109375" style="2515" customWidth="1"/>
    <col min="16" max="16" width="10.7109375" customWidth="1"/>
    <col min="17" max="17" width="5.85546875" customWidth="1"/>
    <col min="18" max="18" width="6.140625" style="2380" customWidth="1"/>
    <col min="19" max="19" width="8.28515625" style="2380" customWidth="1"/>
    <col min="20" max="20" width="12.7109375" customWidth="1"/>
    <col min="21" max="21" width="12" customWidth="1"/>
    <col min="22" max="23" width="10.28515625" style="2515" customWidth="1"/>
    <col min="24" max="24" width="11" style="2380" customWidth="1"/>
    <col min="25" max="25" width="13" style="2380" customWidth="1"/>
    <col min="26" max="26" width="12.85546875" customWidth="1"/>
    <col min="27" max="28" width="10.28515625" style="2515" customWidth="1"/>
    <col min="29" max="29" width="11" customWidth="1"/>
    <col min="30" max="30" width="11.7109375" style="2380" customWidth="1"/>
    <col min="31" max="31" width="9.140625" style="2380"/>
    <col min="32" max="32" width="8.28515625" customWidth="1"/>
    <col min="33" max="33" width="9.42578125" customWidth="1"/>
    <col min="34" max="35" width="11.85546875" customWidth="1"/>
    <col min="36" max="38" width="10" style="2515" customWidth="1"/>
    <col min="39" max="39" width="12.140625" customWidth="1"/>
    <col min="40" max="40" width="12.7109375" customWidth="1"/>
    <col min="41" max="42" width="10.28515625" style="2515" customWidth="1"/>
    <col min="43" max="43" width="10.28515625" customWidth="1"/>
    <col min="44" max="44" width="15.28515625" style="2380" customWidth="1"/>
    <col min="45" max="45" width="8.28515625" customWidth="1"/>
    <col min="46" max="46" width="8.42578125" customWidth="1"/>
    <col min="47" max="47" width="8" customWidth="1"/>
    <col min="48" max="48" width="12.5703125" customWidth="1"/>
    <col min="49" max="49" width="11.140625" customWidth="1"/>
    <col min="50" max="51" width="10" style="2515" customWidth="1"/>
    <col min="52" max="52" width="11.5703125" customWidth="1"/>
    <col min="53" max="53" width="12" customWidth="1"/>
    <col min="54" max="54" width="10.85546875" customWidth="1"/>
    <col min="55" max="56" width="10.28515625" style="2515" customWidth="1"/>
    <col min="57" max="57" width="13" style="2381" customWidth="1"/>
    <col min="58" max="58" width="11.140625" style="2381" customWidth="1"/>
    <col min="59" max="71" width="9.140625" style="2381"/>
    <col min="257" max="257" width="5.28515625" customWidth="1"/>
    <col min="258" max="258" width="11.28515625" customWidth="1"/>
    <col min="259" max="259" width="7.28515625" customWidth="1"/>
    <col min="260" max="260" width="8.28515625" customWidth="1"/>
    <col min="261" max="261" width="9.28515625" customWidth="1"/>
    <col min="262" max="262" width="13.42578125" customWidth="1"/>
    <col min="263" max="263" width="12.7109375" customWidth="1"/>
    <col min="264" max="265" width="10" customWidth="1"/>
    <col min="266" max="266" width="10.5703125" customWidth="1"/>
    <col min="267" max="267" width="12.140625" customWidth="1"/>
    <col min="268" max="268" width="11.85546875" customWidth="1"/>
    <col min="269" max="270" width="10.28515625" customWidth="1"/>
    <col min="271" max="272" width="10.7109375" customWidth="1"/>
    <col min="273" max="273" width="5.85546875" customWidth="1"/>
    <col min="274" max="274" width="6.140625" customWidth="1"/>
    <col min="275" max="275" width="8.28515625" customWidth="1"/>
    <col min="276" max="276" width="12.7109375" customWidth="1"/>
    <col min="277" max="277" width="12" customWidth="1"/>
    <col min="278" max="279" width="10.28515625" customWidth="1"/>
    <col min="280" max="280" width="11" customWidth="1"/>
    <col min="281" max="281" width="13" customWidth="1"/>
    <col min="282" max="282" width="12.85546875" customWidth="1"/>
    <col min="283" max="284" width="10.28515625" customWidth="1"/>
    <col min="285" max="285" width="11" customWidth="1"/>
    <col min="286" max="286" width="11.7109375" customWidth="1"/>
    <col min="288" max="288" width="8.28515625" customWidth="1"/>
    <col min="289" max="289" width="9.42578125" customWidth="1"/>
    <col min="290" max="291" width="11.85546875" customWidth="1"/>
    <col min="292" max="294" width="10" customWidth="1"/>
    <col min="295" max="295" width="12.140625" customWidth="1"/>
    <col min="296" max="296" width="12.7109375" customWidth="1"/>
    <col min="297" max="299" width="10.28515625" customWidth="1"/>
    <col min="300" max="300" width="15.28515625" customWidth="1"/>
    <col min="301" max="301" width="8.28515625" customWidth="1"/>
    <col min="302" max="302" width="8.42578125" customWidth="1"/>
    <col min="303" max="303" width="8" customWidth="1"/>
    <col min="304" max="304" width="12.5703125" customWidth="1"/>
    <col min="305" max="305" width="11.140625" customWidth="1"/>
    <col min="306" max="307" width="10" customWidth="1"/>
    <col min="308" max="308" width="11.5703125" customWidth="1"/>
    <col min="309" max="309" width="12" customWidth="1"/>
    <col min="310" max="310" width="10.85546875" customWidth="1"/>
    <col min="311" max="312" width="10.28515625" customWidth="1"/>
    <col min="313" max="313" width="13" customWidth="1"/>
    <col min="314" max="314" width="11.140625" customWidth="1"/>
    <col min="513" max="513" width="5.28515625" customWidth="1"/>
    <col min="514" max="514" width="11.28515625" customWidth="1"/>
    <col min="515" max="515" width="7.28515625" customWidth="1"/>
    <col min="516" max="516" width="8.28515625" customWidth="1"/>
    <col min="517" max="517" width="9.28515625" customWidth="1"/>
    <col min="518" max="518" width="13.42578125" customWidth="1"/>
    <col min="519" max="519" width="12.7109375" customWidth="1"/>
    <col min="520" max="521" width="10" customWidth="1"/>
    <col min="522" max="522" width="10.5703125" customWidth="1"/>
    <col min="523" max="523" width="12.140625" customWidth="1"/>
    <col min="524" max="524" width="11.85546875" customWidth="1"/>
    <col min="525" max="526" width="10.28515625" customWidth="1"/>
    <col min="527" max="528" width="10.7109375" customWidth="1"/>
    <col min="529" max="529" width="5.85546875" customWidth="1"/>
    <col min="530" max="530" width="6.140625" customWidth="1"/>
    <col min="531" max="531" width="8.28515625" customWidth="1"/>
    <col min="532" max="532" width="12.7109375" customWidth="1"/>
    <col min="533" max="533" width="12" customWidth="1"/>
    <col min="534" max="535" width="10.28515625" customWidth="1"/>
    <col min="536" max="536" width="11" customWidth="1"/>
    <col min="537" max="537" width="13" customWidth="1"/>
    <col min="538" max="538" width="12.85546875" customWidth="1"/>
    <col min="539" max="540" width="10.28515625" customWidth="1"/>
    <col min="541" max="541" width="11" customWidth="1"/>
    <col min="542" max="542" width="11.7109375" customWidth="1"/>
    <col min="544" max="544" width="8.28515625" customWidth="1"/>
    <col min="545" max="545" width="9.42578125" customWidth="1"/>
    <col min="546" max="547" width="11.85546875" customWidth="1"/>
    <col min="548" max="550" width="10" customWidth="1"/>
    <col min="551" max="551" width="12.140625" customWidth="1"/>
    <col min="552" max="552" width="12.7109375" customWidth="1"/>
    <col min="553" max="555" width="10.28515625" customWidth="1"/>
    <col min="556" max="556" width="15.28515625" customWidth="1"/>
    <col min="557" max="557" width="8.28515625" customWidth="1"/>
    <col min="558" max="558" width="8.42578125" customWidth="1"/>
    <col min="559" max="559" width="8" customWidth="1"/>
    <col min="560" max="560" width="12.5703125" customWidth="1"/>
    <col min="561" max="561" width="11.140625" customWidth="1"/>
    <col min="562" max="563" width="10" customWidth="1"/>
    <col min="564" max="564" width="11.5703125" customWidth="1"/>
    <col min="565" max="565" width="12" customWidth="1"/>
    <col min="566" max="566" width="10.85546875" customWidth="1"/>
    <col min="567" max="568" width="10.28515625" customWidth="1"/>
    <col min="569" max="569" width="13" customWidth="1"/>
    <col min="570" max="570" width="11.140625" customWidth="1"/>
    <col min="769" max="769" width="5.28515625" customWidth="1"/>
    <col min="770" max="770" width="11.28515625" customWidth="1"/>
    <col min="771" max="771" width="7.28515625" customWidth="1"/>
    <col min="772" max="772" width="8.28515625" customWidth="1"/>
    <col min="773" max="773" width="9.28515625" customWidth="1"/>
    <col min="774" max="774" width="13.42578125" customWidth="1"/>
    <col min="775" max="775" width="12.7109375" customWidth="1"/>
    <col min="776" max="777" width="10" customWidth="1"/>
    <col min="778" max="778" width="10.5703125" customWidth="1"/>
    <col min="779" max="779" width="12.140625" customWidth="1"/>
    <col min="780" max="780" width="11.85546875" customWidth="1"/>
    <col min="781" max="782" width="10.28515625" customWidth="1"/>
    <col min="783" max="784" width="10.7109375" customWidth="1"/>
    <col min="785" max="785" width="5.85546875" customWidth="1"/>
    <col min="786" max="786" width="6.140625" customWidth="1"/>
    <col min="787" max="787" width="8.28515625" customWidth="1"/>
    <col min="788" max="788" width="12.7109375" customWidth="1"/>
    <col min="789" max="789" width="12" customWidth="1"/>
    <col min="790" max="791" width="10.28515625" customWidth="1"/>
    <col min="792" max="792" width="11" customWidth="1"/>
    <col min="793" max="793" width="13" customWidth="1"/>
    <col min="794" max="794" width="12.85546875" customWidth="1"/>
    <col min="795" max="796" width="10.28515625" customWidth="1"/>
    <col min="797" max="797" width="11" customWidth="1"/>
    <col min="798" max="798" width="11.7109375" customWidth="1"/>
    <col min="800" max="800" width="8.28515625" customWidth="1"/>
    <col min="801" max="801" width="9.42578125" customWidth="1"/>
    <col min="802" max="803" width="11.85546875" customWidth="1"/>
    <col min="804" max="806" width="10" customWidth="1"/>
    <col min="807" max="807" width="12.140625" customWidth="1"/>
    <col min="808" max="808" width="12.7109375" customWidth="1"/>
    <col min="809" max="811" width="10.28515625" customWidth="1"/>
    <col min="812" max="812" width="15.28515625" customWidth="1"/>
    <col min="813" max="813" width="8.28515625" customWidth="1"/>
    <col min="814" max="814" width="8.42578125" customWidth="1"/>
    <col min="815" max="815" width="8" customWidth="1"/>
    <col min="816" max="816" width="12.5703125" customWidth="1"/>
    <col min="817" max="817" width="11.140625" customWidth="1"/>
    <col min="818" max="819" width="10" customWidth="1"/>
    <col min="820" max="820" width="11.5703125" customWidth="1"/>
    <col min="821" max="821" width="12" customWidth="1"/>
    <col min="822" max="822" width="10.85546875" customWidth="1"/>
    <col min="823" max="824" width="10.28515625" customWidth="1"/>
    <col min="825" max="825" width="13" customWidth="1"/>
    <col min="826" max="826" width="11.140625" customWidth="1"/>
    <col min="1025" max="1025" width="5.28515625" customWidth="1"/>
    <col min="1026" max="1026" width="11.28515625" customWidth="1"/>
    <col min="1027" max="1027" width="7.28515625" customWidth="1"/>
    <col min="1028" max="1028" width="8.28515625" customWidth="1"/>
    <col min="1029" max="1029" width="9.28515625" customWidth="1"/>
    <col min="1030" max="1030" width="13.42578125" customWidth="1"/>
    <col min="1031" max="1031" width="12.7109375" customWidth="1"/>
    <col min="1032" max="1033" width="10" customWidth="1"/>
    <col min="1034" max="1034" width="10.5703125" customWidth="1"/>
    <col min="1035" max="1035" width="12.140625" customWidth="1"/>
    <col min="1036" max="1036" width="11.85546875" customWidth="1"/>
    <col min="1037" max="1038" width="10.28515625" customWidth="1"/>
    <col min="1039" max="1040" width="10.7109375" customWidth="1"/>
    <col min="1041" max="1041" width="5.85546875" customWidth="1"/>
    <col min="1042" max="1042" width="6.140625" customWidth="1"/>
    <col min="1043" max="1043" width="8.28515625" customWidth="1"/>
    <col min="1044" max="1044" width="12.7109375" customWidth="1"/>
    <col min="1045" max="1045" width="12" customWidth="1"/>
    <col min="1046" max="1047" width="10.28515625" customWidth="1"/>
    <col min="1048" max="1048" width="11" customWidth="1"/>
    <col min="1049" max="1049" width="13" customWidth="1"/>
    <col min="1050" max="1050" width="12.85546875" customWidth="1"/>
    <col min="1051" max="1052" width="10.28515625" customWidth="1"/>
    <col min="1053" max="1053" width="11" customWidth="1"/>
    <col min="1054" max="1054" width="11.7109375" customWidth="1"/>
    <col min="1056" max="1056" width="8.28515625" customWidth="1"/>
    <col min="1057" max="1057" width="9.42578125" customWidth="1"/>
    <col min="1058" max="1059" width="11.85546875" customWidth="1"/>
    <col min="1060" max="1062" width="10" customWidth="1"/>
    <col min="1063" max="1063" width="12.140625" customWidth="1"/>
    <col min="1064" max="1064" width="12.7109375" customWidth="1"/>
    <col min="1065" max="1067" width="10.28515625" customWidth="1"/>
    <col min="1068" max="1068" width="15.28515625" customWidth="1"/>
    <col min="1069" max="1069" width="8.28515625" customWidth="1"/>
    <col min="1070" max="1070" width="8.42578125" customWidth="1"/>
    <col min="1071" max="1071" width="8" customWidth="1"/>
    <col min="1072" max="1072" width="12.5703125" customWidth="1"/>
    <col min="1073" max="1073" width="11.140625" customWidth="1"/>
    <col min="1074" max="1075" width="10" customWidth="1"/>
    <col min="1076" max="1076" width="11.5703125" customWidth="1"/>
    <col min="1077" max="1077" width="12" customWidth="1"/>
    <col min="1078" max="1078" width="10.85546875" customWidth="1"/>
    <col min="1079" max="1080" width="10.28515625" customWidth="1"/>
    <col min="1081" max="1081" width="13" customWidth="1"/>
    <col min="1082" max="1082" width="11.140625" customWidth="1"/>
    <col min="1281" max="1281" width="5.28515625" customWidth="1"/>
    <col min="1282" max="1282" width="11.28515625" customWidth="1"/>
    <col min="1283" max="1283" width="7.28515625" customWidth="1"/>
    <col min="1284" max="1284" width="8.28515625" customWidth="1"/>
    <col min="1285" max="1285" width="9.28515625" customWidth="1"/>
    <col min="1286" max="1286" width="13.42578125" customWidth="1"/>
    <col min="1287" max="1287" width="12.7109375" customWidth="1"/>
    <col min="1288" max="1289" width="10" customWidth="1"/>
    <col min="1290" max="1290" width="10.5703125" customWidth="1"/>
    <col min="1291" max="1291" width="12.140625" customWidth="1"/>
    <col min="1292" max="1292" width="11.85546875" customWidth="1"/>
    <col min="1293" max="1294" width="10.28515625" customWidth="1"/>
    <col min="1295" max="1296" width="10.7109375" customWidth="1"/>
    <col min="1297" max="1297" width="5.85546875" customWidth="1"/>
    <col min="1298" max="1298" width="6.140625" customWidth="1"/>
    <col min="1299" max="1299" width="8.28515625" customWidth="1"/>
    <col min="1300" max="1300" width="12.7109375" customWidth="1"/>
    <col min="1301" max="1301" width="12" customWidth="1"/>
    <col min="1302" max="1303" width="10.28515625" customWidth="1"/>
    <col min="1304" max="1304" width="11" customWidth="1"/>
    <col min="1305" max="1305" width="13" customWidth="1"/>
    <col min="1306" max="1306" width="12.85546875" customWidth="1"/>
    <col min="1307" max="1308" width="10.28515625" customWidth="1"/>
    <col min="1309" max="1309" width="11" customWidth="1"/>
    <col min="1310" max="1310" width="11.7109375" customWidth="1"/>
    <col min="1312" max="1312" width="8.28515625" customWidth="1"/>
    <col min="1313" max="1313" width="9.42578125" customWidth="1"/>
    <col min="1314" max="1315" width="11.85546875" customWidth="1"/>
    <col min="1316" max="1318" width="10" customWidth="1"/>
    <col min="1319" max="1319" width="12.140625" customWidth="1"/>
    <col min="1320" max="1320" width="12.7109375" customWidth="1"/>
    <col min="1321" max="1323" width="10.28515625" customWidth="1"/>
    <col min="1324" max="1324" width="15.28515625" customWidth="1"/>
    <col min="1325" max="1325" width="8.28515625" customWidth="1"/>
    <col min="1326" max="1326" width="8.42578125" customWidth="1"/>
    <col min="1327" max="1327" width="8" customWidth="1"/>
    <col min="1328" max="1328" width="12.5703125" customWidth="1"/>
    <col min="1329" max="1329" width="11.140625" customWidth="1"/>
    <col min="1330" max="1331" width="10" customWidth="1"/>
    <col min="1332" max="1332" width="11.5703125" customWidth="1"/>
    <col min="1333" max="1333" width="12" customWidth="1"/>
    <col min="1334" max="1334" width="10.85546875" customWidth="1"/>
    <col min="1335" max="1336" width="10.28515625" customWidth="1"/>
    <col min="1337" max="1337" width="13" customWidth="1"/>
    <col min="1338" max="1338" width="11.140625" customWidth="1"/>
    <col min="1537" max="1537" width="5.28515625" customWidth="1"/>
    <col min="1538" max="1538" width="11.28515625" customWidth="1"/>
    <col min="1539" max="1539" width="7.28515625" customWidth="1"/>
    <col min="1540" max="1540" width="8.28515625" customWidth="1"/>
    <col min="1541" max="1541" width="9.28515625" customWidth="1"/>
    <col min="1542" max="1542" width="13.42578125" customWidth="1"/>
    <col min="1543" max="1543" width="12.7109375" customWidth="1"/>
    <col min="1544" max="1545" width="10" customWidth="1"/>
    <col min="1546" max="1546" width="10.5703125" customWidth="1"/>
    <col min="1547" max="1547" width="12.140625" customWidth="1"/>
    <col min="1548" max="1548" width="11.85546875" customWidth="1"/>
    <col min="1549" max="1550" width="10.28515625" customWidth="1"/>
    <col min="1551" max="1552" width="10.7109375" customWidth="1"/>
    <col min="1553" max="1553" width="5.85546875" customWidth="1"/>
    <col min="1554" max="1554" width="6.140625" customWidth="1"/>
    <col min="1555" max="1555" width="8.28515625" customWidth="1"/>
    <col min="1556" max="1556" width="12.7109375" customWidth="1"/>
    <col min="1557" max="1557" width="12" customWidth="1"/>
    <col min="1558" max="1559" width="10.28515625" customWidth="1"/>
    <col min="1560" max="1560" width="11" customWidth="1"/>
    <col min="1561" max="1561" width="13" customWidth="1"/>
    <col min="1562" max="1562" width="12.85546875" customWidth="1"/>
    <col min="1563" max="1564" width="10.28515625" customWidth="1"/>
    <col min="1565" max="1565" width="11" customWidth="1"/>
    <col min="1566" max="1566" width="11.7109375" customWidth="1"/>
    <col min="1568" max="1568" width="8.28515625" customWidth="1"/>
    <col min="1569" max="1569" width="9.42578125" customWidth="1"/>
    <col min="1570" max="1571" width="11.85546875" customWidth="1"/>
    <col min="1572" max="1574" width="10" customWidth="1"/>
    <col min="1575" max="1575" width="12.140625" customWidth="1"/>
    <col min="1576" max="1576" width="12.7109375" customWidth="1"/>
    <col min="1577" max="1579" width="10.28515625" customWidth="1"/>
    <col min="1580" max="1580" width="15.28515625" customWidth="1"/>
    <col min="1581" max="1581" width="8.28515625" customWidth="1"/>
    <col min="1582" max="1582" width="8.42578125" customWidth="1"/>
    <col min="1583" max="1583" width="8" customWidth="1"/>
    <col min="1584" max="1584" width="12.5703125" customWidth="1"/>
    <col min="1585" max="1585" width="11.140625" customWidth="1"/>
    <col min="1586" max="1587" width="10" customWidth="1"/>
    <col min="1588" max="1588" width="11.5703125" customWidth="1"/>
    <col min="1589" max="1589" width="12" customWidth="1"/>
    <col min="1590" max="1590" width="10.85546875" customWidth="1"/>
    <col min="1591" max="1592" width="10.28515625" customWidth="1"/>
    <col min="1593" max="1593" width="13" customWidth="1"/>
    <col min="1594" max="1594" width="11.140625" customWidth="1"/>
    <col min="1793" max="1793" width="5.28515625" customWidth="1"/>
    <col min="1794" max="1794" width="11.28515625" customWidth="1"/>
    <col min="1795" max="1795" width="7.28515625" customWidth="1"/>
    <col min="1796" max="1796" width="8.28515625" customWidth="1"/>
    <col min="1797" max="1797" width="9.28515625" customWidth="1"/>
    <col min="1798" max="1798" width="13.42578125" customWidth="1"/>
    <col min="1799" max="1799" width="12.7109375" customWidth="1"/>
    <col min="1800" max="1801" width="10" customWidth="1"/>
    <col min="1802" max="1802" width="10.5703125" customWidth="1"/>
    <col min="1803" max="1803" width="12.140625" customWidth="1"/>
    <col min="1804" max="1804" width="11.85546875" customWidth="1"/>
    <col min="1805" max="1806" width="10.28515625" customWidth="1"/>
    <col min="1807" max="1808" width="10.7109375" customWidth="1"/>
    <col min="1809" max="1809" width="5.85546875" customWidth="1"/>
    <col min="1810" max="1810" width="6.140625" customWidth="1"/>
    <col min="1811" max="1811" width="8.28515625" customWidth="1"/>
    <col min="1812" max="1812" width="12.7109375" customWidth="1"/>
    <col min="1813" max="1813" width="12" customWidth="1"/>
    <col min="1814" max="1815" width="10.28515625" customWidth="1"/>
    <col min="1816" max="1816" width="11" customWidth="1"/>
    <col min="1817" max="1817" width="13" customWidth="1"/>
    <col min="1818" max="1818" width="12.85546875" customWidth="1"/>
    <col min="1819" max="1820" width="10.28515625" customWidth="1"/>
    <col min="1821" max="1821" width="11" customWidth="1"/>
    <col min="1822" max="1822" width="11.7109375" customWidth="1"/>
    <col min="1824" max="1824" width="8.28515625" customWidth="1"/>
    <col min="1825" max="1825" width="9.42578125" customWidth="1"/>
    <col min="1826" max="1827" width="11.85546875" customWidth="1"/>
    <col min="1828" max="1830" width="10" customWidth="1"/>
    <col min="1831" max="1831" width="12.140625" customWidth="1"/>
    <col min="1832" max="1832" width="12.7109375" customWidth="1"/>
    <col min="1833" max="1835" width="10.28515625" customWidth="1"/>
    <col min="1836" max="1836" width="15.28515625" customWidth="1"/>
    <col min="1837" max="1837" width="8.28515625" customWidth="1"/>
    <col min="1838" max="1838" width="8.42578125" customWidth="1"/>
    <col min="1839" max="1839" width="8" customWidth="1"/>
    <col min="1840" max="1840" width="12.5703125" customWidth="1"/>
    <col min="1841" max="1841" width="11.140625" customWidth="1"/>
    <col min="1842" max="1843" width="10" customWidth="1"/>
    <col min="1844" max="1844" width="11.5703125" customWidth="1"/>
    <col min="1845" max="1845" width="12" customWidth="1"/>
    <col min="1846" max="1846" width="10.85546875" customWidth="1"/>
    <col min="1847" max="1848" width="10.28515625" customWidth="1"/>
    <col min="1849" max="1849" width="13" customWidth="1"/>
    <col min="1850" max="1850" width="11.140625" customWidth="1"/>
    <col min="2049" max="2049" width="5.28515625" customWidth="1"/>
    <col min="2050" max="2050" width="11.28515625" customWidth="1"/>
    <col min="2051" max="2051" width="7.28515625" customWidth="1"/>
    <col min="2052" max="2052" width="8.28515625" customWidth="1"/>
    <col min="2053" max="2053" width="9.28515625" customWidth="1"/>
    <col min="2054" max="2054" width="13.42578125" customWidth="1"/>
    <col min="2055" max="2055" width="12.7109375" customWidth="1"/>
    <col min="2056" max="2057" width="10" customWidth="1"/>
    <col min="2058" max="2058" width="10.5703125" customWidth="1"/>
    <col min="2059" max="2059" width="12.140625" customWidth="1"/>
    <col min="2060" max="2060" width="11.85546875" customWidth="1"/>
    <col min="2061" max="2062" width="10.28515625" customWidth="1"/>
    <col min="2063" max="2064" width="10.7109375" customWidth="1"/>
    <col min="2065" max="2065" width="5.85546875" customWidth="1"/>
    <col min="2066" max="2066" width="6.140625" customWidth="1"/>
    <col min="2067" max="2067" width="8.28515625" customWidth="1"/>
    <col min="2068" max="2068" width="12.7109375" customWidth="1"/>
    <col min="2069" max="2069" width="12" customWidth="1"/>
    <col min="2070" max="2071" width="10.28515625" customWidth="1"/>
    <col min="2072" max="2072" width="11" customWidth="1"/>
    <col min="2073" max="2073" width="13" customWidth="1"/>
    <col min="2074" max="2074" width="12.85546875" customWidth="1"/>
    <col min="2075" max="2076" width="10.28515625" customWidth="1"/>
    <col min="2077" max="2077" width="11" customWidth="1"/>
    <col min="2078" max="2078" width="11.7109375" customWidth="1"/>
    <col min="2080" max="2080" width="8.28515625" customWidth="1"/>
    <col min="2081" max="2081" width="9.42578125" customWidth="1"/>
    <col min="2082" max="2083" width="11.85546875" customWidth="1"/>
    <col min="2084" max="2086" width="10" customWidth="1"/>
    <col min="2087" max="2087" width="12.140625" customWidth="1"/>
    <col min="2088" max="2088" width="12.7109375" customWidth="1"/>
    <col min="2089" max="2091" width="10.28515625" customWidth="1"/>
    <col min="2092" max="2092" width="15.28515625" customWidth="1"/>
    <col min="2093" max="2093" width="8.28515625" customWidth="1"/>
    <col min="2094" max="2094" width="8.42578125" customWidth="1"/>
    <col min="2095" max="2095" width="8" customWidth="1"/>
    <col min="2096" max="2096" width="12.5703125" customWidth="1"/>
    <col min="2097" max="2097" width="11.140625" customWidth="1"/>
    <col min="2098" max="2099" width="10" customWidth="1"/>
    <col min="2100" max="2100" width="11.5703125" customWidth="1"/>
    <col min="2101" max="2101" width="12" customWidth="1"/>
    <col min="2102" max="2102" width="10.85546875" customWidth="1"/>
    <col min="2103" max="2104" width="10.28515625" customWidth="1"/>
    <col min="2105" max="2105" width="13" customWidth="1"/>
    <col min="2106" max="2106" width="11.140625" customWidth="1"/>
    <col min="2305" max="2305" width="5.28515625" customWidth="1"/>
    <col min="2306" max="2306" width="11.28515625" customWidth="1"/>
    <col min="2307" max="2307" width="7.28515625" customWidth="1"/>
    <col min="2308" max="2308" width="8.28515625" customWidth="1"/>
    <col min="2309" max="2309" width="9.28515625" customWidth="1"/>
    <col min="2310" max="2310" width="13.42578125" customWidth="1"/>
    <col min="2311" max="2311" width="12.7109375" customWidth="1"/>
    <col min="2312" max="2313" width="10" customWidth="1"/>
    <col min="2314" max="2314" width="10.5703125" customWidth="1"/>
    <col min="2315" max="2315" width="12.140625" customWidth="1"/>
    <col min="2316" max="2316" width="11.85546875" customWidth="1"/>
    <col min="2317" max="2318" width="10.28515625" customWidth="1"/>
    <col min="2319" max="2320" width="10.7109375" customWidth="1"/>
    <col min="2321" max="2321" width="5.85546875" customWidth="1"/>
    <col min="2322" max="2322" width="6.140625" customWidth="1"/>
    <col min="2323" max="2323" width="8.28515625" customWidth="1"/>
    <col min="2324" max="2324" width="12.7109375" customWidth="1"/>
    <col min="2325" max="2325" width="12" customWidth="1"/>
    <col min="2326" max="2327" width="10.28515625" customWidth="1"/>
    <col min="2328" max="2328" width="11" customWidth="1"/>
    <col min="2329" max="2329" width="13" customWidth="1"/>
    <col min="2330" max="2330" width="12.85546875" customWidth="1"/>
    <col min="2331" max="2332" width="10.28515625" customWidth="1"/>
    <col min="2333" max="2333" width="11" customWidth="1"/>
    <col min="2334" max="2334" width="11.7109375" customWidth="1"/>
    <col min="2336" max="2336" width="8.28515625" customWidth="1"/>
    <col min="2337" max="2337" width="9.42578125" customWidth="1"/>
    <col min="2338" max="2339" width="11.85546875" customWidth="1"/>
    <col min="2340" max="2342" width="10" customWidth="1"/>
    <col min="2343" max="2343" width="12.140625" customWidth="1"/>
    <col min="2344" max="2344" width="12.7109375" customWidth="1"/>
    <col min="2345" max="2347" width="10.28515625" customWidth="1"/>
    <col min="2348" max="2348" width="15.28515625" customWidth="1"/>
    <col min="2349" max="2349" width="8.28515625" customWidth="1"/>
    <col min="2350" max="2350" width="8.42578125" customWidth="1"/>
    <col min="2351" max="2351" width="8" customWidth="1"/>
    <col min="2352" max="2352" width="12.5703125" customWidth="1"/>
    <col min="2353" max="2353" width="11.140625" customWidth="1"/>
    <col min="2354" max="2355" width="10" customWidth="1"/>
    <col min="2356" max="2356" width="11.5703125" customWidth="1"/>
    <col min="2357" max="2357" width="12" customWidth="1"/>
    <col min="2358" max="2358" width="10.85546875" customWidth="1"/>
    <col min="2359" max="2360" width="10.28515625" customWidth="1"/>
    <col min="2361" max="2361" width="13" customWidth="1"/>
    <col min="2362" max="2362" width="11.140625" customWidth="1"/>
    <col min="2561" max="2561" width="5.28515625" customWidth="1"/>
    <col min="2562" max="2562" width="11.28515625" customWidth="1"/>
    <col min="2563" max="2563" width="7.28515625" customWidth="1"/>
    <col min="2564" max="2564" width="8.28515625" customWidth="1"/>
    <col min="2565" max="2565" width="9.28515625" customWidth="1"/>
    <col min="2566" max="2566" width="13.42578125" customWidth="1"/>
    <col min="2567" max="2567" width="12.7109375" customWidth="1"/>
    <col min="2568" max="2569" width="10" customWidth="1"/>
    <col min="2570" max="2570" width="10.5703125" customWidth="1"/>
    <col min="2571" max="2571" width="12.140625" customWidth="1"/>
    <col min="2572" max="2572" width="11.85546875" customWidth="1"/>
    <col min="2573" max="2574" width="10.28515625" customWidth="1"/>
    <col min="2575" max="2576" width="10.7109375" customWidth="1"/>
    <col min="2577" max="2577" width="5.85546875" customWidth="1"/>
    <col min="2578" max="2578" width="6.140625" customWidth="1"/>
    <col min="2579" max="2579" width="8.28515625" customWidth="1"/>
    <col min="2580" max="2580" width="12.7109375" customWidth="1"/>
    <col min="2581" max="2581" width="12" customWidth="1"/>
    <col min="2582" max="2583" width="10.28515625" customWidth="1"/>
    <col min="2584" max="2584" width="11" customWidth="1"/>
    <col min="2585" max="2585" width="13" customWidth="1"/>
    <col min="2586" max="2586" width="12.85546875" customWidth="1"/>
    <col min="2587" max="2588" width="10.28515625" customWidth="1"/>
    <col min="2589" max="2589" width="11" customWidth="1"/>
    <col min="2590" max="2590" width="11.7109375" customWidth="1"/>
    <col min="2592" max="2592" width="8.28515625" customWidth="1"/>
    <col min="2593" max="2593" width="9.42578125" customWidth="1"/>
    <col min="2594" max="2595" width="11.85546875" customWidth="1"/>
    <col min="2596" max="2598" width="10" customWidth="1"/>
    <col min="2599" max="2599" width="12.140625" customWidth="1"/>
    <col min="2600" max="2600" width="12.7109375" customWidth="1"/>
    <col min="2601" max="2603" width="10.28515625" customWidth="1"/>
    <col min="2604" max="2604" width="15.28515625" customWidth="1"/>
    <col min="2605" max="2605" width="8.28515625" customWidth="1"/>
    <col min="2606" max="2606" width="8.42578125" customWidth="1"/>
    <col min="2607" max="2607" width="8" customWidth="1"/>
    <col min="2608" max="2608" width="12.5703125" customWidth="1"/>
    <col min="2609" max="2609" width="11.140625" customWidth="1"/>
    <col min="2610" max="2611" width="10" customWidth="1"/>
    <col min="2612" max="2612" width="11.5703125" customWidth="1"/>
    <col min="2613" max="2613" width="12" customWidth="1"/>
    <col min="2614" max="2614" width="10.85546875" customWidth="1"/>
    <col min="2615" max="2616" width="10.28515625" customWidth="1"/>
    <col min="2617" max="2617" width="13" customWidth="1"/>
    <col min="2618" max="2618" width="11.140625" customWidth="1"/>
    <col min="2817" max="2817" width="5.28515625" customWidth="1"/>
    <col min="2818" max="2818" width="11.28515625" customWidth="1"/>
    <col min="2819" max="2819" width="7.28515625" customWidth="1"/>
    <col min="2820" max="2820" width="8.28515625" customWidth="1"/>
    <col min="2821" max="2821" width="9.28515625" customWidth="1"/>
    <col min="2822" max="2822" width="13.42578125" customWidth="1"/>
    <col min="2823" max="2823" width="12.7109375" customWidth="1"/>
    <col min="2824" max="2825" width="10" customWidth="1"/>
    <col min="2826" max="2826" width="10.5703125" customWidth="1"/>
    <col min="2827" max="2827" width="12.140625" customWidth="1"/>
    <col min="2828" max="2828" width="11.85546875" customWidth="1"/>
    <col min="2829" max="2830" width="10.28515625" customWidth="1"/>
    <col min="2831" max="2832" width="10.7109375" customWidth="1"/>
    <col min="2833" max="2833" width="5.85546875" customWidth="1"/>
    <col min="2834" max="2834" width="6.140625" customWidth="1"/>
    <col min="2835" max="2835" width="8.28515625" customWidth="1"/>
    <col min="2836" max="2836" width="12.7109375" customWidth="1"/>
    <col min="2837" max="2837" width="12" customWidth="1"/>
    <col min="2838" max="2839" width="10.28515625" customWidth="1"/>
    <col min="2840" max="2840" width="11" customWidth="1"/>
    <col min="2841" max="2841" width="13" customWidth="1"/>
    <col min="2842" max="2842" width="12.85546875" customWidth="1"/>
    <col min="2843" max="2844" width="10.28515625" customWidth="1"/>
    <col min="2845" max="2845" width="11" customWidth="1"/>
    <col min="2846" max="2846" width="11.7109375" customWidth="1"/>
    <col min="2848" max="2848" width="8.28515625" customWidth="1"/>
    <col min="2849" max="2849" width="9.42578125" customWidth="1"/>
    <col min="2850" max="2851" width="11.85546875" customWidth="1"/>
    <col min="2852" max="2854" width="10" customWidth="1"/>
    <col min="2855" max="2855" width="12.140625" customWidth="1"/>
    <col min="2856" max="2856" width="12.7109375" customWidth="1"/>
    <col min="2857" max="2859" width="10.28515625" customWidth="1"/>
    <col min="2860" max="2860" width="15.28515625" customWidth="1"/>
    <col min="2861" max="2861" width="8.28515625" customWidth="1"/>
    <col min="2862" max="2862" width="8.42578125" customWidth="1"/>
    <col min="2863" max="2863" width="8" customWidth="1"/>
    <col min="2864" max="2864" width="12.5703125" customWidth="1"/>
    <col min="2865" max="2865" width="11.140625" customWidth="1"/>
    <col min="2866" max="2867" width="10" customWidth="1"/>
    <col min="2868" max="2868" width="11.5703125" customWidth="1"/>
    <col min="2869" max="2869" width="12" customWidth="1"/>
    <col min="2870" max="2870" width="10.85546875" customWidth="1"/>
    <col min="2871" max="2872" width="10.28515625" customWidth="1"/>
    <col min="2873" max="2873" width="13" customWidth="1"/>
    <col min="2874" max="2874" width="11.140625" customWidth="1"/>
    <col min="3073" max="3073" width="5.28515625" customWidth="1"/>
    <col min="3074" max="3074" width="11.28515625" customWidth="1"/>
    <col min="3075" max="3075" width="7.28515625" customWidth="1"/>
    <col min="3076" max="3076" width="8.28515625" customWidth="1"/>
    <col min="3077" max="3077" width="9.28515625" customWidth="1"/>
    <col min="3078" max="3078" width="13.42578125" customWidth="1"/>
    <col min="3079" max="3079" width="12.7109375" customWidth="1"/>
    <col min="3080" max="3081" width="10" customWidth="1"/>
    <col min="3082" max="3082" width="10.5703125" customWidth="1"/>
    <col min="3083" max="3083" width="12.140625" customWidth="1"/>
    <col min="3084" max="3084" width="11.85546875" customWidth="1"/>
    <col min="3085" max="3086" width="10.28515625" customWidth="1"/>
    <col min="3087" max="3088" width="10.7109375" customWidth="1"/>
    <col min="3089" max="3089" width="5.85546875" customWidth="1"/>
    <col min="3090" max="3090" width="6.140625" customWidth="1"/>
    <col min="3091" max="3091" width="8.28515625" customWidth="1"/>
    <col min="3092" max="3092" width="12.7109375" customWidth="1"/>
    <col min="3093" max="3093" width="12" customWidth="1"/>
    <col min="3094" max="3095" width="10.28515625" customWidth="1"/>
    <col min="3096" max="3096" width="11" customWidth="1"/>
    <col min="3097" max="3097" width="13" customWidth="1"/>
    <col min="3098" max="3098" width="12.85546875" customWidth="1"/>
    <col min="3099" max="3100" width="10.28515625" customWidth="1"/>
    <col min="3101" max="3101" width="11" customWidth="1"/>
    <col min="3102" max="3102" width="11.7109375" customWidth="1"/>
    <col min="3104" max="3104" width="8.28515625" customWidth="1"/>
    <col min="3105" max="3105" width="9.42578125" customWidth="1"/>
    <col min="3106" max="3107" width="11.85546875" customWidth="1"/>
    <col min="3108" max="3110" width="10" customWidth="1"/>
    <col min="3111" max="3111" width="12.140625" customWidth="1"/>
    <col min="3112" max="3112" width="12.7109375" customWidth="1"/>
    <col min="3113" max="3115" width="10.28515625" customWidth="1"/>
    <col min="3116" max="3116" width="15.28515625" customWidth="1"/>
    <col min="3117" max="3117" width="8.28515625" customWidth="1"/>
    <col min="3118" max="3118" width="8.42578125" customWidth="1"/>
    <col min="3119" max="3119" width="8" customWidth="1"/>
    <col min="3120" max="3120" width="12.5703125" customWidth="1"/>
    <col min="3121" max="3121" width="11.140625" customWidth="1"/>
    <col min="3122" max="3123" width="10" customWidth="1"/>
    <col min="3124" max="3124" width="11.5703125" customWidth="1"/>
    <col min="3125" max="3125" width="12" customWidth="1"/>
    <col min="3126" max="3126" width="10.85546875" customWidth="1"/>
    <col min="3127" max="3128" width="10.28515625" customWidth="1"/>
    <col min="3129" max="3129" width="13" customWidth="1"/>
    <col min="3130" max="3130" width="11.140625" customWidth="1"/>
    <col min="3329" max="3329" width="5.28515625" customWidth="1"/>
    <col min="3330" max="3330" width="11.28515625" customWidth="1"/>
    <col min="3331" max="3331" width="7.28515625" customWidth="1"/>
    <col min="3332" max="3332" width="8.28515625" customWidth="1"/>
    <col min="3333" max="3333" width="9.28515625" customWidth="1"/>
    <col min="3334" max="3334" width="13.42578125" customWidth="1"/>
    <col min="3335" max="3335" width="12.7109375" customWidth="1"/>
    <col min="3336" max="3337" width="10" customWidth="1"/>
    <col min="3338" max="3338" width="10.5703125" customWidth="1"/>
    <col min="3339" max="3339" width="12.140625" customWidth="1"/>
    <col min="3340" max="3340" width="11.85546875" customWidth="1"/>
    <col min="3341" max="3342" width="10.28515625" customWidth="1"/>
    <col min="3343" max="3344" width="10.7109375" customWidth="1"/>
    <col min="3345" max="3345" width="5.85546875" customWidth="1"/>
    <col min="3346" max="3346" width="6.140625" customWidth="1"/>
    <col min="3347" max="3347" width="8.28515625" customWidth="1"/>
    <col min="3348" max="3348" width="12.7109375" customWidth="1"/>
    <col min="3349" max="3349" width="12" customWidth="1"/>
    <col min="3350" max="3351" width="10.28515625" customWidth="1"/>
    <col min="3352" max="3352" width="11" customWidth="1"/>
    <col min="3353" max="3353" width="13" customWidth="1"/>
    <col min="3354" max="3354" width="12.85546875" customWidth="1"/>
    <col min="3355" max="3356" width="10.28515625" customWidth="1"/>
    <col min="3357" max="3357" width="11" customWidth="1"/>
    <col min="3358" max="3358" width="11.7109375" customWidth="1"/>
    <col min="3360" max="3360" width="8.28515625" customWidth="1"/>
    <col min="3361" max="3361" width="9.42578125" customWidth="1"/>
    <col min="3362" max="3363" width="11.85546875" customWidth="1"/>
    <col min="3364" max="3366" width="10" customWidth="1"/>
    <col min="3367" max="3367" width="12.140625" customWidth="1"/>
    <col min="3368" max="3368" width="12.7109375" customWidth="1"/>
    <col min="3369" max="3371" width="10.28515625" customWidth="1"/>
    <col min="3372" max="3372" width="15.28515625" customWidth="1"/>
    <col min="3373" max="3373" width="8.28515625" customWidth="1"/>
    <col min="3374" max="3374" width="8.42578125" customWidth="1"/>
    <col min="3375" max="3375" width="8" customWidth="1"/>
    <col min="3376" max="3376" width="12.5703125" customWidth="1"/>
    <col min="3377" max="3377" width="11.140625" customWidth="1"/>
    <col min="3378" max="3379" width="10" customWidth="1"/>
    <col min="3380" max="3380" width="11.5703125" customWidth="1"/>
    <col min="3381" max="3381" width="12" customWidth="1"/>
    <col min="3382" max="3382" width="10.85546875" customWidth="1"/>
    <col min="3383" max="3384" width="10.28515625" customWidth="1"/>
    <col min="3385" max="3385" width="13" customWidth="1"/>
    <col min="3386" max="3386" width="11.140625" customWidth="1"/>
    <col min="3585" max="3585" width="5.28515625" customWidth="1"/>
    <col min="3586" max="3586" width="11.28515625" customWidth="1"/>
    <col min="3587" max="3587" width="7.28515625" customWidth="1"/>
    <col min="3588" max="3588" width="8.28515625" customWidth="1"/>
    <col min="3589" max="3589" width="9.28515625" customWidth="1"/>
    <col min="3590" max="3590" width="13.42578125" customWidth="1"/>
    <col min="3591" max="3591" width="12.7109375" customWidth="1"/>
    <col min="3592" max="3593" width="10" customWidth="1"/>
    <col min="3594" max="3594" width="10.5703125" customWidth="1"/>
    <col min="3595" max="3595" width="12.140625" customWidth="1"/>
    <col min="3596" max="3596" width="11.85546875" customWidth="1"/>
    <col min="3597" max="3598" width="10.28515625" customWidth="1"/>
    <col min="3599" max="3600" width="10.7109375" customWidth="1"/>
    <col min="3601" max="3601" width="5.85546875" customWidth="1"/>
    <col min="3602" max="3602" width="6.140625" customWidth="1"/>
    <col min="3603" max="3603" width="8.28515625" customWidth="1"/>
    <col min="3604" max="3604" width="12.7109375" customWidth="1"/>
    <col min="3605" max="3605" width="12" customWidth="1"/>
    <col min="3606" max="3607" width="10.28515625" customWidth="1"/>
    <col min="3608" max="3608" width="11" customWidth="1"/>
    <col min="3609" max="3609" width="13" customWidth="1"/>
    <col min="3610" max="3610" width="12.85546875" customWidth="1"/>
    <col min="3611" max="3612" width="10.28515625" customWidth="1"/>
    <col min="3613" max="3613" width="11" customWidth="1"/>
    <col min="3614" max="3614" width="11.7109375" customWidth="1"/>
    <col min="3616" max="3616" width="8.28515625" customWidth="1"/>
    <col min="3617" max="3617" width="9.42578125" customWidth="1"/>
    <col min="3618" max="3619" width="11.85546875" customWidth="1"/>
    <col min="3620" max="3622" width="10" customWidth="1"/>
    <col min="3623" max="3623" width="12.140625" customWidth="1"/>
    <col min="3624" max="3624" width="12.7109375" customWidth="1"/>
    <col min="3625" max="3627" width="10.28515625" customWidth="1"/>
    <col min="3628" max="3628" width="15.28515625" customWidth="1"/>
    <col min="3629" max="3629" width="8.28515625" customWidth="1"/>
    <col min="3630" max="3630" width="8.42578125" customWidth="1"/>
    <col min="3631" max="3631" width="8" customWidth="1"/>
    <col min="3632" max="3632" width="12.5703125" customWidth="1"/>
    <col min="3633" max="3633" width="11.140625" customWidth="1"/>
    <col min="3634" max="3635" width="10" customWidth="1"/>
    <col min="3636" max="3636" width="11.5703125" customWidth="1"/>
    <col min="3637" max="3637" width="12" customWidth="1"/>
    <col min="3638" max="3638" width="10.85546875" customWidth="1"/>
    <col min="3639" max="3640" width="10.28515625" customWidth="1"/>
    <col min="3641" max="3641" width="13" customWidth="1"/>
    <col min="3642" max="3642" width="11.140625" customWidth="1"/>
    <col min="3841" max="3841" width="5.28515625" customWidth="1"/>
    <col min="3842" max="3842" width="11.28515625" customWidth="1"/>
    <col min="3843" max="3843" width="7.28515625" customWidth="1"/>
    <col min="3844" max="3844" width="8.28515625" customWidth="1"/>
    <col min="3845" max="3845" width="9.28515625" customWidth="1"/>
    <col min="3846" max="3846" width="13.42578125" customWidth="1"/>
    <col min="3847" max="3847" width="12.7109375" customWidth="1"/>
    <col min="3848" max="3849" width="10" customWidth="1"/>
    <col min="3850" max="3850" width="10.5703125" customWidth="1"/>
    <col min="3851" max="3851" width="12.140625" customWidth="1"/>
    <col min="3852" max="3852" width="11.85546875" customWidth="1"/>
    <col min="3853" max="3854" width="10.28515625" customWidth="1"/>
    <col min="3855" max="3856" width="10.7109375" customWidth="1"/>
    <col min="3857" max="3857" width="5.85546875" customWidth="1"/>
    <col min="3858" max="3858" width="6.140625" customWidth="1"/>
    <col min="3859" max="3859" width="8.28515625" customWidth="1"/>
    <col min="3860" max="3860" width="12.7109375" customWidth="1"/>
    <col min="3861" max="3861" width="12" customWidth="1"/>
    <col min="3862" max="3863" width="10.28515625" customWidth="1"/>
    <col min="3864" max="3864" width="11" customWidth="1"/>
    <col min="3865" max="3865" width="13" customWidth="1"/>
    <col min="3866" max="3866" width="12.85546875" customWidth="1"/>
    <col min="3867" max="3868" width="10.28515625" customWidth="1"/>
    <col min="3869" max="3869" width="11" customWidth="1"/>
    <col min="3870" max="3870" width="11.7109375" customWidth="1"/>
    <col min="3872" max="3872" width="8.28515625" customWidth="1"/>
    <col min="3873" max="3873" width="9.42578125" customWidth="1"/>
    <col min="3874" max="3875" width="11.85546875" customWidth="1"/>
    <col min="3876" max="3878" width="10" customWidth="1"/>
    <col min="3879" max="3879" width="12.140625" customWidth="1"/>
    <col min="3880" max="3880" width="12.7109375" customWidth="1"/>
    <col min="3881" max="3883" width="10.28515625" customWidth="1"/>
    <col min="3884" max="3884" width="15.28515625" customWidth="1"/>
    <col min="3885" max="3885" width="8.28515625" customWidth="1"/>
    <col min="3886" max="3886" width="8.42578125" customWidth="1"/>
    <col min="3887" max="3887" width="8" customWidth="1"/>
    <col min="3888" max="3888" width="12.5703125" customWidth="1"/>
    <col min="3889" max="3889" width="11.140625" customWidth="1"/>
    <col min="3890" max="3891" width="10" customWidth="1"/>
    <col min="3892" max="3892" width="11.5703125" customWidth="1"/>
    <col min="3893" max="3893" width="12" customWidth="1"/>
    <col min="3894" max="3894" width="10.85546875" customWidth="1"/>
    <col min="3895" max="3896" width="10.28515625" customWidth="1"/>
    <col min="3897" max="3897" width="13" customWidth="1"/>
    <col min="3898" max="3898" width="11.140625" customWidth="1"/>
    <col min="4097" max="4097" width="5.28515625" customWidth="1"/>
    <col min="4098" max="4098" width="11.28515625" customWidth="1"/>
    <col min="4099" max="4099" width="7.28515625" customWidth="1"/>
    <col min="4100" max="4100" width="8.28515625" customWidth="1"/>
    <col min="4101" max="4101" width="9.28515625" customWidth="1"/>
    <col min="4102" max="4102" width="13.42578125" customWidth="1"/>
    <col min="4103" max="4103" width="12.7109375" customWidth="1"/>
    <col min="4104" max="4105" width="10" customWidth="1"/>
    <col min="4106" max="4106" width="10.5703125" customWidth="1"/>
    <col min="4107" max="4107" width="12.140625" customWidth="1"/>
    <col min="4108" max="4108" width="11.85546875" customWidth="1"/>
    <col min="4109" max="4110" width="10.28515625" customWidth="1"/>
    <col min="4111" max="4112" width="10.7109375" customWidth="1"/>
    <col min="4113" max="4113" width="5.85546875" customWidth="1"/>
    <col min="4114" max="4114" width="6.140625" customWidth="1"/>
    <col min="4115" max="4115" width="8.28515625" customWidth="1"/>
    <col min="4116" max="4116" width="12.7109375" customWidth="1"/>
    <col min="4117" max="4117" width="12" customWidth="1"/>
    <col min="4118" max="4119" width="10.28515625" customWidth="1"/>
    <col min="4120" max="4120" width="11" customWidth="1"/>
    <col min="4121" max="4121" width="13" customWidth="1"/>
    <col min="4122" max="4122" width="12.85546875" customWidth="1"/>
    <col min="4123" max="4124" width="10.28515625" customWidth="1"/>
    <col min="4125" max="4125" width="11" customWidth="1"/>
    <col min="4126" max="4126" width="11.7109375" customWidth="1"/>
    <col min="4128" max="4128" width="8.28515625" customWidth="1"/>
    <col min="4129" max="4129" width="9.42578125" customWidth="1"/>
    <col min="4130" max="4131" width="11.85546875" customWidth="1"/>
    <col min="4132" max="4134" width="10" customWidth="1"/>
    <col min="4135" max="4135" width="12.140625" customWidth="1"/>
    <col min="4136" max="4136" width="12.7109375" customWidth="1"/>
    <col min="4137" max="4139" width="10.28515625" customWidth="1"/>
    <col min="4140" max="4140" width="15.28515625" customWidth="1"/>
    <col min="4141" max="4141" width="8.28515625" customWidth="1"/>
    <col min="4142" max="4142" width="8.42578125" customWidth="1"/>
    <col min="4143" max="4143" width="8" customWidth="1"/>
    <col min="4144" max="4144" width="12.5703125" customWidth="1"/>
    <col min="4145" max="4145" width="11.140625" customWidth="1"/>
    <col min="4146" max="4147" width="10" customWidth="1"/>
    <col min="4148" max="4148" width="11.5703125" customWidth="1"/>
    <col min="4149" max="4149" width="12" customWidth="1"/>
    <col min="4150" max="4150" width="10.85546875" customWidth="1"/>
    <col min="4151" max="4152" width="10.28515625" customWidth="1"/>
    <col min="4153" max="4153" width="13" customWidth="1"/>
    <col min="4154" max="4154" width="11.140625" customWidth="1"/>
    <col min="4353" max="4353" width="5.28515625" customWidth="1"/>
    <col min="4354" max="4354" width="11.28515625" customWidth="1"/>
    <col min="4355" max="4355" width="7.28515625" customWidth="1"/>
    <col min="4356" max="4356" width="8.28515625" customWidth="1"/>
    <col min="4357" max="4357" width="9.28515625" customWidth="1"/>
    <col min="4358" max="4358" width="13.42578125" customWidth="1"/>
    <col min="4359" max="4359" width="12.7109375" customWidth="1"/>
    <col min="4360" max="4361" width="10" customWidth="1"/>
    <col min="4362" max="4362" width="10.5703125" customWidth="1"/>
    <col min="4363" max="4363" width="12.140625" customWidth="1"/>
    <col min="4364" max="4364" width="11.85546875" customWidth="1"/>
    <col min="4365" max="4366" width="10.28515625" customWidth="1"/>
    <col min="4367" max="4368" width="10.7109375" customWidth="1"/>
    <col min="4369" max="4369" width="5.85546875" customWidth="1"/>
    <col min="4370" max="4370" width="6.140625" customWidth="1"/>
    <col min="4371" max="4371" width="8.28515625" customWidth="1"/>
    <col min="4372" max="4372" width="12.7109375" customWidth="1"/>
    <col min="4373" max="4373" width="12" customWidth="1"/>
    <col min="4374" max="4375" width="10.28515625" customWidth="1"/>
    <col min="4376" max="4376" width="11" customWidth="1"/>
    <col min="4377" max="4377" width="13" customWidth="1"/>
    <col min="4378" max="4378" width="12.85546875" customWidth="1"/>
    <col min="4379" max="4380" width="10.28515625" customWidth="1"/>
    <col min="4381" max="4381" width="11" customWidth="1"/>
    <col min="4382" max="4382" width="11.7109375" customWidth="1"/>
    <col min="4384" max="4384" width="8.28515625" customWidth="1"/>
    <col min="4385" max="4385" width="9.42578125" customWidth="1"/>
    <col min="4386" max="4387" width="11.85546875" customWidth="1"/>
    <col min="4388" max="4390" width="10" customWidth="1"/>
    <col min="4391" max="4391" width="12.140625" customWidth="1"/>
    <col min="4392" max="4392" width="12.7109375" customWidth="1"/>
    <col min="4393" max="4395" width="10.28515625" customWidth="1"/>
    <col min="4396" max="4396" width="15.28515625" customWidth="1"/>
    <col min="4397" max="4397" width="8.28515625" customWidth="1"/>
    <col min="4398" max="4398" width="8.42578125" customWidth="1"/>
    <col min="4399" max="4399" width="8" customWidth="1"/>
    <col min="4400" max="4400" width="12.5703125" customWidth="1"/>
    <col min="4401" max="4401" width="11.140625" customWidth="1"/>
    <col min="4402" max="4403" width="10" customWidth="1"/>
    <col min="4404" max="4404" width="11.5703125" customWidth="1"/>
    <col min="4405" max="4405" width="12" customWidth="1"/>
    <col min="4406" max="4406" width="10.85546875" customWidth="1"/>
    <col min="4407" max="4408" width="10.28515625" customWidth="1"/>
    <col min="4409" max="4409" width="13" customWidth="1"/>
    <col min="4410" max="4410" width="11.140625" customWidth="1"/>
    <col min="4609" max="4609" width="5.28515625" customWidth="1"/>
    <col min="4610" max="4610" width="11.28515625" customWidth="1"/>
    <col min="4611" max="4611" width="7.28515625" customWidth="1"/>
    <col min="4612" max="4612" width="8.28515625" customWidth="1"/>
    <col min="4613" max="4613" width="9.28515625" customWidth="1"/>
    <col min="4614" max="4614" width="13.42578125" customWidth="1"/>
    <col min="4615" max="4615" width="12.7109375" customWidth="1"/>
    <col min="4616" max="4617" width="10" customWidth="1"/>
    <col min="4618" max="4618" width="10.5703125" customWidth="1"/>
    <col min="4619" max="4619" width="12.140625" customWidth="1"/>
    <col min="4620" max="4620" width="11.85546875" customWidth="1"/>
    <col min="4621" max="4622" width="10.28515625" customWidth="1"/>
    <col min="4623" max="4624" width="10.7109375" customWidth="1"/>
    <col min="4625" max="4625" width="5.85546875" customWidth="1"/>
    <col min="4626" max="4626" width="6.140625" customWidth="1"/>
    <col min="4627" max="4627" width="8.28515625" customWidth="1"/>
    <col min="4628" max="4628" width="12.7109375" customWidth="1"/>
    <col min="4629" max="4629" width="12" customWidth="1"/>
    <col min="4630" max="4631" width="10.28515625" customWidth="1"/>
    <col min="4632" max="4632" width="11" customWidth="1"/>
    <col min="4633" max="4633" width="13" customWidth="1"/>
    <col min="4634" max="4634" width="12.85546875" customWidth="1"/>
    <col min="4635" max="4636" width="10.28515625" customWidth="1"/>
    <col min="4637" max="4637" width="11" customWidth="1"/>
    <col min="4638" max="4638" width="11.7109375" customWidth="1"/>
    <col min="4640" max="4640" width="8.28515625" customWidth="1"/>
    <col min="4641" max="4641" width="9.42578125" customWidth="1"/>
    <col min="4642" max="4643" width="11.85546875" customWidth="1"/>
    <col min="4644" max="4646" width="10" customWidth="1"/>
    <col min="4647" max="4647" width="12.140625" customWidth="1"/>
    <col min="4648" max="4648" width="12.7109375" customWidth="1"/>
    <col min="4649" max="4651" width="10.28515625" customWidth="1"/>
    <col min="4652" max="4652" width="15.28515625" customWidth="1"/>
    <col min="4653" max="4653" width="8.28515625" customWidth="1"/>
    <col min="4654" max="4654" width="8.42578125" customWidth="1"/>
    <col min="4655" max="4655" width="8" customWidth="1"/>
    <col min="4656" max="4656" width="12.5703125" customWidth="1"/>
    <col min="4657" max="4657" width="11.140625" customWidth="1"/>
    <col min="4658" max="4659" width="10" customWidth="1"/>
    <col min="4660" max="4660" width="11.5703125" customWidth="1"/>
    <col min="4661" max="4661" width="12" customWidth="1"/>
    <col min="4662" max="4662" width="10.85546875" customWidth="1"/>
    <col min="4663" max="4664" width="10.28515625" customWidth="1"/>
    <col min="4665" max="4665" width="13" customWidth="1"/>
    <col min="4666" max="4666" width="11.140625" customWidth="1"/>
    <col min="4865" max="4865" width="5.28515625" customWidth="1"/>
    <col min="4866" max="4866" width="11.28515625" customWidth="1"/>
    <col min="4867" max="4867" width="7.28515625" customWidth="1"/>
    <col min="4868" max="4868" width="8.28515625" customWidth="1"/>
    <col min="4869" max="4869" width="9.28515625" customWidth="1"/>
    <col min="4870" max="4870" width="13.42578125" customWidth="1"/>
    <col min="4871" max="4871" width="12.7109375" customWidth="1"/>
    <col min="4872" max="4873" width="10" customWidth="1"/>
    <col min="4874" max="4874" width="10.5703125" customWidth="1"/>
    <col min="4875" max="4875" width="12.140625" customWidth="1"/>
    <col min="4876" max="4876" width="11.85546875" customWidth="1"/>
    <col min="4877" max="4878" width="10.28515625" customWidth="1"/>
    <col min="4879" max="4880" width="10.7109375" customWidth="1"/>
    <col min="4881" max="4881" width="5.85546875" customWidth="1"/>
    <col min="4882" max="4882" width="6.140625" customWidth="1"/>
    <col min="4883" max="4883" width="8.28515625" customWidth="1"/>
    <col min="4884" max="4884" width="12.7109375" customWidth="1"/>
    <col min="4885" max="4885" width="12" customWidth="1"/>
    <col min="4886" max="4887" width="10.28515625" customWidth="1"/>
    <col min="4888" max="4888" width="11" customWidth="1"/>
    <col min="4889" max="4889" width="13" customWidth="1"/>
    <col min="4890" max="4890" width="12.85546875" customWidth="1"/>
    <col min="4891" max="4892" width="10.28515625" customWidth="1"/>
    <col min="4893" max="4893" width="11" customWidth="1"/>
    <col min="4894" max="4894" width="11.7109375" customWidth="1"/>
    <col min="4896" max="4896" width="8.28515625" customWidth="1"/>
    <col min="4897" max="4897" width="9.42578125" customWidth="1"/>
    <col min="4898" max="4899" width="11.85546875" customWidth="1"/>
    <col min="4900" max="4902" width="10" customWidth="1"/>
    <col min="4903" max="4903" width="12.140625" customWidth="1"/>
    <col min="4904" max="4904" width="12.7109375" customWidth="1"/>
    <col min="4905" max="4907" width="10.28515625" customWidth="1"/>
    <col min="4908" max="4908" width="15.28515625" customWidth="1"/>
    <col min="4909" max="4909" width="8.28515625" customWidth="1"/>
    <col min="4910" max="4910" width="8.42578125" customWidth="1"/>
    <col min="4911" max="4911" width="8" customWidth="1"/>
    <col min="4912" max="4912" width="12.5703125" customWidth="1"/>
    <col min="4913" max="4913" width="11.140625" customWidth="1"/>
    <col min="4914" max="4915" width="10" customWidth="1"/>
    <col min="4916" max="4916" width="11.5703125" customWidth="1"/>
    <col min="4917" max="4917" width="12" customWidth="1"/>
    <col min="4918" max="4918" width="10.85546875" customWidth="1"/>
    <col min="4919" max="4920" width="10.28515625" customWidth="1"/>
    <col min="4921" max="4921" width="13" customWidth="1"/>
    <col min="4922" max="4922" width="11.140625" customWidth="1"/>
    <col min="5121" max="5121" width="5.28515625" customWidth="1"/>
    <col min="5122" max="5122" width="11.28515625" customWidth="1"/>
    <col min="5123" max="5123" width="7.28515625" customWidth="1"/>
    <col min="5124" max="5124" width="8.28515625" customWidth="1"/>
    <col min="5125" max="5125" width="9.28515625" customWidth="1"/>
    <col min="5126" max="5126" width="13.42578125" customWidth="1"/>
    <col min="5127" max="5127" width="12.7109375" customWidth="1"/>
    <col min="5128" max="5129" width="10" customWidth="1"/>
    <col min="5130" max="5130" width="10.5703125" customWidth="1"/>
    <col min="5131" max="5131" width="12.140625" customWidth="1"/>
    <col min="5132" max="5132" width="11.85546875" customWidth="1"/>
    <col min="5133" max="5134" width="10.28515625" customWidth="1"/>
    <col min="5135" max="5136" width="10.7109375" customWidth="1"/>
    <col min="5137" max="5137" width="5.85546875" customWidth="1"/>
    <col min="5138" max="5138" width="6.140625" customWidth="1"/>
    <col min="5139" max="5139" width="8.28515625" customWidth="1"/>
    <col min="5140" max="5140" width="12.7109375" customWidth="1"/>
    <col min="5141" max="5141" width="12" customWidth="1"/>
    <col min="5142" max="5143" width="10.28515625" customWidth="1"/>
    <col min="5144" max="5144" width="11" customWidth="1"/>
    <col min="5145" max="5145" width="13" customWidth="1"/>
    <col min="5146" max="5146" width="12.85546875" customWidth="1"/>
    <col min="5147" max="5148" width="10.28515625" customWidth="1"/>
    <col min="5149" max="5149" width="11" customWidth="1"/>
    <col min="5150" max="5150" width="11.7109375" customWidth="1"/>
    <col min="5152" max="5152" width="8.28515625" customWidth="1"/>
    <col min="5153" max="5153" width="9.42578125" customWidth="1"/>
    <col min="5154" max="5155" width="11.85546875" customWidth="1"/>
    <col min="5156" max="5158" width="10" customWidth="1"/>
    <col min="5159" max="5159" width="12.140625" customWidth="1"/>
    <col min="5160" max="5160" width="12.7109375" customWidth="1"/>
    <col min="5161" max="5163" width="10.28515625" customWidth="1"/>
    <col min="5164" max="5164" width="15.28515625" customWidth="1"/>
    <col min="5165" max="5165" width="8.28515625" customWidth="1"/>
    <col min="5166" max="5166" width="8.42578125" customWidth="1"/>
    <col min="5167" max="5167" width="8" customWidth="1"/>
    <col min="5168" max="5168" width="12.5703125" customWidth="1"/>
    <col min="5169" max="5169" width="11.140625" customWidth="1"/>
    <col min="5170" max="5171" width="10" customWidth="1"/>
    <col min="5172" max="5172" width="11.5703125" customWidth="1"/>
    <col min="5173" max="5173" width="12" customWidth="1"/>
    <col min="5174" max="5174" width="10.85546875" customWidth="1"/>
    <col min="5175" max="5176" width="10.28515625" customWidth="1"/>
    <col min="5177" max="5177" width="13" customWidth="1"/>
    <col min="5178" max="5178" width="11.140625" customWidth="1"/>
    <col min="5377" max="5377" width="5.28515625" customWidth="1"/>
    <col min="5378" max="5378" width="11.28515625" customWidth="1"/>
    <col min="5379" max="5379" width="7.28515625" customWidth="1"/>
    <col min="5380" max="5380" width="8.28515625" customWidth="1"/>
    <col min="5381" max="5381" width="9.28515625" customWidth="1"/>
    <col min="5382" max="5382" width="13.42578125" customWidth="1"/>
    <col min="5383" max="5383" width="12.7109375" customWidth="1"/>
    <col min="5384" max="5385" width="10" customWidth="1"/>
    <col min="5386" max="5386" width="10.5703125" customWidth="1"/>
    <col min="5387" max="5387" width="12.140625" customWidth="1"/>
    <col min="5388" max="5388" width="11.85546875" customWidth="1"/>
    <col min="5389" max="5390" width="10.28515625" customWidth="1"/>
    <col min="5391" max="5392" width="10.7109375" customWidth="1"/>
    <col min="5393" max="5393" width="5.85546875" customWidth="1"/>
    <col min="5394" max="5394" width="6.140625" customWidth="1"/>
    <col min="5395" max="5395" width="8.28515625" customWidth="1"/>
    <col min="5396" max="5396" width="12.7109375" customWidth="1"/>
    <col min="5397" max="5397" width="12" customWidth="1"/>
    <col min="5398" max="5399" width="10.28515625" customWidth="1"/>
    <col min="5400" max="5400" width="11" customWidth="1"/>
    <col min="5401" max="5401" width="13" customWidth="1"/>
    <col min="5402" max="5402" width="12.85546875" customWidth="1"/>
    <col min="5403" max="5404" width="10.28515625" customWidth="1"/>
    <col min="5405" max="5405" width="11" customWidth="1"/>
    <col min="5406" max="5406" width="11.7109375" customWidth="1"/>
    <col min="5408" max="5408" width="8.28515625" customWidth="1"/>
    <col min="5409" max="5409" width="9.42578125" customWidth="1"/>
    <col min="5410" max="5411" width="11.85546875" customWidth="1"/>
    <col min="5412" max="5414" width="10" customWidth="1"/>
    <col min="5415" max="5415" width="12.140625" customWidth="1"/>
    <col min="5416" max="5416" width="12.7109375" customWidth="1"/>
    <col min="5417" max="5419" width="10.28515625" customWidth="1"/>
    <col min="5420" max="5420" width="15.28515625" customWidth="1"/>
    <col min="5421" max="5421" width="8.28515625" customWidth="1"/>
    <col min="5422" max="5422" width="8.42578125" customWidth="1"/>
    <col min="5423" max="5423" width="8" customWidth="1"/>
    <col min="5424" max="5424" width="12.5703125" customWidth="1"/>
    <col min="5425" max="5425" width="11.140625" customWidth="1"/>
    <col min="5426" max="5427" width="10" customWidth="1"/>
    <col min="5428" max="5428" width="11.5703125" customWidth="1"/>
    <col min="5429" max="5429" width="12" customWidth="1"/>
    <col min="5430" max="5430" width="10.85546875" customWidth="1"/>
    <col min="5431" max="5432" width="10.28515625" customWidth="1"/>
    <col min="5433" max="5433" width="13" customWidth="1"/>
    <col min="5434" max="5434" width="11.140625" customWidth="1"/>
    <col min="5633" max="5633" width="5.28515625" customWidth="1"/>
    <col min="5634" max="5634" width="11.28515625" customWidth="1"/>
    <col min="5635" max="5635" width="7.28515625" customWidth="1"/>
    <col min="5636" max="5636" width="8.28515625" customWidth="1"/>
    <col min="5637" max="5637" width="9.28515625" customWidth="1"/>
    <col min="5638" max="5638" width="13.42578125" customWidth="1"/>
    <col min="5639" max="5639" width="12.7109375" customWidth="1"/>
    <col min="5640" max="5641" width="10" customWidth="1"/>
    <col min="5642" max="5642" width="10.5703125" customWidth="1"/>
    <col min="5643" max="5643" width="12.140625" customWidth="1"/>
    <col min="5644" max="5644" width="11.85546875" customWidth="1"/>
    <col min="5645" max="5646" width="10.28515625" customWidth="1"/>
    <col min="5647" max="5648" width="10.7109375" customWidth="1"/>
    <col min="5649" max="5649" width="5.85546875" customWidth="1"/>
    <col min="5650" max="5650" width="6.140625" customWidth="1"/>
    <col min="5651" max="5651" width="8.28515625" customWidth="1"/>
    <col min="5652" max="5652" width="12.7109375" customWidth="1"/>
    <col min="5653" max="5653" width="12" customWidth="1"/>
    <col min="5654" max="5655" width="10.28515625" customWidth="1"/>
    <col min="5656" max="5656" width="11" customWidth="1"/>
    <col min="5657" max="5657" width="13" customWidth="1"/>
    <col min="5658" max="5658" width="12.85546875" customWidth="1"/>
    <col min="5659" max="5660" width="10.28515625" customWidth="1"/>
    <col min="5661" max="5661" width="11" customWidth="1"/>
    <col min="5662" max="5662" width="11.7109375" customWidth="1"/>
    <col min="5664" max="5664" width="8.28515625" customWidth="1"/>
    <col min="5665" max="5665" width="9.42578125" customWidth="1"/>
    <col min="5666" max="5667" width="11.85546875" customWidth="1"/>
    <col min="5668" max="5670" width="10" customWidth="1"/>
    <col min="5671" max="5671" width="12.140625" customWidth="1"/>
    <col min="5672" max="5672" width="12.7109375" customWidth="1"/>
    <col min="5673" max="5675" width="10.28515625" customWidth="1"/>
    <col min="5676" max="5676" width="15.28515625" customWidth="1"/>
    <col min="5677" max="5677" width="8.28515625" customWidth="1"/>
    <col min="5678" max="5678" width="8.42578125" customWidth="1"/>
    <col min="5679" max="5679" width="8" customWidth="1"/>
    <col min="5680" max="5680" width="12.5703125" customWidth="1"/>
    <col min="5681" max="5681" width="11.140625" customWidth="1"/>
    <col min="5682" max="5683" width="10" customWidth="1"/>
    <col min="5684" max="5684" width="11.5703125" customWidth="1"/>
    <col min="5685" max="5685" width="12" customWidth="1"/>
    <col min="5686" max="5686" width="10.85546875" customWidth="1"/>
    <col min="5687" max="5688" width="10.28515625" customWidth="1"/>
    <col min="5689" max="5689" width="13" customWidth="1"/>
    <col min="5690" max="5690" width="11.140625" customWidth="1"/>
    <col min="5889" max="5889" width="5.28515625" customWidth="1"/>
    <col min="5890" max="5890" width="11.28515625" customWidth="1"/>
    <col min="5891" max="5891" width="7.28515625" customWidth="1"/>
    <col min="5892" max="5892" width="8.28515625" customWidth="1"/>
    <col min="5893" max="5893" width="9.28515625" customWidth="1"/>
    <col min="5894" max="5894" width="13.42578125" customWidth="1"/>
    <col min="5895" max="5895" width="12.7109375" customWidth="1"/>
    <col min="5896" max="5897" width="10" customWidth="1"/>
    <col min="5898" max="5898" width="10.5703125" customWidth="1"/>
    <col min="5899" max="5899" width="12.140625" customWidth="1"/>
    <col min="5900" max="5900" width="11.85546875" customWidth="1"/>
    <col min="5901" max="5902" width="10.28515625" customWidth="1"/>
    <col min="5903" max="5904" width="10.7109375" customWidth="1"/>
    <col min="5905" max="5905" width="5.85546875" customWidth="1"/>
    <col min="5906" max="5906" width="6.140625" customWidth="1"/>
    <col min="5907" max="5907" width="8.28515625" customWidth="1"/>
    <col min="5908" max="5908" width="12.7109375" customWidth="1"/>
    <col min="5909" max="5909" width="12" customWidth="1"/>
    <col min="5910" max="5911" width="10.28515625" customWidth="1"/>
    <col min="5912" max="5912" width="11" customWidth="1"/>
    <col min="5913" max="5913" width="13" customWidth="1"/>
    <col min="5914" max="5914" width="12.85546875" customWidth="1"/>
    <col min="5915" max="5916" width="10.28515625" customWidth="1"/>
    <col min="5917" max="5917" width="11" customWidth="1"/>
    <col min="5918" max="5918" width="11.7109375" customWidth="1"/>
    <col min="5920" max="5920" width="8.28515625" customWidth="1"/>
    <col min="5921" max="5921" width="9.42578125" customWidth="1"/>
    <col min="5922" max="5923" width="11.85546875" customWidth="1"/>
    <col min="5924" max="5926" width="10" customWidth="1"/>
    <col min="5927" max="5927" width="12.140625" customWidth="1"/>
    <col min="5928" max="5928" width="12.7109375" customWidth="1"/>
    <col min="5929" max="5931" width="10.28515625" customWidth="1"/>
    <col min="5932" max="5932" width="15.28515625" customWidth="1"/>
    <col min="5933" max="5933" width="8.28515625" customWidth="1"/>
    <col min="5934" max="5934" width="8.42578125" customWidth="1"/>
    <col min="5935" max="5935" width="8" customWidth="1"/>
    <col min="5936" max="5936" width="12.5703125" customWidth="1"/>
    <col min="5937" max="5937" width="11.140625" customWidth="1"/>
    <col min="5938" max="5939" width="10" customWidth="1"/>
    <col min="5940" max="5940" width="11.5703125" customWidth="1"/>
    <col min="5941" max="5941" width="12" customWidth="1"/>
    <col min="5942" max="5942" width="10.85546875" customWidth="1"/>
    <col min="5943" max="5944" width="10.28515625" customWidth="1"/>
    <col min="5945" max="5945" width="13" customWidth="1"/>
    <col min="5946" max="5946" width="11.140625" customWidth="1"/>
    <col min="6145" max="6145" width="5.28515625" customWidth="1"/>
    <col min="6146" max="6146" width="11.28515625" customWidth="1"/>
    <col min="6147" max="6147" width="7.28515625" customWidth="1"/>
    <col min="6148" max="6148" width="8.28515625" customWidth="1"/>
    <col min="6149" max="6149" width="9.28515625" customWidth="1"/>
    <col min="6150" max="6150" width="13.42578125" customWidth="1"/>
    <col min="6151" max="6151" width="12.7109375" customWidth="1"/>
    <col min="6152" max="6153" width="10" customWidth="1"/>
    <col min="6154" max="6154" width="10.5703125" customWidth="1"/>
    <col min="6155" max="6155" width="12.140625" customWidth="1"/>
    <col min="6156" max="6156" width="11.85546875" customWidth="1"/>
    <col min="6157" max="6158" width="10.28515625" customWidth="1"/>
    <col min="6159" max="6160" width="10.7109375" customWidth="1"/>
    <col min="6161" max="6161" width="5.85546875" customWidth="1"/>
    <col min="6162" max="6162" width="6.140625" customWidth="1"/>
    <col min="6163" max="6163" width="8.28515625" customWidth="1"/>
    <col min="6164" max="6164" width="12.7109375" customWidth="1"/>
    <col min="6165" max="6165" width="12" customWidth="1"/>
    <col min="6166" max="6167" width="10.28515625" customWidth="1"/>
    <col min="6168" max="6168" width="11" customWidth="1"/>
    <col min="6169" max="6169" width="13" customWidth="1"/>
    <col min="6170" max="6170" width="12.85546875" customWidth="1"/>
    <col min="6171" max="6172" width="10.28515625" customWidth="1"/>
    <col min="6173" max="6173" width="11" customWidth="1"/>
    <col min="6174" max="6174" width="11.7109375" customWidth="1"/>
    <col min="6176" max="6176" width="8.28515625" customWidth="1"/>
    <col min="6177" max="6177" width="9.42578125" customWidth="1"/>
    <col min="6178" max="6179" width="11.85546875" customWidth="1"/>
    <col min="6180" max="6182" width="10" customWidth="1"/>
    <col min="6183" max="6183" width="12.140625" customWidth="1"/>
    <col min="6184" max="6184" width="12.7109375" customWidth="1"/>
    <col min="6185" max="6187" width="10.28515625" customWidth="1"/>
    <col min="6188" max="6188" width="15.28515625" customWidth="1"/>
    <col min="6189" max="6189" width="8.28515625" customWidth="1"/>
    <col min="6190" max="6190" width="8.42578125" customWidth="1"/>
    <col min="6191" max="6191" width="8" customWidth="1"/>
    <col min="6192" max="6192" width="12.5703125" customWidth="1"/>
    <col min="6193" max="6193" width="11.140625" customWidth="1"/>
    <col min="6194" max="6195" width="10" customWidth="1"/>
    <col min="6196" max="6196" width="11.5703125" customWidth="1"/>
    <col min="6197" max="6197" width="12" customWidth="1"/>
    <col min="6198" max="6198" width="10.85546875" customWidth="1"/>
    <col min="6199" max="6200" width="10.28515625" customWidth="1"/>
    <col min="6201" max="6201" width="13" customWidth="1"/>
    <col min="6202" max="6202" width="11.140625" customWidth="1"/>
    <col min="6401" max="6401" width="5.28515625" customWidth="1"/>
    <col min="6402" max="6402" width="11.28515625" customWidth="1"/>
    <col min="6403" max="6403" width="7.28515625" customWidth="1"/>
    <col min="6404" max="6404" width="8.28515625" customWidth="1"/>
    <col min="6405" max="6405" width="9.28515625" customWidth="1"/>
    <col min="6406" max="6406" width="13.42578125" customWidth="1"/>
    <col min="6407" max="6407" width="12.7109375" customWidth="1"/>
    <col min="6408" max="6409" width="10" customWidth="1"/>
    <col min="6410" max="6410" width="10.5703125" customWidth="1"/>
    <col min="6411" max="6411" width="12.140625" customWidth="1"/>
    <col min="6412" max="6412" width="11.85546875" customWidth="1"/>
    <col min="6413" max="6414" width="10.28515625" customWidth="1"/>
    <col min="6415" max="6416" width="10.7109375" customWidth="1"/>
    <col min="6417" max="6417" width="5.85546875" customWidth="1"/>
    <col min="6418" max="6418" width="6.140625" customWidth="1"/>
    <col min="6419" max="6419" width="8.28515625" customWidth="1"/>
    <col min="6420" max="6420" width="12.7109375" customWidth="1"/>
    <col min="6421" max="6421" width="12" customWidth="1"/>
    <col min="6422" max="6423" width="10.28515625" customWidth="1"/>
    <col min="6424" max="6424" width="11" customWidth="1"/>
    <col min="6425" max="6425" width="13" customWidth="1"/>
    <col min="6426" max="6426" width="12.85546875" customWidth="1"/>
    <col min="6427" max="6428" width="10.28515625" customWidth="1"/>
    <col min="6429" max="6429" width="11" customWidth="1"/>
    <col min="6430" max="6430" width="11.7109375" customWidth="1"/>
    <col min="6432" max="6432" width="8.28515625" customWidth="1"/>
    <col min="6433" max="6433" width="9.42578125" customWidth="1"/>
    <col min="6434" max="6435" width="11.85546875" customWidth="1"/>
    <col min="6436" max="6438" width="10" customWidth="1"/>
    <col min="6439" max="6439" width="12.140625" customWidth="1"/>
    <col min="6440" max="6440" width="12.7109375" customWidth="1"/>
    <col min="6441" max="6443" width="10.28515625" customWidth="1"/>
    <col min="6444" max="6444" width="15.28515625" customWidth="1"/>
    <col min="6445" max="6445" width="8.28515625" customWidth="1"/>
    <col min="6446" max="6446" width="8.42578125" customWidth="1"/>
    <col min="6447" max="6447" width="8" customWidth="1"/>
    <col min="6448" max="6448" width="12.5703125" customWidth="1"/>
    <col min="6449" max="6449" width="11.140625" customWidth="1"/>
    <col min="6450" max="6451" width="10" customWidth="1"/>
    <col min="6452" max="6452" width="11.5703125" customWidth="1"/>
    <col min="6453" max="6453" width="12" customWidth="1"/>
    <col min="6454" max="6454" width="10.85546875" customWidth="1"/>
    <col min="6455" max="6456" width="10.28515625" customWidth="1"/>
    <col min="6457" max="6457" width="13" customWidth="1"/>
    <col min="6458" max="6458" width="11.140625" customWidth="1"/>
    <col min="6657" max="6657" width="5.28515625" customWidth="1"/>
    <col min="6658" max="6658" width="11.28515625" customWidth="1"/>
    <col min="6659" max="6659" width="7.28515625" customWidth="1"/>
    <col min="6660" max="6660" width="8.28515625" customWidth="1"/>
    <col min="6661" max="6661" width="9.28515625" customWidth="1"/>
    <col min="6662" max="6662" width="13.42578125" customWidth="1"/>
    <col min="6663" max="6663" width="12.7109375" customWidth="1"/>
    <col min="6664" max="6665" width="10" customWidth="1"/>
    <col min="6666" max="6666" width="10.5703125" customWidth="1"/>
    <col min="6667" max="6667" width="12.140625" customWidth="1"/>
    <col min="6668" max="6668" width="11.85546875" customWidth="1"/>
    <col min="6669" max="6670" width="10.28515625" customWidth="1"/>
    <col min="6671" max="6672" width="10.7109375" customWidth="1"/>
    <col min="6673" max="6673" width="5.85546875" customWidth="1"/>
    <col min="6674" max="6674" width="6.140625" customWidth="1"/>
    <col min="6675" max="6675" width="8.28515625" customWidth="1"/>
    <col min="6676" max="6676" width="12.7109375" customWidth="1"/>
    <col min="6677" max="6677" width="12" customWidth="1"/>
    <col min="6678" max="6679" width="10.28515625" customWidth="1"/>
    <col min="6680" max="6680" width="11" customWidth="1"/>
    <col min="6681" max="6681" width="13" customWidth="1"/>
    <col min="6682" max="6682" width="12.85546875" customWidth="1"/>
    <col min="6683" max="6684" width="10.28515625" customWidth="1"/>
    <col min="6685" max="6685" width="11" customWidth="1"/>
    <col min="6686" max="6686" width="11.7109375" customWidth="1"/>
    <col min="6688" max="6688" width="8.28515625" customWidth="1"/>
    <col min="6689" max="6689" width="9.42578125" customWidth="1"/>
    <col min="6690" max="6691" width="11.85546875" customWidth="1"/>
    <col min="6692" max="6694" width="10" customWidth="1"/>
    <col min="6695" max="6695" width="12.140625" customWidth="1"/>
    <col min="6696" max="6696" width="12.7109375" customWidth="1"/>
    <col min="6697" max="6699" width="10.28515625" customWidth="1"/>
    <col min="6700" max="6700" width="15.28515625" customWidth="1"/>
    <col min="6701" max="6701" width="8.28515625" customWidth="1"/>
    <col min="6702" max="6702" width="8.42578125" customWidth="1"/>
    <col min="6703" max="6703" width="8" customWidth="1"/>
    <col min="6704" max="6704" width="12.5703125" customWidth="1"/>
    <col min="6705" max="6705" width="11.140625" customWidth="1"/>
    <col min="6706" max="6707" width="10" customWidth="1"/>
    <col min="6708" max="6708" width="11.5703125" customWidth="1"/>
    <col min="6709" max="6709" width="12" customWidth="1"/>
    <col min="6710" max="6710" width="10.85546875" customWidth="1"/>
    <col min="6711" max="6712" width="10.28515625" customWidth="1"/>
    <col min="6713" max="6713" width="13" customWidth="1"/>
    <col min="6714" max="6714" width="11.140625" customWidth="1"/>
    <col min="6913" max="6913" width="5.28515625" customWidth="1"/>
    <col min="6914" max="6914" width="11.28515625" customWidth="1"/>
    <col min="6915" max="6915" width="7.28515625" customWidth="1"/>
    <col min="6916" max="6916" width="8.28515625" customWidth="1"/>
    <col min="6917" max="6917" width="9.28515625" customWidth="1"/>
    <col min="6918" max="6918" width="13.42578125" customWidth="1"/>
    <col min="6919" max="6919" width="12.7109375" customWidth="1"/>
    <col min="6920" max="6921" width="10" customWidth="1"/>
    <col min="6922" max="6922" width="10.5703125" customWidth="1"/>
    <col min="6923" max="6923" width="12.140625" customWidth="1"/>
    <col min="6924" max="6924" width="11.85546875" customWidth="1"/>
    <col min="6925" max="6926" width="10.28515625" customWidth="1"/>
    <col min="6927" max="6928" width="10.7109375" customWidth="1"/>
    <col min="6929" max="6929" width="5.85546875" customWidth="1"/>
    <col min="6930" max="6930" width="6.140625" customWidth="1"/>
    <col min="6931" max="6931" width="8.28515625" customWidth="1"/>
    <col min="6932" max="6932" width="12.7109375" customWidth="1"/>
    <col min="6933" max="6933" width="12" customWidth="1"/>
    <col min="6934" max="6935" width="10.28515625" customWidth="1"/>
    <col min="6936" max="6936" width="11" customWidth="1"/>
    <col min="6937" max="6937" width="13" customWidth="1"/>
    <col min="6938" max="6938" width="12.85546875" customWidth="1"/>
    <col min="6939" max="6940" width="10.28515625" customWidth="1"/>
    <col min="6941" max="6941" width="11" customWidth="1"/>
    <col min="6942" max="6942" width="11.7109375" customWidth="1"/>
    <col min="6944" max="6944" width="8.28515625" customWidth="1"/>
    <col min="6945" max="6945" width="9.42578125" customWidth="1"/>
    <col min="6946" max="6947" width="11.85546875" customWidth="1"/>
    <col min="6948" max="6950" width="10" customWidth="1"/>
    <col min="6951" max="6951" width="12.140625" customWidth="1"/>
    <col min="6952" max="6952" width="12.7109375" customWidth="1"/>
    <col min="6953" max="6955" width="10.28515625" customWidth="1"/>
    <col min="6956" max="6956" width="15.28515625" customWidth="1"/>
    <col min="6957" max="6957" width="8.28515625" customWidth="1"/>
    <col min="6958" max="6958" width="8.42578125" customWidth="1"/>
    <col min="6959" max="6959" width="8" customWidth="1"/>
    <col min="6960" max="6960" width="12.5703125" customWidth="1"/>
    <col min="6961" max="6961" width="11.140625" customWidth="1"/>
    <col min="6962" max="6963" width="10" customWidth="1"/>
    <col min="6964" max="6964" width="11.5703125" customWidth="1"/>
    <col min="6965" max="6965" width="12" customWidth="1"/>
    <col min="6966" max="6966" width="10.85546875" customWidth="1"/>
    <col min="6967" max="6968" width="10.28515625" customWidth="1"/>
    <col min="6969" max="6969" width="13" customWidth="1"/>
    <col min="6970" max="6970" width="11.140625" customWidth="1"/>
    <col min="7169" max="7169" width="5.28515625" customWidth="1"/>
    <col min="7170" max="7170" width="11.28515625" customWidth="1"/>
    <col min="7171" max="7171" width="7.28515625" customWidth="1"/>
    <col min="7172" max="7172" width="8.28515625" customWidth="1"/>
    <col min="7173" max="7173" width="9.28515625" customWidth="1"/>
    <col min="7174" max="7174" width="13.42578125" customWidth="1"/>
    <col min="7175" max="7175" width="12.7109375" customWidth="1"/>
    <col min="7176" max="7177" width="10" customWidth="1"/>
    <col min="7178" max="7178" width="10.5703125" customWidth="1"/>
    <col min="7179" max="7179" width="12.140625" customWidth="1"/>
    <col min="7180" max="7180" width="11.85546875" customWidth="1"/>
    <col min="7181" max="7182" width="10.28515625" customWidth="1"/>
    <col min="7183" max="7184" width="10.7109375" customWidth="1"/>
    <col min="7185" max="7185" width="5.85546875" customWidth="1"/>
    <col min="7186" max="7186" width="6.140625" customWidth="1"/>
    <col min="7187" max="7187" width="8.28515625" customWidth="1"/>
    <col min="7188" max="7188" width="12.7109375" customWidth="1"/>
    <col min="7189" max="7189" width="12" customWidth="1"/>
    <col min="7190" max="7191" width="10.28515625" customWidth="1"/>
    <col min="7192" max="7192" width="11" customWidth="1"/>
    <col min="7193" max="7193" width="13" customWidth="1"/>
    <col min="7194" max="7194" width="12.85546875" customWidth="1"/>
    <col min="7195" max="7196" width="10.28515625" customWidth="1"/>
    <col min="7197" max="7197" width="11" customWidth="1"/>
    <col min="7198" max="7198" width="11.7109375" customWidth="1"/>
    <col min="7200" max="7200" width="8.28515625" customWidth="1"/>
    <col min="7201" max="7201" width="9.42578125" customWidth="1"/>
    <col min="7202" max="7203" width="11.85546875" customWidth="1"/>
    <col min="7204" max="7206" width="10" customWidth="1"/>
    <col min="7207" max="7207" width="12.140625" customWidth="1"/>
    <col min="7208" max="7208" width="12.7109375" customWidth="1"/>
    <col min="7209" max="7211" width="10.28515625" customWidth="1"/>
    <col min="7212" max="7212" width="15.28515625" customWidth="1"/>
    <col min="7213" max="7213" width="8.28515625" customWidth="1"/>
    <col min="7214" max="7214" width="8.42578125" customWidth="1"/>
    <col min="7215" max="7215" width="8" customWidth="1"/>
    <col min="7216" max="7216" width="12.5703125" customWidth="1"/>
    <col min="7217" max="7217" width="11.140625" customWidth="1"/>
    <col min="7218" max="7219" width="10" customWidth="1"/>
    <col min="7220" max="7220" width="11.5703125" customWidth="1"/>
    <col min="7221" max="7221" width="12" customWidth="1"/>
    <col min="7222" max="7222" width="10.85546875" customWidth="1"/>
    <col min="7223" max="7224" width="10.28515625" customWidth="1"/>
    <col min="7225" max="7225" width="13" customWidth="1"/>
    <col min="7226" max="7226" width="11.140625" customWidth="1"/>
    <col min="7425" max="7425" width="5.28515625" customWidth="1"/>
    <col min="7426" max="7426" width="11.28515625" customWidth="1"/>
    <col min="7427" max="7427" width="7.28515625" customWidth="1"/>
    <col min="7428" max="7428" width="8.28515625" customWidth="1"/>
    <col min="7429" max="7429" width="9.28515625" customWidth="1"/>
    <col min="7430" max="7430" width="13.42578125" customWidth="1"/>
    <col min="7431" max="7431" width="12.7109375" customWidth="1"/>
    <col min="7432" max="7433" width="10" customWidth="1"/>
    <col min="7434" max="7434" width="10.5703125" customWidth="1"/>
    <col min="7435" max="7435" width="12.140625" customWidth="1"/>
    <col min="7436" max="7436" width="11.85546875" customWidth="1"/>
    <col min="7437" max="7438" width="10.28515625" customWidth="1"/>
    <col min="7439" max="7440" width="10.7109375" customWidth="1"/>
    <col min="7441" max="7441" width="5.85546875" customWidth="1"/>
    <col min="7442" max="7442" width="6.140625" customWidth="1"/>
    <col min="7443" max="7443" width="8.28515625" customWidth="1"/>
    <col min="7444" max="7444" width="12.7109375" customWidth="1"/>
    <col min="7445" max="7445" width="12" customWidth="1"/>
    <col min="7446" max="7447" width="10.28515625" customWidth="1"/>
    <col min="7448" max="7448" width="11" customWidth="1"/>
    <col min="7449" max="7449" width="13" customWidth="1"/>
    <col min="7450" max="7450" width="12.85546875" customWidth="1"/>
    <col min="7451" max="7452" width="10.28515625" customWidth="1"/>
    <col min="7453" max="7453" width="11" customWidth="1"/>
    <col min="7454" max="7454" width="11.7109375" customWidth="1"/>
    <col min="7456" max="7456" width="8.28515625" customWidth="1"/>
    <col min="7457" max="7457" width="9.42578125" customWidth="1"/>
    <col min="7458" max="7459" width="11.85546875" customWidth="1"/>
    <col min="7460" max="7462" width="10" customWidth="1"/>
    <col min="7463" max="7463" width="12.140625" customWidth="1"/>
    <col min="7464" max="7464" width="12.7109375" customWidth="1"/>
    <col min="7465" max="7467" width="10.28515625" customWidth="1"/>
    <col min="7468" max="7468" width="15.28515625" customWidth="1"/>
    <col min="7469" max="7469" width="8.28515625" customWidth="1"/>
    <col min="7470" max="7470" width="8.42578125" customWidth="1"/>
    <col min="7471" max="7471" width="8" customWidth="1"/>
    <col min="7472" max="7472" width="12.5703125" customWidth="1"/>
    <col min="7473" max="7473" width="11.140625" customWidth="1"/>
    <col min="7474" max="7475" width="10" customWidth="1"/>
    <col min="7476" max="7476" width="11.5703125" customWidth="1"/>
    <col min="7477" max="7477" width="12" customWidth="1"/>
    <col min="7478" max="7478" width="10.85546875" customWidth="1"/>
    <col min="7479" max="7480" width="10.28515625" customWidth="1"/>
    <col min="7481" max="7481" width="13" customWidth="1"/>
    <col min="7482" max="7482" width="11.140625" customWidth="1"/>
    <col min="7681" max="7681" width="5.28515625" customWidth="1"/>
    <col min="7682" max="7682" width="11.28515625" customWidth="1"/>
    <col min="7683" max="7683" width="7.28515625" customWidth="1"/>
    <col min="7684" max="7684" width="8.28515625" customWidth="1"/>
    <col min="7685" max="7685" width="9.28515625" customWidth="1"/>
    <col min="7686" max="7686" width="13.42578125" customWidth="1"/>
    <col min="7687" max="7687" width="12.7109375" customWidth="1"/>
    <col min="7688" max="7689" width="10" customWidth="1"/>
    <col min="7690" max="7690" width="10.5703125" customWidth="1"/>
    <col min="7691" max="7691" width="12.140625" customWidth="1"/>
    <col min="7692" max="7692" width="11.85546875" customWidth="1"/>
    <col min="7693" max="7694" width="10.28515625" customWidth="1"/>
    <col min="7695" max="7696" width="10.7109375" customWidth="1"/>
    <col min="7697" max="7697" width="5.85546875" customWidth="1"/>
    <col min="7698" max="7698" width="6.140625" customWidth="1"/>
    <col min="7699" max="7699" width="8.28515625" customWidth="1"/>
    <col min="7700" max="7700" width="12.7109375" customWidth="1"/>
    <col min="7701" max="7701" width="12" customWidth="1"/>
    <col min="7702" max="7703" width="10.28515625" customWidth="1"/>
    <col min="7704" max="7704" width="11" customWidth="1"/>
    <col min="7705" max="7705" width="13" customWidth="1"/>
    <col min="7706" max="7706" width="12.85546875" customWidth="1"/>
    <col min="7707" max="7708" width="10.28515625" customWidth="1"/>
    <col min="7709" max="7709" width="11" customWidth="1"/>
    <col min="7710" max="7710" width="11.7109375" customWidth="1"/>
    <col min="7712" max="7712" width="8.28515625" customWidth="1"/>
    <col min="7713" max="7713" width="9.42578125" customWidth="1"/>
    <col min="7714" max="7715" width="11.85546875" customWidth="1"/>
    <col min="7716" max="7718" width="10" customWidth="1"/>
    <col min="7719" max="7719" width="12.140625" customWidth="1"/>
    <col min="7720" max="7720" width="12.7109375" customWidth="1"/>
    <col min="7721" max="7723" width="10.28515625" customWidth="1"/>
    <col min="7724" max="7724" width="15.28515625" customWidth="1"/>
    <col min="7725" max="7725" width="8.28515625" customWidth="1"/>
    <col min="7726" max="7726" width="8.42578125" customWidth="1"/>
    <col min="7727" max="7727" width="8" customWidth="1"/>
    <col min="7728" max="7728" width="12.5703125" customWidth="1"/>
    <col min="7729" max="7729" width="11.140625" customWidth="1"/>
    <col min="7730" max="7731" width="10" customWidth="1"/>
    <col min="7732" max="7732" width="11.5703125" customWidth="1"/>
    <col min="7733" max="7733" width="12" customWidth="1"/>
    <col min="7734" max="7734" width="10.85546875" customWidth="1"/>
    <col min="7735" max="7736" width="10.28515625" customWidth="1"/>
    <col min="7737" max="7737" width="13" customWidth="1"/>
    <col min="7738" max="7738" width="11.140625" customWidth="1"/>
    <col min="7937" max="7937" width="5.28515625" customWidth="1"/>
    <col min="7938" max="7938" width="11.28515625" customWidth="1"/>
    <col min="7939" max="7939" width="7.28515625" customWidth="1"/>
    <col min="7940" max="7940" width="8.28515625" customWidth="1"/>
    <col min="7941" max="7941" width="9.28515625" customWidth="1"/>
    <col min="7942" max="7942" width="13.42578125" customWidth="1"/>
    <col min="7943" max="7943" width="12.7109375" customWidth="1"/>
    <col min="7944" max="7945" width="10" customWidth="1"/>
    <col min="7946" max="7946" width="10.5703125" customWidth="1"/>
    <col min="7947" max="7947" width="12.140625" customWidth="1"/>
    <col min="7948" max="7948" width="11.85546875" customWidth="1"/>
    <col min="7949" max="7950" width="10.28515625" customWidth="1"/>
    <col min="7951" max="7952" width="10.7109375" customWidth="1"/>
    <col min="7953" max="7953" width="5.85546875" customWidth="1"/>
    <col min="7954" max="7954" width="6.140625" customWidth="1"/>
    <col min="7955" max="7955" width="8.28515625" customWidth="1"/>
    <col min="7956" max="7956" width="12.7109375" customWidth="1"/>
    <col min="7957" max="7957" width="12" customWidth="1"/>
    <col min="7958" max="7959" width="10.28515625" customWidth="1"/>
    <col min="7960" max="7960" width="11" customWidth="1"/>
    <col min="7961" max="7961" width="13" customWidth="1"/>
    <col min="7962" max="7962" width="12.85546875" customWidth="1"/>
    <col min="7963" max="7964" width="10.28515625" customWidth="1"/>
    <col min="7965" max="7965" width="11" customWidth="1"/>
    <col min="7966" max="7966" width="11.7109375" customWidth="1"/>
    <col min="7968" max="7968" width="8.28515625" customWidth="1"/>
    <col min="7969" max="7969" width="9.42578125" customWidth="1"/>
    <col min="7970" max="7971" width="11.85546875" customWidth="1"/>
    <col min="7972" max="7974" width="10" customWidth="1"/>
    <col min="7975" max="7975" width="12.140625" customWidth="1"/>
    <col min="7976" max="7976" width="12.7109375" customWidth="1"/>
    <col min="7977" max="7979" width="10.28515625" customWidth="1"/>
    <col min="7980" max="7980" width="15.28515625" customWidth="1"/>
    <col min="7981" max="7981" width="8.28515625" customWidth="1"/>
    <col min="7982" max="7982" width="8.42578125" customWidth="1"/>
    <col min="7983" max="7983" width="8" customWidth="1"/>
    <col min="7984" max="7984" width="12.5703125" customWidth="1"/>
    <col min="7985" max="7985" width="11.140625" customWidth="1"/>
    <col min="7986" max="7987" width="10" customWidth="1"/>
    <col min="7988" max="7988" width="11.5703125" customWidth="1"/>
    <col min="7989" max="7989" width="12" customWidth="1"/>
    <col min="7990" max="7990" width="10.85546875" customWidth="1"/>
    <col min="7991" max="7992" width="10.28515625" customWidth="1"/>
    <col min="7993" max="7993" width="13" customWidth="1"/>
    <col min="7994" max="7994" width="11.140625" customWidth="1"/>
    <col min="8193" max="8193" width="5.28515625" customWidth="1"/>
    <col min="8194" max="8194" width="11.28515625" customWidth="1"/>
    <col min="8195" max="8195" width="7.28515625" customWidth="1"/>
    <col min="8196" max="8196" width="8.28515625" customWidth="1"/>
    <col min="8197" max="8197" width="9.28515625" customWidth="1"/>
    <col min="8198" max="8198" width="13.42578125" customWidth="1"/>
    <col min="8199" max="8199" width="12.7109375" customWidth="1"/>
    <col min="8200" max="8201" width="10" customWidth="1"/>
    <col min="8202" max="8202" width="10.5703125" customWidth="1"/>
    <col min="8203" max="8203" width="12.140625" customWidth="1"/>
    <col min="8204" max="8204" width="11.85546875" customWidth="1"/>
    <col min="8205" max="8206" width="10.28515625" customWidth="1"/>
    <col min="8207" max="8208" width="10.7109375" customWidth="1"/>
    <col min="8209" max="8209" width="5.85546875" customWidth="1"/>
    <col min="8210" max="8210" width="6.140625" customWidth="1"/>
    <col min="8211" max="8211" width="8.28515625" customWidth="1"/>
    <col min="8212" max="8212" width="12.7109375" customWidth="1"/>
    <col min="8213" max="8213" width="12" customWidth="1"/>
    <col min="8214" max="8215" width="10.28515625" customWidth="1"/>
    <col min="8216" max="8216" width="11" customWidth="1"/>
    <col min="8217" max="8217" width="13" customWidth="1"/>
    <col min="8218" max="8218" width="12.85546875" customWidth="1"/>
    <col min="8219" max="8220" width="10.28515625" customWidth="1"/>
    <col min="8221" max="8221" width="11" customWidth="1"/>
    <col min="8222" max="8222" width="11.7109375" customWidth="1"/>
    <col min="8224" max="8224" width="8.28515625" customWidth="1"/>
    <col min="8225" max="8225" width="9.42578125" customWidth="1"/>
    <col min="8226" max="8227" width="11.85546875" customWidth="1"/>
    <col min="8228" max="8230" width="10" customWidth="1"/>
    <col min="8231" max="8231" width="12.140625" customWidth="1"/>
    <col min="8232" max="8232" width="12.7109375" customWidth="1"/>
    <col min="8233" max="8235" width="10.28515625" customWidth="1"/>
    <col min="8236" max="8236" width="15.28515625" customWidth="1"/>
    <col min="8237" max="8237" width="8.28515625" customWidth="1"/>
    <col min="8238" max="8238" width="8.42578125" customWidth="1"/>
    <col min="8239" max="8239" width="8" customWidth="1"/>
    <col min="8240" max="8240" width="12.5703125" customWidth="1"/>
    <col min="8241" max="8241" width="11.140625" customWidth="1"/>
    <col min="8242" max="8243" width="10" customWidth="1"/>
    <col min="8244" max="8244" width="11.5703125" customWidth="1"/>
    <col min="8245" max="8245" width="12" customWidth="1"/>
    <col min="8246" max="8246" width="10.85546875" customWidth="1"/>
    <col min="8247" max="8248" width="10.28515625" customWidth="1"/>
    <col min="8249" max="8249" width="13" customWidth="1"/>
    <col min="8250" max="8250" width="11.140625" customWidth="1"/>
    <col min="8449" max="8449" width="5.28515625" customWidth="1"/>
    <col min="8450" max="8450" width="11.28515625" customWidth="1"/>
    <col min="8451" max="8451" width="7.28515625" customWidth="1"/>
    <col min="8452" max="8452" width="8.28515625" customWidth="1"/>
    <col min="8453" max="8453" width="9.28515625" customWidth="1"/>
    <col min="8454" max="8454" width="13.42578125" customWidth="1"/>
    <col min="8455" max="8455" width="12.7109375" customWidth="1"/>
    <col min="8456" max="8457" width="10" customWidth="1"/>
    <col min="8458" max="8458" width="10.5703125" customWidth="1"/>
    <col min="8459" max="8459" width="12.140625" customWidth="1"/>
    <col min="8460" max="8460" width="11.85546875" customWidth="1"/>
    <col min="8461" max="8462" width="10.28515625" customWidth="1"/>
    <col min="8463" max="8464" width="10.7109375" customWidth="1"/>
    <col min="8465" max="8465" width="5.85546875" customWidth="1"/>
    <col min="8466" max="8466" width="6.140625" customWidth="1"/>
    <col min="8467" max="8467" width="8.28515625" customWidth="1"/>
    <col min="8468" max="8468" width="12.7109375" customWidth="1"/>
    <col min="8469" max="8469" width="12" customWidth="1"/>
    <col min="8470" max="8471" width="10.28515625" customWidth="1"/>
    <col min="8472" max="8472" width="11" customWidth="1"/>
    <col min="8473" max="8473" width="13" customWidth="1"/>
    <col min="8474" max="8474" width="12.85546875" customWidth="1"/>
    <col min="8475" max="8476" width="10.28515625" customWidth="1"/>
    <col min="8477" max="8477" width="11" customWidth="1"/>
    <col min="8478" max="8478" width="11.7109375" customWidth="1"/>
    <col min="8480" max="8480" width="8.28515625" customWidth="1"/>
    <col min="8481" max="8481" width="9.42578125" customWidth="1"/>
    <col min="8482" max="8483" width="11.85546875" customWidth="1"/>
    <col min="8484" max="8486" width="10" customWidth="1"/>
    <col min="8487" max="8487" width="12.140625" customWidth="1"/>
    <col min="8488" max="8488" width="12.7109375" customWidth="1"/>
    <col min="8489" max="8491" width="10.28515625" customWidth="1"/>
    <col min="8492" max="8492" width="15.28515625" customWidth="1"/>
    <col min="8493" max="8493" width="8.28515625" customWidth="1"/>
    <col min="8494" max="8494" width="8.42578125" customWidth="1"/>
    <col min="8495" max="8495" width="8" customWidth="1"/>
    <col min="8496" max="8496" width="12.5703125" customWidth="1"/>
    <col min="8497" max="8497" width="11.140625" customWidth="1"/>
    <col min="8498" max="8499" width="10" customWidth="1"/>
    <col min="8500" max="8500" width="11.5703125" customWidth="1"/>
    <col min="8501" max="8501" width="12" customWidth="1"/>
    <col min="8502" max="8502" width="10.85546875" customWidth="1"/>
    <col min="8503" max="8504" width="10.28515625" customWidth="1"/>
    <col min="8505" max="8505" width="13" customWidth="1"/>
    <col min="8506" max="8506" width="11.140625" customWidth="1"/>
    <col min="8705" max="8705" width="5.28515625" customWidth="1"/>
    <col min="8706" max="8706" width="11.28515625" customWidth="1"/>
    <col min="8707" max="8707" width="7.28515625" customWidth="1"/>
    <col min="8708" max="8708" width="8.28515625" customWidth="1"/>
    <col min="8709" max="8709" width="9.28515625" customWidth="1"/>
    <col min="8710" max="8710" width="13.42578125" customWidth="1"/>
    <col min="8711" max="8711" width="12.7109375" customWidth="1"/>
    <col min="8712" max="8713" width="10" customWidth="1"/>
    <col min="8714" max="8714" width="10.5703125" customWidth="1"/>
    <col min="8715" max="8715" width="12.140625" customWidth="1"/>
    <col min="8716" max="8716" width="11.85546875" customWidth="1"/>
    <col min="8717" max="8718" width="10.28515625" customWidth="1"/>
    <col min="8719" max="8720" width="10.7109375" customWidth="1"/>
    <col min="8721" max="8721" width="5.85546875" customWidth="1"/>
    <col min="8722" max="8722" width="6.140625" customWidth="1"/>
    <col min="8723" max="8723" width="8.28515625" customWidth="1"/>
    <col min="8724" max="8724" width="12.7109375" customWidth="1"/>
    <col min="8725" max="8725" width="12" customWidth="1"/>
    <col min="8726" max="8727" width="10.28515625" customWidth="1"/>
    <col min="8728" max="8728" width="11" customWidth="1"/>
    <col min="8729" max="8729" width="13" customWidth="1"/>
    <col min="8730" max="8730" width="12.85546875" customWidth="1"/>
    <col min="8731" max="8732" width="10.28515625" customWidth="1"/>
    <col min="8733" max="8733" width="11" customWidth="1"/>
    <col min="8734" max="8734" width="11.7109375" customWidth="1"/>
    <col min="8736" max="8736" width="8.28515625" customWidth="1"/>
    <col min="8737" max="8737" width="9.42578125" customWidth="1"/>
    <col min="8738" max="8739" width="11.85546875" customWidth="1"/>
    <col min="8740" max="8742" width="10" customWidth="1"/>
    <col min="8743" max="8743" width="12.140625" customWidth="1"/>
    <col min="8744" max="8744" width="12.7109375" customWidth="1"/>
    <col min="8745" max="8747" width="10.28515625" customWidth="1"/>
    <col min="8748" max="8748" width="15.28515625" customWidth="1"/>
    <col min="8749" max="8749" width="8.28515625" customWidth="1"/>
    <col min="8750" max="8750" width="8.42578125" customWidth="1"/>
    <col min="8751" max="8751" width="8" customWidth="1"/>
    <col min="8752" max="8752" width="12.5703125" customWidth="1"/>
    <col min="8753" max="8753" width="11.140625" customWidth="1"/>
    <col min="8754" max="8755" width="10" customWidth="1"/>
    <col min="8756" max="8756" width="11.5703125" customWidth="1"/>
    <col min="8757" max="8757" width="12" customWidth="1"/>
    <col min="8758" max="8758" width="10.85546875" customWidth="1"/>
    <col min="8759" max="8760" width="10.28515625" customWidth="1"/>
    <col min="8761" max="8761" width="13" customWidth="1"/>
    <col min="8762" max="8762" width="11.140625" customWidth="1"/>
    <col min="8961" max="8961" width="5.28515625" customWidth="1"/>
    <col min="8962" max="8962" width="11.28515625" customWidth="1"/>
    <col min="8963" max="8963" width="7.28515625" customWidth="1"/>
    <col min="8964" max="8964" width="8.28515625" customWidth="1"/>
    <col min="8965" max="8965" width="9.28515625" customWidth="1"/>
    <col min="8966" max="8966" width="13.42578125" customWidth="1"/>
    <col min="8967" max="8967" width="12.7109375" customWidth="1"/>
    <col min="8968" max="8969" width="10" customWidth="1"/>
    <col min="8970" max="8970" width="10.5703125" customWidth="1"/>
    <col min="8971" max="8971" width="12.140625" customWidth="1"/>
    <col min="8972" max="8972" width="11.85546875" customWidth="1"/>
    <col min="8973" max="8974" width="10.28515625" customWidth="1"/>
    <col min="8975" max="8976" width="10.7109375" customWidth="1"/>
    <col min="8977" max="8977" width="5.85546875" customWidth="1"/>
    <col min="8978" max="8978" width="6.140625" customWidth="1"/>
    <col min="8979" max="8979" width="8.28515625" customWidth="1"/>
    <col min="8980" max="8980" width="12.7109375" customWidth="1"/>
    <col min="8981" max="8981" width="12" customWidth="1"/>
    <col min="8982" max="8983" width="10.28515625" customWidth="1"/>
    <col min="8984" max="8984" width="11" customWidth="1"/>
    <col min="8985" max="8985" width="13" customWidth="1"/>
    <col min="8986" max="8986" width="12.85546875" customWidth="1"/>
    <col min="8987" max="8988" width="10.28515625" customWidth="1"/>
    <col min="8989" max="8989" width="11" customWidth="1"/>
    <col min="8990" max="8990" width="11.7109375" customWidth="1"/>
    <col min="8992" max="8992" width="8.28515625" customWidth="1"/>
    <col min="8993" max="8993" width="9.42578125" customWidth="1"/>
    <col min="8994" max="8995" width="11.85546875" customWidth="1"/>
    <col min="8996" max="8998" width="10" customWidth="1"/>
    <col min="8999" max="8999" width="12.140625" customWidth="1"/>
    <col min="9000" max="9000" width="12.7109375" customWidth="1"/>
    <col min="9001" max="9003" width="10.28515625" customWidth="1"/>
    <col min="9004" max="9004" width="15.28515625" customWidth="1"/>
    <col min="9005" max="9005" width="8.28515625" customWidth="1"/>
    <col min="9006" max="9006" width="8.42578125" customWidth="1"/>
    <col min="9007" max="9007" width="8" customWidth="1"/>
    <col min="9008" max="9008" width="12.5703125" customWidth="1"/>
    <col min="9009" max="9009" width="11.140625" customWidth="1"/>
    <col min="9010" max="9011" width="10" customWidth="1"/>
    <col min="9012" max="9012" width="11.5703125" customWidth="1"/>
    <col min="9013" max="9013" width="12" customWidth="1"/>
    <col min="9014" max="9014" width="10.85546875" customWidth="1"/>
    <col min="9015" max="9016" width="10.28515625" customWidth="1"/>
    <col min="9017" max="9017" width="13" customWidth="1"/>
    <col min="9018" max="9018" width="11.140625" customWidth="1"/>
    <col min="9217" max="9217" width="5.28515625" customWidth="1"/>
    <col min="9218" max="9218" width="11.28515625" customWidth="1"/>
    <col min="9219" max="9219" width="7.28515625" customWidth="1"/>
    <col min="9220" max="9220" width="8.28515625" customWidth="1"/>
    <col min="9221" max="9221" width="9.28515625" customWidth="1"/>
    <col min="9222" max="9222" width="13.42578125" customWidth="1"/>
    <col min="9223" max="9223" width="12.7109375" customWidth="1"/>
    <col min="9224" max="9225" width="10" customWidth="1"/>
    <col min="9226" max="9226" width="10.5703125" customWidth="1"/>
    <col min="9227" max="9227" width="12.140625" customWidth="1"/>
    <col min="9228" max="9228" width="11.85546875" customWidth="1"/>
    <col min="9229" max="9230" width="10.28515625" customWidth="1"/>
    <col min="9231" max="9232" width="10.7109375" customWidth="1"/>
    <col min="9233" max="9233" width="5.85546875" customWidth="1"/>
    <col min="9234" max="9234" width="6.140625" customWidth="1"/>
    <col min="9235" max="9235" width="8.28515625" customWidth="1"/>
    <col min="9236" max="9236" width="12.7109375" customWidth="1"/>
    <col min="9237" max="9237" width="12" customWidth="1"/>
    <col min="9238" max="9239" width="10.28515625" customWidth="1"/>
    <col min="9240" max="9240" width="11" customWidth="1"/>
    <col min="9241" max="9241" width="13" customWidth="1"/>
    <col min="9242" max="9242" width="12.85546875" customWidth="1"/>
    <col min="9243" max="9244" width="10.28515625" customWidth="1"/>
    <col min="9245" max="9245" width="11" customWidth="1"/>
    <col min="9246" max="9246" width="11.7109375" customWidth="1"/>
    <col min="9248" max="9248" width="8.28515625" customWidth="1"/>
    <col min="9249" max="9249" width="9.42578125" customWidth="1"/>
    <col min="9250" max="9251" width="11.85546875" customWidth="1"/>
    <col min="9252" max="9254" width="10" customWidth="1"/>
    <col min="9255" max="9255" width="12.140625" customWidth="1"/>
    <col min="9256" max="9256" width="12.7109375" customWidth="1"/>
    <col min="9257" max="9259" width="10.28515625" customWidth="1"/>
    <col min="9260" max="9260" width="15.28515625" customWidth="1"/>
    <col min="9261" max="9261" width="8.28515625" customWidth="1"/>
    <col min="9262" max="9262" width="8.42578125" customWidth="1"/>
    <col min="9263" max="9263" width="8" customWidth="1"/>
    <col min="9264" max="9264" width="12.5703125" customWidth="1"/>
    <col min="9265" max="9265" width="11.140625" customWidth="1"/>
    <col min="9266" max="9267" width="10" customWidth="1"/>
    <col min="9268" max="9268" width="11.5703125" customWidth="1"/>
    <col min="9269" max="9269" width="12" customWidth="1"/>
    <col min="9270" max="9270" width="10.85546875" customWidth="1"/>
    <col min="9271" max="9272" width="10.28515625" customWidth="1"/>
    <col min="9273" max="9273" width="13" customWidth="1"/>
    <col min="9274" max="9274" width="11.140625" customWidth="1"/>
    <col min="9473" max="9473" width="5.28515625" customWidth="1"/>
    <col min="9474" max="9474" width="11.28515625" customWidth="1"/>
    <col min="9475" max="9475" width="7.28515625" customWidth="1"/>
    <col min="9476" max="9476" width="8.28515625" customWidth="1"/>
    <col min="9477" max="9477" width="9.28515625" customWidth="1"/>
    <col min="9478" max="9478" width="13.42578125" customWidth="1"/>
    <col min="9479" max="9479" width="12.7109375" customWidth="1"/>
    <col min="9480" max="9481" width="10" customWidth="1"/>
    <col min="9482" max="9482" width="10.5703125" customWidth="1"/>
    <col min="9483" max="9483" width="12.140625" customWidth="1"/>
    <col min="9484" max="9484" width="11.85546875" customWidth="1"/>
    <col min="9485" max="9486" width="10.28515625" customWidth="1"/>
    <col min="9487" max="9488" width="10.7109375" customWidth="1"/>
    <col min="9489" max="9489" width="5.85546875" customWidth="1"/>
    <col min="9490" max="9490" width="6.140625" customWidth="1"/>
    <col min="9491" max="9491" width="8.28515625" customWidth="1"/>
    <col min="9492" max="9492" width="12.7109375" customWidth="1"/>
    <col min="9493" max="9493" width="12" customWidth="1"/>
    <col min="9494" max="9495" width="10.28515625" customWidth="1"/>
    <col min="9496" max="9496" width="11" customWidth="1"/>
    <col min="9497" max="9497" width="13" customWidth="1"/>
    <col min="9498" max="9498" width="12.85546875" customWidth="1"/>
    <col min="9499" max="9500" width="10.28515625" customWidth="1"/>
    <col min="9501" max="9501" width="11" customWidth="1"/>
    <col min="9502" max="9502" width="11.7109375" customWidth="1"/>
    <col min="9504" max="9504" width="8.28515625" customWidth="1"/>
    <col min="9505" max="9505" width="9.42578125" customWidth="1"/>
    <col min="9506" max="9507" width="11.85546875" customWidth="1"/>
    <col min="9508" max="9510" width="10" customWidth="1"/>
    <col min="9511" max="9511" width="12.140625" customWidth="1"/>
    <col min="9512" max="9512" width="12.7109375" customWidth="1"/>
    <col min="9513" max="9515" width="10.28515625" customWidth="1"/>
    <col min="9516" max="9516" width="15.28515625" customWidth="1"/>
    <col min="9517" max="9517" width="8.28515625" customWidth="1"/>
    <col min="9518" max="9518" width="8.42578125" customWidth="1"/>
    <col min="9519" max="9519" width="8" customWidth="1"/>
    <col min="9520" max="9520" width="12.5703125" customWidth="1"/>
    <col min="9521" max="9521" width="11.140625" customWidth="1"/>
    <col min="9522" max="9523" width="10" customWidth="1"/>
    <col min="9524" max="9524" width="11.5703125" customWidth="1"/>
    <col min="9525" max="9525" width="12" customWidth="1"/>
    <col min="9526" max="9526" width="10.85546875" customWidth="1"/>
    <col min="9527" max="9528" width="10.28515625" customWidth="1"/>
    <col min="9529" max="9529" width="13" customWidth="1"/>
    <col min="9530" max="9530" width="11.140625" customWidth="1"/>
    <col min="9729" max="9729" width="5.28515625" customWidth="1"/>
    <col min="9730" max="9730" width="11.28515625" customWidth="1"/>
    <col min="9731" max="9731" width="7.28515625" customWidth="1"/>
    <col min="9732" max="9732" width="8.28515625" customWidth="1"/>
    <col min="9733" max="9733" width="9.28515625" customWidth="1"/>
    <col min="9734" max="9734" width="13.42578125" customWidth="1"/>
    <col min="9735" max="9735" width="12.7109375" customWidth="1"/>
    <col min="9736" max="9737" width="10" customWidth="1"/>
    <col min="9738" max="9738" width="10.5703125" customWidth="1"/>
    <col min="9739" max="9739" width="12.140625" customWidth="1"/>
    <col min="9740" max="9740" width="11.85546875" customWidth="1"/>
    <col min="9741" max="9742" width="10.28515625" customWidth="1"/>
    <col min="9743" max="9744" width="10.7109375" customWidth="1"/>
    <col min="9745" max="9745" width="5.85546875" customWidth="1"/>
    <col min="9746" max="9746" width="6.140625" customWidth="1"/>
    <col min="9747" max="9747" width="8.28515625" customWidth="1"/>
    <col min="9748" max="9748" width="12.7109375" customWidth="1"/>
    <col min="9749" max="9749" width="12" customWidth="1"/>
    <col min="9750" max="9751" width="10.28515625" customWidth="1"/>
    <col min="9752" max="9752" width="11" customWidth="1"/>
    <col min="9753" max="9753" width="13" customWidth="1"/>
    <col min="9754" max="9754" width="12.85546875" customWidth="1"/>
    <col min="9755" max="9756" width="10.28515625" customWidth="1"/>
    <col min="9757" max="9757" width="11" customWidth="1"/>
    <col min="9758" max="9758" width="11.7109375" customWidth="1"/>
    <col min="9760" max="9760" width="8.28515625" customWidth="1"/>
    <col min="9761" max="9761" width="9.42578125" customWidth="1"/>
    <col min="9762" max="9763" width="11.85546875" customWidth="1"/>
    <col min="9764" max="9766" width="10" customWidth="1"/>
    <col min="9767" max="9767" width="12.140625" customWidth="1"/>
    <col min="9768" max="9768" width="12.7109375" customWidth="1"/>
    <col min="9769" max="9771" width="10.28515625" customWidth="1"/>
    <col min="9772" max="9772" width="15.28515625" customWidth="1"/>
    <col min="9773" max="9773" width="8.28515625" customWidth="1"/>
    <col min="9774" max="9774" width="8.42578125" customWidth="1"/>
    <col min="9775" max="9775" width="8" customWidth="1"/>
    <col min="9776" max="9776" width="12.5703125" customWidth="1"/>
    <col min="9777" max="9777" width="11.140625" customWidth="1"/>
    <col min="9778" max="9779" width="10" customWidth="1"/>
    <col min="9780" max="9780" width="11.5703125" customWidth="1"/>
    <col min="9781" max="9781" width="12" customWidth="1"/>
    <col min="9782" max="9782" width="10.85546875" customWidth="1"/>
    <col min="9783" max="9784" width="10.28515625" customWidth="1"/>
    <col min="9785" max="9785" width="13" customWidth="1"/>
    <col min="9786" max="9786" width="11.140625" customWidth="1"/>
    <col min="9985" max="9985" width="5.28515625" customWidth="1"/>
    <col min="9986" max="9986" width="11.28515625" customWidth="1"/>
    <col min="9987" max="9987" width="7.28515625" customWidth="1"/>
    <col min="9988" max="9988" width="8.28515625" customWidth="1"/>
    <col min="9989" max="9989" width="9.28515625" customWidth="1"/>
    <col min="9990" max="9990" width="13.42578125" customWidth="1"/>
    <col min="9991" max="9991" width="12.7109375" customWidth="1"/>
    <col min="9992" max="9993" width="10" customWidth="1"/>
    <col min="9994" max="9994" width="10.5703125" customWidth="1"/>
    <col min="9995" max="9995" width="12.140625" customWidth="1"/>
    <col min="9996" max="9996" width="11.85546875" customWidth="1"/>
    <col min="9997" max="9998" width="10.28515625" customWidth="1"/>
    <col min="9999" max="10000" width="10.7109375" customWidth="1"/>
    <col min="10001" max="10001" width="5.85546875" customWidth="1"/>
    <col min="10002" max="10002" width="6.140625" customWidth="1"/>
    <col min="10003" max="10003" width="8.28515625" customWidth="1"/>
    <col min="10004" max="10004" width="12.7109375" customWidth="1"/>
    <col min="10005" max="10005" width="12" customWidth="1"/>
    <col min="10006" max="10007" width="10.28515625" customWidth="1"/>
    <col min="10008" max="10008" width="11" customWidth="1"/>
    <col min="10009" max="10009" width="13" customWidth="1"/>
    <col min="10010" max="10010" width="12.85546875" customWidth="1"/>
    <col min="10011" max="10012" width="10.28515625" customWidth="1"/>
    <col min="10013" max="10013" width="11" customWidth="1"/>
    <col min="10014" max="10014" width="11.7109375" customWidth="1"/>
    <col min="10016" max="10016" width="8.28515625" customWidth="1"/>
    <col min="10017" max="10017" width="9.42578125" customWidth="1"/>
    <col min="10018" max="10019" width="11.85546875" customWidth="1"/>
    <col min="10020" max="10022" width="10" customWidth="1"/>
    <col min="10023" max="10023" width="12.140625" customWidth="1"/>
    <col min="10024" max="10024" width="12.7109375" customWidth="1"/>
    <col min="10025" max="10027" width="10.28515625" customWidth="1"/>
    <col min="10028" max="10028" width="15.28515625" customWidth="1"/>
    <col min="10029" max="10029" width="8.28515625" customWidth="1"/>
    <col min="10030" max="10030" width="8.42578125" customWidth="1"/>
    <col min="10031" max="10031" width="8" customWidth="1"/>
    <col min="10032" max="10032" width="12.5703125" customWidth="1"/>
    <col min="10033" max="10033" width="11.140625" customWidth="1"/>
    <col min="10034" max="10035" width="10" customWidth="1"/>
    <col min="10036" max="10036" width="11.5703125" customWidth="1"/>
    <col min="10037" max="10037" width="12" customWidth="1"/>
    <col min="10038" max="10038" width="10.85546875" customWidth="1"/>
    <col min="10039" max="10040" width="10.28515625" customWidth="1"/>
    <col min="10041" max="10041" width="13" customWidth="1"/>
    <col min="10042" max="10042" width="11.140625" customWidth="1"/>
    <col min="10241" max="10241" width="5.28515625" customWidth="1"/>
    <col min="10242" max="10242" width="11.28515625" customWidth="1"/>
    <col min="10243" max="10243" width="7.28515625" customWidth="1"/>
    <col min="10244" max="10244" width="8.28515625" customWidth="1"/>
    <col min="10245" max="10245" width="9.28515625" customWidth="1"/>
    <col min="10246" max="10246" width="13.42578125" customWidth="1"/>
    <col min="10247" max="10247" width="12.7109375" customWidth="1"/>
    <col min="10248" max="10249" width="10" customWidth="1"/>
    <col min="10250" max="10250" width="10.5703125" customWidth="1"/>
    <col min="10251" max="10251" width="12.140625" customWidth="1"/>
    <col min="10252" max="10252" width="11.85546875" customWidth="1"/>
    <col min="10253" max="10254" width="10.28515625" customWidth="1"/>
    <col min="10255" max="10256" width="10.7109375" customWidth="1"/>
    <col min="10257" max="10257" width="5.85546875" customWidth="1"/>
    <col min="10258" max="10258" width="6.140625" customWidth="1"/>
    <col min="10259" max="10259" width="8.28515625" customWidth="1"/>
    <col min="10260" max="10260" width="12.7109375" customWidth="1"/>
    <col min="10261" max="10261" width="12" customWidth="1"/>
    <col min="10262" max="10263" width="10.28515625" customWidth="1"/>
    <col min="10264" max="10264" width="11" customWidth="1"/>
    <col min="10265" max="10265" width="13" customWidth="1"/>
    <col min="10266" max="10266" width="12.85546875" customWidth="1"/>
    <col min="10267" max="10268" width="10.28515625" customWidth="1"/>
    <col min="10269" max="10269" width="11" customWidth="1"/>
    <col min="10270" max="10270" width="11.7109375" customWidth="1"/>
    <col min="10272" max="10272" width="8.28515625" customWidth="1"/>
    <col min="10273" max="10273" width="9.42578125" customWidth="1"/>
    <col min="10274" max="10275" width="11.85546875" customWidth="1"/>
    <col min="10276" max="10278" width="10" customWidth="1"/>
    <col min="10279" max="10279" width="12.140625" customWidth="1"/>
    <col min="10280" max="10280" width="12.7109375" customWidth="1"/>
    <col min="10281" max="10283" width="10.28515625" customWidth="1"/>
    <col min="10284" max="10284" width="15.28515625" customWidth="1"/>
    <col min="10285" max="10285" width="8.28515625" customWidth="1"/>
    <col min="10286" max="10286" width="8.42578125" customWidth="1"/>
    <col min="10287" max="10287" width="8" customWidth="1"/>
    <col min="10288" max="10288" width="12.5703125" customWidth="1"/>
    <col min="10289" max="10289" width="11.140625" customWidth="1"/>
    <col min="10290" max="10291" width="10" customWidth="1"/>
    <col min="10292" max="10292" width="11.5703125" customWidth="1"/>
    <col min="10293" max="10293" width="12" customWidth="1"/>
    <col min="10294" max="10294" width="10.85546875" customWidth="1"/>
    <col min="10295" max="10296" width="10.28515625" customWidth="1"/>
    <col min="10297" max="10297" width="13" customWidth="1"/>
    <col min="10298" max="10298" width="11.140625" customWidth="1"/>
    <col min="10497" max="10497" width="5.28515625" customWidth="1"/>
    <col min="10498" max="10498" width="11.28515625" customWidth="1"/>
    <col min="10499" max="10499" width="7.28515625" customWidth="1"/>
    <col min="10500" max="10500" width="8.28515625" customWidth="1"/>
    <col min="10501" max="10501" width="9.28515625" customWidth="1"/>
    <col min="10502" max="10502" width="13.42578125" customWidth="1"/>
    <col min="10503" max="10503" width="12.7109375" customWidth="1"/>
    <col min="10504" max="10505" width="10" customWidth="1"/>
    <col min="10506" max="10506" width="10.5703125" customWidth="1"/>
    <col min="10507" max="10507" width="12.140625" customWidth="1"/>
    <col min="10508" max="10508" width="11.85546875" customWidth="1"/>
    <col min="10509" max="10510" width="10.28515625" customWidth="1"/>
    <col min="10511" max="10512" width="10.7109375" customWidth="1"/>
    <col min="10513" max="10513" width="5.85546875" customWidth="1"/>
    <col min="10514" max="10514" width="6.140625" customWidth="1"/>
    <col min="10515" max="10515" width="8.28515625" customWidth="1"/>
    <col min="10516" max="10516" width="12.7109375" customWidth="1"/>
    <col min="10517" max="10517" width="12" customWidth="1"/>
    <col min="10518" max="10519" width="10.28515625" customWidth="1"/>
    <col min="10520" max="10520" width="11" customWidth="1"/>
    <col min="10521" max="10521" width="13" customWidth="1"/>
    <col min="10522" max="10522" width="12.85546875" customWidth="1"/>
    <col min="10523" max="10524" width="10.28515625" customWidth="1"/>
    <col min="10525" max="10525" width="11" customWidth="1"/>
    <col min="10526" max="10526" width="11.7109375" customWidth="1"/>
    <col min="10528" max="10528" width="8.28515625" customWidth="1"/>
    <col min="10529" max="10529" width="9.42578125" customWidth="1"/>
    <col min="10530" max="10531" width="11.85546875" customWidth="1"/>
    <col min="10532" max="10534" width="10" customWidth="1"/>
    <col min="10535" max="10535" width="12.140625" customWidth="1"/>
    <col min="10536" max="10536" width="12.7109375" customWidth="1"/>
    <col min="10537" max="10539" width="10.28515625" customWidth="1"/>
    <col min="10540" max="10540" width="15.28515625" customWidth="1"/>
    <col min="10541" max="10541" width="8.28515625" customWidth="1"/>
    <col min="10542" max="10542" width="8.42578125" customWidth="1"/>
    <col min="10543" max="10543" width="8" customWidth="1"/>
    <col min="10544" max="10544" width="12.5703125" customWidth="1"/>
    <col min="10545" max="10545" width="11.140625" customWidth="1"/>
    <col min="10546" max="10547" width="10" customWidth="1"/>
    <col min="10548" max="10548" width="11.5703125" customWidth="1"/>
    <col min="10549" max="10549" width="12" customWidth="1"/>
    <col min="10550" max="10550" width="10.85546875" customWidth="1"/>
    <col min="10551" max="10552" width="10.28515625" customWidth="1"/>
    <col min="10553" max="10553" width="13" customWidth="1"/>
    <col min="10554" max="10554" width="11.140625" customWidth="1"/>
    <col min="10753" max="10753" width="5.28515625" customWidth="1"/>
    <col min="10754" max="10754" width="11.28515625" customWidth="1"/>
    <col min="10755" max="10755" width="7.28515625" customWidth="1"/>
    <col min="10756" max="10756" width="8.28515625" customWidth="1"/>
    <col min="10757" max="10757" width="9.28515625" customWidth="1"/>
    <col min="10758" max="10758" width="13.42578125" customWidth="1"/>
    <col min="10759" max="10759" width="12.7109375" customWidth="1"/>
    <col min="10760" max="10761" width="10" customWidth="1"/>
    <col min="10762" max="10762" width="10.5703125" customWidth="1"/>
    <col min="10763" max="10763" width="12.140625" customWidth="1"/>
    <col min="10764" max="10764" width="11.85546875" customWidth="1"/>
    <col min="10765" max="10766" width="10.28515625" customWidth="1"/>
    <col min="10767" max="10768" width="10.7109375" customWidth="1"/>
    <col min="10769" max="10769" width="5.85546875" customWidth="1"/>
    <col min="10770" max="10770" width="6.140625" customWidth="1"/>
    <col min="10771" max="10771" width="8.28515625" customWidth="1"/>
    <col min="10772" max="10772" width="12.7109375" customWidth="1"/>
    <col min="10773" max="10773" width="12" customWidth="1"/>
    <col min="10774" max="10775" width="10.28515625" customWidth="1"/>
    <col min="10776" max="10776" width="11" customWidth="1"/>
    <col min="10777" max="10777" width="13" customWidth="1"/>
    <col min="10778" max="10778" width="12.85546875" customWidth="1"/>
    <col min="10779" max="10780" width="10.28515625" customWidth="1"/>
    <col min="10781" max="10781" width="11" customWidth="1"/>
    <col min="10782" max="10782" width="11.7109375" customWidth="1"/>
    <col min="10784" max="10784" width="8.28515625" customWidth="1"/>
    <col min="10785" max="10785" width="9.42578125" customWidth="1"/>
    <col min="10786" max="10787" width="11.85546875" customWidth="1"/>
    <col min="10788" max="10790" width="10" customWidth="1"/>
    <col min="10791" max="10791" width="12.140625" customWidth="1"/>
    <col min="10792" max="10792" width="12.7109375" customWidth="1"/>
    <col min="10793" max="10795" width="10.28515625" customWidth="1"/>
    <col min="10796" max="10796" width="15.28515625" customWidth="1"/>
    <col min="10797" max="10797" width="8.28515625" customWidth="1"/>
    <col min="10798" max="10798" width="8.42578125" customWidth="1"/>
    <col min="10799" max="10799" width="8" customWidth="1"/>
    <col min="10800" max="10800" width="12.5703125" customWidth="1"/>
    <col min="10801" max="10801" width="11.140625" customWidth="1"/>
    <col min="10802" max="10803" width="10" customWidth="1"/>
    <col min="10804" max="10804" width="11.5703125" customWidth="1"/>
    <col min="10805" max="10805" width="12" customWidth="1"/>
    <col min="10806" max="10806" width="10.85546875" customWidth="1"/>
    <col min="10807" max="10808" width="10.28515625" customWidth="1"/>
    <col min="10809" max="10809" width="13" customWidth="1"/>
    <col min="10810" max="10810" width="11.140625" customWidth="1"/>
    <col min="11009" max="11009" width="5.28515625" customWidth="1"/>
    <col min="11010" max="11010" width="11.28515625" customWidth="1"/>
    <col min="11011" max="11011" width="7.28515625" customWidth="1"/>
    <col min="11012" max="11012" width="8.28515625" customWidth="1"/>
    <col min="11013" max="11013" width="9.28515625" customWidth="1"/>
    <col min="11014" max="11014" width="13.42578125" customWidth="1"/>
    <col min="11015" max="11015" width="12.7109375" customWidth="1"/>
    <col min="11016" max="11017" width="10" customWidth="1"/>
    <col min="11018" max="11018" width="10.5703125" customWidth="1"/>
    <col min="11019" max="11019" width="12.140625" customWidth="1"/>
    <col min="11020" max="11020" width="11.85546875" customWidth="1"/>
    <col min="11021" max="11022" width="10.28515625" customWidth="1"/>
    <col min="11023" max="11024" width="10.7109375" customWidth="1"/>
    <col min="11025" max="11025" width="5.85546875" customWidth="1"/>
    <col min="11026" max="11026" width="6.140625" customWidth="1"/>
    <col min="11027" max="11027" width="8.28515625" customWidth="1"/>
    <col min="11028" max="11028" width="12.7109375" customWidth="1"/>
    <col min="11029" max="11029" width="12" customWidth="1"/>
    <col min="11030" max="11031" width="10.28515625" customWidth="1"/>
    <col min="11032" max="11032" width="11" customWidth="1"/>
    <col min="11033" max="11033" width="13" customWidth="1"/>
    <col min="11034" max="11034" width="12.85546875" customWidth="1"/>
    <col min="11035" max="11036" width="10.28515625" customWidth="1"/>
    <col min="11037" max="11037" width="11" customWidth="1"/>
    <col min="11038" max="11038" width="11.7109375" customWidth="1"/>
    <col min="11040" max="11040" width="8.28515625" customWidth="1"/>
    <col min="11041" max="11041" width="9.42578125" customWidth="1"/>
    <col min="11042" max="11043" width="11.85546875" customWidth="1"/>
    <col min="11044" max="11046" width="10" customWidth="1"/>
    <col min="11047" max="11047" width="12.140625" customWidth="1"/>
    <col min="11048" max="11048" width="12.7109375" customWidth="1"/>
    <col min="11049" max="11051" width="10.28515625" customWidth="1"/>
    <col min="11052" max="11052" width="15.28515625" customWidth="1"/>
    <col min="11053" max="11053" width="8.28515625" customWidth="1"/>
    <col min="11054" max="11054" width="8.42578125" customWidth="1"/>
    <col min="11055" max="11055" width="8" customWidth="1"/>
    <col min="11056" max="11056" width="12.5703125" customWidth="1"/>
    <col min="11057" max="11057" width="11.140625" customWidth="1"/>
    <col min="11058" max="11059" width="10" customWidth="1"/>
    <col min="11060" max="11060" width="11.5703125" customWidth="1"/>
    <col min="11061" max="11061" width="12" customWidth="1"/>
    <col min="11062" max="11062" width="10.85546875" customWidth="1"/>
    <col min="11063" max="11064" width="10.28515625" customWidth="1"/>
    <col min="11065" max="11065" width="13" customWidth="1"/>
    <col min="11066" max="11066" width="11.140625" customWidth="1"/>
    <col min="11265" max="11265" width="5.28515625" customWidth="1"/>
    <col min="11266" max="11266" width="11.28515625" customWidth="1"/>
    <col min="11267" max="11267" width="7.28515625" customWidth="1"/>
    <col min="11268" max="11268" width="8.28515625" customWidth="1"/>
    <col min="11269" max="11269" width="9.28515625" customWidth="1"/>
    <col min="11270" max="11270" width="13.42578125" customWidth="1"/>
    <col min="11271" max="11271" width="12.7109375" customWidth="1"/>
    <col min="11272" max="11273" width="10" customWidth="1"/>
    <col min="11274" max="11274" width="10.5703125" customWidth="1"/>
    <col min="11275" max="11275" width="12.140625" customWidth="1"/>
    <col min="11276" max="11276" width="11.85546875" customWidth="1"/>
    <col min="11277" max="11278" width="10.28515625" customWidth="1"/>
    <col min="11279" max="11280" width="10.7109375" customWidth="1"/>
    <col min="11281" max="11281" width="5.85546875" customWidth="1"/>
    <col min="11282" max="11282" width="6.140625" customWidth="1"/>
    <col min="11283" max="11283" width="8.28515625" customWidth="1"/>
    <col min="11284" max="11284" width="12.7109375" customWidth="1"/>
    <col min="11285" max="11285" width="12" customWidth="1"/>
    <col min="11286" max="11287" width="10.28515625" customWidth="1"/>
    <col min="11288" max="11288" width="11" customWidth="1"/>
    <col min="11289" max="11289" width="13" customWidth="1"/>
    <col min="11290" max="11290" width="12.85546875" customWidth="1"/>
    <col min="11291" max="11292" width="10.28515625" customWidth="1"/>
    <col min="11293" max="11293" width="11" customWidth="1"/>
    <col min="11294" max="11294" width="11.7109375" customWidth="1"/>
    <col min="11296" max="11296" width="8.28515625" customWidth="1"/>
    <col min="11297" max="11297" width="9.42578125" customWidth="1"/>
    <col min="11298" max="11299" width="11.85546875" customWidth="1"/>
    <col min="11300" max="11302" width="10" customWidth="1"/>
    <col min="11303" max="11303" width="12.140625" customWidth="1"/>
    <col min="11304" max="11304" width="12.7109375" customWidth="1"/>
    <col min="11305" max="11307" width="10.28515625" customWidth="1"/>
    <col min="11308" max="11308" width="15.28515625" customWidth="1"/>
    <col min="11309" max="11309" width="8.28515625" customWidth="1"/>
    <col min="11310" max="11310" width="8.42578125" customWidth="1"/>
    <col min="11311" max="11311" width="8" customWidth="1"/>
    <col min="11312" max="11312" width="12.5703125" customWidth="1"/>
    <col min="11313" max="11313" width="11.140625" customWidth="1"/>
    <col min="11314" max="11315" width="10" customWidth="1"/>
    <col min="11316" max="11316" width="11.5703125" customWidth="1"/>
    <col min="11317" max="11317" width="12" customWidth="1"/>
    <col min="11318" max="11318" width="10.85546875" customWidth="1"/>
    <col min="11319" max="11320" width="10.28515625" customWidth="1"/>
    <col min="11321" max="11321" width="13" customWidth="1"/>
    <col min="11322" max="11322" width="11.140625" customWidth="1"/>
    <col min="11521" max="11521" width="5.28515625" customWidth="1"/>
    <col min="11522" max="11522" width="11.28515625" customWidth="1"/>
    <col min="11523" max="11523" width="7.28515625" customWidth="1"/>
    <col min="11524" max="11524" width="8.28515625" customWidth="1"/>
    <col min="11525" max="11525" width="9.28515625" customWidth="1"/>
    <col min="11526" max="11526" width="13.42578125" customWidth="1"/>
    <col min="11527" max="11527" width="12.7109375" customWidth="1"/>
    <col min="11528" max="11529" width="10" customWidth="1"/>
    <col min="11530" max="11530" width="10.5703125" customWidth="1"/>
    <col min="11531" max="11531" width="12.140625" customWidth="1"/>
    <col min="11532" max="11532" width="11.85546875" customWidth="1"/>
    <col min="11533" max="11534" width="10.28515625" customWidth="1"/>
    <col min="11535" max="11536" width="10.7109375" customWidth="1"/>
    <col min="11537" max="11537" width="5.85546875" customWidth="1"/>
    <col min="11538" max="11538" width="6.140625" customWidth="1"/>
    <col min="11539" max="11539" width="8.28515625" customWidth="1"/>
    <col min="11540" max="11540" width="12.7109375" customWidth="1"/>
    <col min="11541" max="11541" width="12" customWidth="1"/>
    <col min="11542" max="11543" width="10.28515625" customWidth="1"/>
    <col min="11544" max="11544" width="11" customWidth="1"/>
    <col min="11545" max="11545" width="13" customWidth="1"/>
    <col min="11546" max="11546" width="12.85546875" customWidth="1"/>
    <col min="11547" max="11548" width="10.28515625" customWidth="1"/>
    <col min="11549" max="11549" width="11" customWidth="1"/>
    <col min="11550" max="11550" width="11.7109375" customWidth="1"/>
    <col min="11552" max="11552" width="8.28515625" customWidth="1"/>
    <col min="11553" max="11553" width="9.42578125" customWidth="1"/>
    <col min="11554" max="11555" width="11.85546875" customWidth="1"/>
    <col min="11556" max="11558" width="10" customWidth="1"/>
    <col min="11559" max="11559" width="12.140625" customWidth="1"/>
    <col min="11560" max="11560" width="12.7109375" customWidth="1"/>
    <col min="11561" max="11563" width="10.28515625" customWidth="1"/>
    <col min="11564" max="11564" width="15.28515625" customWidth="1"/>
    <col min="11565" max="11565" width="8.28515625" customWidth="1"/>
    <col min="11566" max="11566" width="8.42578125" customWidth="1"/>
    <col min="11567" max="11567" width="8" customWidth="1"/>
    <col min="11568" max="11568" width="12.5703125" customWidth="1"/>
    <col min="11569" max="11569" width="11.140625" customWidth="1"/>
    <col min="11570" max="11571" width="10" customWidth="1"/>
    <col min="11572" max="11572" width="11.5703125" customWidth="1"/>
    <col min="11573" max="11573" width="12" customWidth="1"/>
    <col min="11574" max="11574" width="10.85546875" customWidth="1"/>
    <col min="11575" max="11576" width="10.28515625" customWidth="1"/>
    <col min="11577" max="11577" width="13" customWidth="1"/>
    <col min="11578" max="11578" width="11.140625" customWidth="1"/>
    <col min="11777" max="11777" width="5.28515625" customWidth="1"/>
    <col min="11778" max="11778" width="11.28515625" customWidth="1"/>
    <col min="11779" max="11779" width="7.28515625" customWidth="1"/>
    <col min="11780" max="11780" width="8.28515625" customWidth="1"/>
    <col min="11781" max="11781" width="9.28515625" customWidth="1"/>
    <col min="11782" max="11782" width="13.42578125" customWidth="1"/>
    <col min="11783" max="11783" width="12.7109375" customWidth="1"/>
    <col min="11784" max="11785" width="10" customWidth="1"/>
    <col min="11786" max="11786" width="10.5703125" customWidth="1"/>
    <col min="11787" max="11787" width="12.140625" customWidth="1"/>
    <col min="11788" max="11788" width="11.85546875" customWidth="1"/>
    <col min="11789" max="11790" width="10.28515625" customWidth="1"/>
    <col min="11791" max="11792" width="10.7109375" customWidth="1"/>
    <col min="11793" max="11793" width="5.85546875" customWidth="1"/>
    <col min="11794" max="11794" width="6.140625" customWidth="1"/>
    <col min="11795" max="11795" width="8.28515625" customWidth="1"/>
    <col min="11796" max="11796" width="12.7109375" customWidth="1"/>
    <col min="11797" max="11797" width="12" customWidth="1"/>
    <col min="11798" max="11799" width="10.28515625" customWidth="1"/>
    <col min="11800" max="11800" width="11" customWidth="1"/>
    <col min="11801" max="11801" width="13" customWidth="1"/>
    <col min="11802" max="11802" width="12.85546875" customWidth="1"/>
    <col min="11803" max="11804" width="10.28515625" customWidth="1"/>
    <col min="11805" max="11805" width="11" customWidth="1"/>
    <col min="11806" max="11806" width="11.7109375" customWidth="1"/>
    <col min="11808" max="11808" width="8.28515625" customWidth="1"/>
    <col min="11809" max="11809" width="9.42578125" customWidth="1"/>
    <col min="11810" max="11811" width="11.85546875" customWidth="1"/>
    <col min="11812" max="11814" width="10" customWidth="1"/>
    <col min="11815" max="11815" width="12.140625" customWidth="1"/>
    <col min="11816" max="11816" width="12.7109375" customWidth="1"/>
    <col min="11817" max="11819" width="10.28515625" customWidth="1"/>
    <col min="11820" max="11820" width="15.28515625" customWidth="1"/>
    <col min="11821" max="11821" width="8.28515625" customWidth="1"/>
    <col min="11822" max="11822" width="8.42578125" customWidth="1"/>
    <col min="11823" max="11823" width="8" customWidth="1"/>
    <col min="11824" max="11824" width="12.5703125" customWidth="1"/>
    <col min="11825" max="11825" width="11.140625" customWidth="1"/>
    <col min="11826" max="11827" width="10" customWidth="1"/>
    <col min="11828" max="11828" width="11.5703125" customWidth="1"/>
    <col min="11829" max="11829" width="12" customWidth="1"/>
    <col min="11830" max="11830" width="10.85546875" customWidth="1"/>
    <col min="11831" max="11832" width="10.28515625" customWidth="1"/>
    <col min="11833" max="11833" width="13" customWidth="1"/>
    <col min="11834" max="11834" width="11.140625" customWidth="1"/>
    <col min="12033" max="12033" width="5.28515625" customWidth="1"/>
    <col min="12034" max="12034" width="11.28515625" customWidth="1"/>
    <col min="12035" max="12035" width="7.28515625" customWidth="1"/>
    <col min="12036" max="12036" width="8.28515625" customWidth="1"/>
    <col min="12037" max="12037" width="9.28515625" customWidth="1"/>
    <col min="12038" max="12038" width="13.42578125" customWidth="1"/>
    <col min="12039" max="12039" width="12.7109375" customWidth="1"/>
    <col min="12040" max="12041" width="10" customWidth="1"/>
    <col min="12042" max="12042" width="10.5703125" customWidth="1"/>
    <col min="12043" max="12043" width="12.140625" customWidth="1"/>
    <col min="12044" max="12044" width="11.85546875" customWidth="1"/>
    <col min="12045" max="12046" width="10.28515625" customWidth="1"/>
    <col min="12047" max="12048" width="10.7109375" customWidth="1"/>
    <col min="12049" max="12049" width="5.85546875" customWidth="1"/>
    <col min="12050" max="12050" width="6.140625" customWidth="1"/>
    <col min="12051" max="12051" width="8.28515625" customWidth="1"/>
    <col min="12052" max="12052" width="12.7109375" customWidth="1"/>
    <col min="12053" max="12053" width="12" customWidth="1"/>
    <col min="12054" max="12055" width="10.28515625" customWidth="1"/>
    <col min="12056" max="12056" width="11" customWidth="1"/>
    <col min="12057" max="12057" width="13" customWidth="1"/>
    <col min="12058" max="12058" width="12.85546875" customWidth="1"/>
    <col min="12059" max="12060" width="10.28515625" customWidth="1"/>
    <col min="12061" max="12061" width="11" customWidth="1"/>
    <col min="12062" max="12062" width="11.7109375" customWidth="1"/>
    <col min="12064" max="12064" width="8.28515625" customWidth="1"/>
    <col min="12065" max="12065" width="9.42578125" customWidth="1"/>
    <col min="12066" max="12067" width="11.85546875" customWidth="1"/>
    <col min="12068" max="12070" width="10" customWidth="1"/>
    <col min="12071" max="12071" width="12.140625" customWidth="1"/>
    <col min="12072" max="12072" width="12.7109375" customWidth="1"/>
    <col min="12073" max="12075" width="10.28515625" customWidth="1"/>
    <col min="12076" max="12076" width="15.28515625" customWidth="1"/>
    <col min="12077" max="12077" width="8.28515625" customWidth="1"/>
    <col min="12078" max="12078" width="8.42578125" customWidth="1"/>
    <col min="12079" max="12079" width="8" customWidth="1"/>
    <col min="12080" max="12080" width="12.5703125" customWidth="1"/>
    <col min="12081" max="12081" width="11.140625" customWidth="1"/>
    <col min="12082" max="12083" width="10" customWidth="1"/>
    <col min="12084" max="12084" width="11.5703125" customWidth="1"/>
    <col min="12085" max="12085" width="12" customWidth="1"/>
    <col min="12086" max="12086" width="10.85546875" customWidth="1"/>
    <col min="12087" max="12088" width="10.28515625" customWidth="1"/>
    <col min="12089" max="12089" width="13" customWidth="1"/>
    <col min="12090" max="12090" width="11.140625" customWidth="1"/>
    <col min="12289" max="12289" width="5.28515625" customWidth="1"/>
    <col min="12290" max="12290" width="11.28515625" customWidth="1"/>
    <col min="12291" max="12291" width="7.28515625" customWidth="1"/>
    <col min="12292" max="12292" width="8.28515625" customWidth="1"/>
    <col min="12293" max="12293" width="9.28515625" customWidth="1"/>
    <col min="12294" max="12294" width="13.42578125" customWidth="1"/>
    <col min="12295" max="12295" width="12.7109375" customWidth="1"/>
    <col min="12296" max="12297" width="10" customWidth="1"/>
    <col min="12298" max="12298" width="10.5703125" customWidth="1"/>
    <col min="12299" max="12299" width="12.140625" customWidth="1"/>
    <col min="12300" max="12300" width="11.85546875" customWidth="1"/>
    <col min="12301" max="12302" width="10.28515625" customWidth="1"/>
    <col min="12303" max="12304" width="10.7109375" customWidth="1"/>
    <col min="12305" max="12305" width="5.85546875" customWidth="1"/>
    <col min="12306" max="12306" width="6.140625" customWidth="1"/>
    <col min="12307" max="12307" width="8.28515625" customWidth="1"/>
    <col min="12308" max="12308" width="12.7109375" customWidth="1"/>
    <col min="12309" max="12309" width="12" customWidth="1"/>
    <col min="12310" max="12311" width="10.28515625" customWidth="1"/>
    <col min="12312" max="12312" width="11" customWidth="1"/>
    <col min="12313" max="12313" width="13" customWidth="1"/>
    <col min="12314" max="12314" width="12.85546875" customWidth="1"/>
    <col min="12315" max="12316" width="10.28515625" customWidth="1"/>
    <col min="12317" max="12317" width="11" customWidth="1"/>
    <col min="12318" max="12318" width="11.7109375" customWidth="1"/>
    <col min="12320" max="12320" width="8.28515625" customWidth="1"/>
    <col min="12321" max="12321" width="9.42578125" customWidth="1"/>
    <col min="12322" max="12323" width="11.85546875" customWidth="1"/>
    <col min="12324" max="12326" width="10" customWidth="1"/>
    <col min="12327" max="12327" width="12.140625" customWidth="1"/>
    <col min="12328" max="12328" width="12.7109375" customWidth="1"/>
    <col min="12329" max="12331" width="10.28515625" customWidth="1"/>
    <col min="12332" max="12332" width="15.28515625" customWidth="1"/>
    <col min="12333" max="12333" width="8.28515625" customWidth="1"/>
    <col min="12334" max="12334" width="8.42578125" customWidth="1"/>
    <col min="12335" max="12335" width="8" customWidth="1"/>
    <col min="12336" max="12336" width="12.5703125" customWidth="1"/>
    <col min="12337" max="12337" width="11.140625" customWidth="1"/>
    <col min="12338" max="12339" width="10" customWidth="1"/>
    <col min="12340" max="12340" width="11.5703125" customWidth="1"/>
    <col min="12341" max="12341" width="12" customWidth="1"/>
    <col min="12342" max="12342" width="10.85546875" customWidth="1"/>
    <col min="12343" max="12344" width="10.28515625" customWidth="1"/>
    <col min="12345" max="12345" width="13" customWidth="1"/>
    <col min="12346" max="12346" width="11.140625" customWidth="1"/>
    <col min="12545" max="12545" width="5.28515625" customWidth="1"/>
    <col min="12546" max="12546" width="11.28515625" customWidth="1"/>
    <col min="12547" max="12547" width="7.28515625" customWidth="1"/>
    <col min="12548" max="12548" width="8.28515625" customWidth="1"/>
    <col min="12549" max="12549" width="9.28515625" customWidth="1"/>
    <col min="12550" max="12550" width="13.42578125" customWidth="1"/>
    <col min="12551" max="12551" width="12.7109375" customWidth="1"/>
    <col min="12552" max="12553" width="10" customWidth="1"/>
    <col min="12554" max="12554" width="10.5703125" customWidth="1"/>
    <col min="12555" max="12555" width="12.140625" customWidth="1"/>
    <col min="12556" max="12556" width="11.85546875" customWidth="1"/>
    <col min="12557" max="12558" width="10.28515625" customWidth="1"/>
    <col min="12559" max="12560" width="10.7109375" customWidth="1"/>
    <col min="12561" max="12561" width="5.85546875" customWidth="1"/>
    <col min="12562" max="12562" width="6.140625" customWidth="1"/>
    <col min="12563" max="12563" width="8.28515625" customWidth="1"/>
    <col min="12564" max="12564" width="12.7109375" customWidth="1"/>
    <col min="12565" max="12565" width="12" customWidth="1"/>
    <col min="12566" max="12567" width="10.28515625" customWidth="1"/>
    <col min="12568" max="12568" width="11" customWidth="1"/>
    <col min="12569" max="12569" width="13" customWidth="1"/>
    <col min="12570" max="12570" width="12.85546875" customWidth="1"/>
    <col min="12571" max="12572" width="10.28515625" customWidth="1"/>
    <col min="12573" max="12573" width="11" customWidth="1"/>
    <col min="12574" max="12574" width="11.7109375" customWidth="1"/>
    <col min="12576" max="12576" width="8.28515625" customWidth="1"/>
    <col min="12577" max="12577" width="9.42578125" customWidth="1"/>
    <col min="12578" max="12579" width="11.85546875" customWidth="1"/>
    <col min="12580" max="12582" width="10" customWidth="1"/>
    <col min="12583" max="12583" width="12.140625" customWidth="1"/>
    <col min="12584" max="12584" width="12.7109375" customWidth="1"/>
    <col min="12585" max="12587" width="10.28515625" customWidth="1"/>
    <col min="12588" max="12588" width="15.28515625" customWidth="1"/>
    <col min="12589" max="12589" width="8.28515625" customWidth="1"/>
    <col min="12590" max="12590" width="8.42578125" customWidth="1"/>
    <col min="12591" max="12591" width="8" customWidth="1"/>
    <col min="12592" max="12592" width="12.5703125" customWidth="1"/>
    <col min="12593" max="12593" width="11.140625" customWidth="1"/>
    <col min="12594" max="12595" width="10" customWidth="1"/>
    <col min="12596" max="12596" width="11.5703125" customWidth="1"/>
    <col min="12597" max="12597" width="12" customWidth="1"/>
    <col min="12598" max="12598" width="10.85546875" customWidth="1"/>
    <col min="12599" max="12600" width="10.28515625" customWidth="1"/>
    <col min="12601" max="12601" width="13" customWidth="1"/>
    <col min="12602" max="12602" width="11.140625" customWidth="1"/>
    <col min="12801" max="12801" width="5.28515625" customWidth="1"/>
    <col min="12802" max="12802" width="11.28515625" customWidth="1"/>
    <col min="12803" max="12803" width="7.28515625" customWidth="1"/>
    <col min="12804" max="12804" width="8.28515625" customWidth="1"/>
    <col min="12805" max="12805" width="9.28515625" customWidth="1"/>
    <col min="12806" max="12806" width="13.42578125" customWidth="1"/>
    <col min="12807" max="12807" width="12.7109375" customWidth="1"/>
    <col min="12808" max="12809" width="10" customWidth="1"/>
    <col min="12810" max="12810" width="10.5703125" customWidth="1"/>
    <col min="12811" max="12811" width="12.140625" customWidth="1"/>
    <col min="12812" max="12812" width="11.85546875" customWidth="1"/>
    <col min="12813" max="12814" width="10.28515625" customWidth="1"/>
    <col min="12815" max="12816" width="10.7109375" customWidth="1"/>
    <col min="12817" max="12817" width="5.85546875" customWidth="1"/>
    <col min="12818" max="12818" width="6.140625" customWidth="1"/>
    <col min="12819" max="12819" width="8.28515625" customWidth="1"/>
    <col min="12820" max="12820" width="12.7109375" customWidth="1"/>
    <col min="12821" max="12821" width="12" customWidth="1"/>
    <col min="12822" max="12823" width="10.28515625" customWidth="1"/>
    <col min="12824" max="12824" width="11" customWidth="1"/>
    <col min="12825" max="12825" width="13" customWidth="1"/>
    <col min="12826" max="12826" width="12.85546875" customWidth="1"/>
    <col min="12827" max="12828" width="10.28515625" customWidth="1"/>
    <col min="12829" max="12829" width="11" customWidth="1"/>
    <col min="12830" max="12830" width="11.7109375" customWidth="1"/>
    <col min="12832" max="12832" width="8.28515625" customWidth="1"/>
    <col min="12833" max="12833" width="9.42578125" customWidth="1"/>
    <col min="12834" max="12835" width="11.85546875" customWidth="1"/>
    <col min="12836" max="12838" width="10" customWidth="1"/>
    <col min="12839" max="12839" width="12.140625" customWidth="1"/>
    <col min="12840" max="12840" width="12.7109375" customWidth="1"/>
    <col min="12841" max="12843" width="10.28515625" customWidth="1"/>
    <col min="12844" max="12844" width="15.28515625" customWidth="1"/>
    <col min="12845" max="12845" width="8.28515625" customWidth="1"/>
    <col min="12846" max="12846" width="8.42578125" customWidth="1"/>
    <col min="12847" max="12847" width="8" customWidth="1"/>
    <col min="12848" max="12848" width="12.5703125" customWidth="1"/>
    <col min="12849" max="12849" width="11.140625" customWidth="1"/>
    <col min="12850" max="12851" width="10" customWidth="1"/>
    <col min="12852" max="12852" width="11.5703125" customWidth="1"/>
    <col min="12853" max="12853" width="12" customWidth="1"/>
    <col min="12854" max="12854" width="10.85546875" customWidth="1"/>
    <col min="12855" max="12856" width="10.28515625" customWidth="1"/>
    <col min="12857" max="12857" width="13" customWidth="1"/>
    <col min="12858" max="12858" width="11.140625" customWidth="1"/>
    <col min="13057" max="13057" width="5.28515625" customWidth="1"/>
    <col min="13058" max="13058" width="11.28515625" customWidth="1"/>
    <col min="13059" max="13059" width="7.28515625" customWidth="1"/>
    <col min="13060" max="13060" width="8.28515625" customWidth="1"/>
    <col min="13061" max="13061" width="9.28515625" customWidth="1"/>
    <col min="13062" max="13062" width="13.42578125" customWidth="1"/>
    <col min="13063" max="13063" width="12.7109375" customWidth="1"/>
    <col min="13064" max="13065" width="10" customWidth="1"/>
    <col min="13066" max="13066" width="10.5703125" customWidth="1"/>
    <col min="13067" max="13067" width="12.140625" customWidth="1"/>
    <col min="13068" max="13068" width="11.85546875" customWidth="1"/>
    <col min="13069" max="13070" width="10.28515625" customWidth="1"/>
    <col min="13071" max="13072" width="10.7109375" customWidth="1"/>
    <col min="13073" max="13073" width="5.85546875" customWidth="1"/>
    <col min="13074" max="13074" width="6.140625" customWidth="1"/>
    <col min="13075" max="13075" width="8.28515625" customWidth="1"/>
    <col min="13076" max="13076" width="12.7109375" customWidth="1"/>
    <col min="13077" max="13077" width="12" customWidth="1"/>
    <col min="13078" max="13079" width="10.28515625" customWidth="1"/>
    <col min="13080" max="13080" width="11" customWidth="1"/>
    <col min="13081" max="13081" width="13" customWidth="1"/>
    <col min="13082" max="13082" width="12.85546875" customWidth="1"/>
    <col min="13083" max="13084" width="10.28515625" customWidth="1"/>
    <col min="13085" max="13085" width="11" customWidth="1"/>
    <col min="13086" max="13086" width="11.7109375" customWidth="1"/>
    <col min="13088" max="13088" width="8.28515625" customWidth="1"/>
    <col min="13089" max="13089" width="9.42578125" customWidth="1"/>
    <col min="13090" max="13091" width="11.85546875" customWidth="1"/>
    <col min="13092" max="13094" width="10" customWidth="1"/>
    <col min="13095" max="13095" width="12.140625" customWidth="1"/>
    <col min="13096" max="13096" width="12.7109375" customWidth="1"/>
    <col min="13097" max="13099" width="10.28515625" customWidth="1"/>
    <col min="13100" max="13100" width="15.28515625" customWidth="1"/>
    <col min="13101" max="13101" width="8.28515625" customWidth="1"/>
    <col min="13102" max="13102" width="8.42578125" customWidth="1"/>
    <col min="13103" max="13103" width="8" customWidth="1"/>
    <col min="13104" max="13104" width="12.5703125" customWidth="1"/>
    <col min="13105" max="13105" width="11.140625" customWidth="1"/>
    <col min="13106" max="13107" width="10" customWidth="1"/>
    <col min="13108" max="13108" width="11.5703125" customWidth="1"/>
    <col min="13109" max="13109" width="12" customWidth="1"/>
    <col min="13110" max="13110" width="10.85546875" customWidth="1"/>
    <col min="13111" max="13112" width="10.28515625" customWidth="1"/>
    <col min="13113" max="13113" width="13" customWidth="1"/>
    <col min="13114" max="13114" width="11.140625" customWidth="1"/>
    <col min="13313" max="13313" width="5.28515625" customWidth="1"/>
    <col min="13314" max="13314" width="11.28515625" customWidth="1"/>
    <col min="13315" max="13315" width="7.28515625" customWidth="1"/>
    <col min="13316" max="13316" width="8.28515625" customWidth="1"/>
    <col min="13317" max="13317" width="9.28515625" customWidth="1"/>
    <col min="13318" max="13318" width="13.42578125" customWidth="1"/>
    <col min="13319" max="13319" width="12.7109375" customWidth="1"/>
    <col min="13320" max="13321" width="10" customWidth="1"/>
    <col min="13322" max="13322" width="10.5703125" customWidth="1"/>
    <col min="13323" max="13323" width="12.140625" customWidth="1"/>
    <col min="13324" max="13324" width="11.85546875" customWidth="1"/>
    <col min="13325" max="13326" width="10.28515625" customWidth="1"/>
    <col min="13327" max="13328" width="10.7109375" customWidth="1"/>
    <col min="13329" max="13329" width="5.85546875" customWidth="1"/>
    <col min="13330" max="13330" width="6.140625" customWidth="1"/>
    <col min="13331" max="13331" width="8.28515625" customWidth="1"/>
    <col min="13332" max="13332" width="12.7109375" customWidth="1"/>
    <col min="13333" max="13333" width="12" customWidth="1"/>
    <col min="13334" max="13335" width="10.28515625" customWidth="1"/>
    <col min="13336" max="13336" width="11" customWidth="1"/>
    <col min="13337" max="13337" width="13" customWidth="1"/>
    <col min="13338" max="13338" width="12.85546875" customWidth="1"/>
    <col min="13339" max="13340" width="10.28515625" customWidth="1"/>
    <col min="13341" max="13341" width="11" customWidth="1"/>
    <col min="13342" max="13342" width="11.7109375" customWidth="1"/>
    <col min="13344" max="13344" width="8.28515625" customWidth="1"/>
    <col min="13345" max="13345" width="9.42578125" customWidth="1"/>
    <col min="13346" max="13347" width="11.85546875" customWidth="1"/>
    <col min="13348" max="13350" width="10" customWidth="1"/>
    <col min="13351" max="13351" width="12.140625" customWidth="1"/>
    <col min="13352" max="13352" width="12.7109375" customWidth="1"/>
    <col min="13353" max="13355" width="10.28515625" customWidth="1"/>
    <col min="13356" max="13356" width="15.28515625" customWidth="1"/>
    <col min="13357" max="13357" width="8.28515625" customWidth="1"/>
    <col min="13358" max="13358" width="8.42578125" customWidth="1"/>
    <col min="13359" max="13359" width="8" customWidth="1"/>
    <col min="13360" max="13360" width="12.5703125" customWidth="1"/>
    <col min="13361" max="13361" width="11.140625" customWidth="1"/>
    <col min="13362" max="13363" width="10" customWidth="1"/>
    <col min="13364" max="13364" width="11.5703125" customWidth="1"/>
    <col min="13365" max="13365" width="12" customWidth="1"/>
    <col min="13366" max="13366" width="10.85546875" customWidth="1"/>
    <col min="13367" max="13368" width="10.28515625" customWidth="1"/>
    <col min="13369" max="13369" width="13" customWidth="1"/>
    <col min="13370" max="13370" width="11.140625" customWidth="1"/>
    <col min="13569" max="13569" width="5.28515625" customWidth="1"/>
    <col min="13570" max="13570" width="11.28515625" customWidth="1"/>
    <col min="13571" max="13571" width="7.28515625" customWidth="1"/>
    <col min="13572" max="13572" width="8.28515625" customWidth="1"/>
    <col min="13573" max="13573" width="9.28515625" customWidth="1"/>
    <col min="13574" max="13574" width="13.42578125" customWidth="1"/>
    <col min="13575" max="13575" width="12.7109375" customWidth="1"/>
    <col min="13576" max="13577" width="10" customWidth="1"/>
    <col min="13578" max="13578" width="10.5703125" customWidth="1"/>
    <col min="13579" max="13579" width="12.140625" customWidth="1"/>
    <col min="13580" max="13580" width="11.85546875" customWidth="1"/>
    <col min="13581" max="13582" width="10.28515625" customWidth="1"/>
    <col min="13583" max="13584" width="10.7109375" customWidth="1"/>
    <col min="13585" max="13585" width="5.85546875" customWidth="1"/>
    <col min="13586" max="13586" width="6.140625" customWidth="1"/>
    <col min="13587" max="13587" width="8.28515625" customWidth="1"/>
    <col min="13588" max="13588" width="12.7109375" customWidth="1"/>
    <col min="13589" max="13589" width="12" customWidth="1"/>
    <col min="13590" max="13591" width="10.28515625" customWidth="1"/>
    <col min="13592" max="13592" width="11" customWidth="1"/>
    <col min="13593" max="13593" width="13" customWidth="1"/>
    <col min="13594" max="13594" width="12.85546875" customWidth="1"/>
    <col min="13595" max="13596" width="10.28515625" customWidth="1"/>
    <col min="13597" max="13597" width="11" customWidth="1"/>
    <col min="13598" max="13598" width="11.7109375" customWidth="1"/>
    <col min="13600" max="13600" width="8.28515625" customWidth="1"/>
    <col min="13601" max="13601" width="9.42578125" customWidth="1"/>
    <col min="13602" max="13603" width="11.85546875" customWidth="1"/>
    <col min="13604" max="13606" width="10" customWidth="1"/>
    <col min="13607" max="13607" width="12.140625" customWidth="1"/>
    <col min="13608" max="13608" width="12.7109375" customWidth="1"/>
    <col min="13609" max="13611" width="10.28515625" customWidth="1"/>
    <col min="13612" max="13612" width="15.28515625" customWidth="1"/>
    <col min="13613" max="13613" width="8.28515625" customWidth="1"/>
    <col min="13614" max="13614" width="8.42578125" customWidth="1"/>
    <col min="13615" max="13615" width="8" customWidth="1"/>
    <col min="13616" max="13616" width="12.5703125" customWidth="1"/>
    <col min="13617" max="13617" width="11.140625" customWidth="1"/>
    <col min="13618" max="13619" width="10" customWidth="1"/>
    <col min="13620" max="13620" width="11.5703125" customWidth="1"/>
    <col min="13621" max="13621" width="12" customWidth="1"/>
    <col min="13622" max="13622" width="10.85546875" customWidth="1"/>
    <col min="13623" max="13624" width="10.28515625" customWidth="1"/>
    <col min="13625" max="13625" width="13" customWidth="1"/>
    <col min="13626" max="13626" width="11.140625" customWidth="1"/>
    <col min="13825" max="13825" width="5.28515625" customWidth="1"/>
    <col min="13826" max="13826" width="11.28515625" customWidth="1"/>
    <col min="13827" max="13827" width="7.28515625" customWidth="1"/>
    <col min="13828" max="13828" width="8.28515625" customWidth="1"/>
    <col min="13829" max="13829" width="9.28515625" customWidth="1"/>
    <col min="13830" max="13830" width="13.42578125" customWidth="1"/>
    <col min="13831" max="13831" width="12.7109375" customWidth="1"/>
    <col min="13832" max="13833" width="10" customWidth="1"/>
    <col min="13834" max="13834" width="10.5703125" customWidth="1"/>
    <col min="13835" max="13835" width="12.140625" customWidth="1"/>
    <col min="13836" max="13836" width="11.85546875" customWidth="1"/>
    <col min="13837" max="13838" width="10.28515625" customWidth="1"/>
    <col min="13839" max="13840" width="10.7109375" customWidth="1"/>
    <col min="13841" max="13841" width="5.85546875" customWidth="1"/>
    <col min="13842" max="13842" width="6.140625" customWidth="1"/>
    <col min="13843" max="13843" width="8.28515625" customWidth="1"/>
    <col min="13844" max="13844" width="12.7109375" customWidth="1"/>
    <col min="13845" max="13845" width="12" customWidth="1"/>
    <col min="13846" max="13847" width="10.28515625" customWidth="1"/>
    <col min="13848" max="13848" width="11" customWidth="1"/>
    <col min="13849" max="13849" width="13" customWidth="1"/>
    <col min="13850" max="13850" width="12.85546875" customWidth="1"/>
    <col min="13851" max="13852" width="10.28515625" customWidth="1"/>
    <col min="13853" max="13853" width="11" customWidth="1"/>
    <col min="13854" max="13854" width="11.7109375" customWidth="1"/>
    <col min="13856" max="13856" width="8.28515625" customWidth="1"/>
    <col min="13857" max="13857" width="9.42578125" customWidth="1"/>
    <col min="13858" max="13859" width="11.85546875" customWidth="1"/>
    <col min="13860" max="13862" width="10" customWidth="1"/>
    <col min="13863" max="13863" width="12.140625" customWidth="1"/>
    <col min="13864" max="13864" width="12.7109375" customWidth="1"/>
    <col min="13865" max="13867" width="10.28515625" customWidth="1"/>
    <col min="13868" max="13868" width="15.28515625" customWidth="1"/>
    <col min="13869" max="13869" width="8.28515625" customWidth="1"/>
    <col min="13870" max="13870" width="8.42578125" customWidth="1"/>
    <col min="13871" max="13871" width="8" customWidth="1"/>
    <col min="13872" max="13872" width="12.5703125" customWidth="1"/>
    <col min="13873" max="13873" width="11.140625" customWidth="1"/>
    <col min="13874" max="13875" width="10" customWidth="1"/>
    <col min="13876" max="13876" width="11.5703125" customWidth="1"/>
    <col min="13877" max="13877" width="12" customWidth="1"/>
    <col min="13878" max="13878" width="10.85546875" customWidth="1"/>
    <col min="13879" max="13880" width="10.28515625" customWidth="1"/>
    <col min="13881" max="13881" width="13" customWidth="1"/>
    <col min="13882" max="13882" width="11.140625" customWidth="1"/>
    <col min="14081" max="14081" width="5.28515625" customWidth="1"/>
    <col min="14082" max="14082" width="11.28515625" customWidth="1"/>
    <col min="14083" max="14083" width="7.28515625" customWidth="1"/>
    <col min="14084" max="14084" width="8.28515625" customWidth="1"/>
    <col min="14085" max="14085" width="9.28515625" customWidth="1"/>
    <col min="14086" max="14086" width="13.42578125" customWidth="1"/>
    <col min="14087" max="14087" width="12.7109375" customWidth="1"/>
    <col min="14088" max="14089" width="10" customWidth="1"/>
    <col min="14090" max="14090" width="10.5703125" customWidth="1"/>
    <col min="14091" max="14091" width="12.140625" customWidth="1"/>
    <col min="14092" max="14092" width="11.85546875" customWidth="1"/>
    <col min="14093" max="14094" width="10.28515625" customWidth="1"/>
    <col min="14095" max="14096" width="10.7109375" customWidth="1"/>
    <col min="14097" max="14097" width="5.85546875" customWidth="1"/>
    <col min="14098" max="14098" width="6.140625" customWidth="1"/>
    <col min="14099" max="14099" width="8.28515625" customWidth="1"/>
    <col min="14100" max="14100" width="12.7109375" customWidth="1"/>
    <col min="14101" max="14101" width="12" customWidth="1"/>
    <col min="14102" max="14103" width="10.28515625" customWidth="1"/>
    <col min="14104" max="14104" width="11" customWidth="1"/>
    <col min="14105" max="14105" width="13" customWidth="1"/>
    <col min="14106" max="14106" width="12.85546875" customWidth="1"/>
    <col min="14107" max="14108" width="10.28515625" customWidth="1"/>
    <col min="14109" max="14109" width="11" customWidth="1"/>
    <col min="14110" max="14110" width="11.7109375" customWidth="1"/>
    <col min="14112" max="14112" width="8.28515625" customWidth="1"/>
    <col min="14113" max="14113" width="9.42578125" customWidth="1"/>
    <col min="14114" max="14115" width="11.85546875" customWidth="1"/>
    <col min="14116" max="14118" width="10" customWidth="1"/>
    <col min="14119" max="14119" width="12.140625" customWidth="1"/>
    <col min="14120" max="14120" width="12.7109375" customWidth="1"/>
    <col min="14121" max="14123" width="10.28515625" customWidth="1"/>
    <col min="14124" max="14124" width="15.28515625" customWidth="1"/>
    <col min="14125" max="14125" width="8.28515625" customWidth="1"/>
    <col min="14126" max="14126" width="8.42578125" customWidth="1"/>
    <col min="14127" max="14127" width="8" customWidth="1"/>
    <col min="14128" max="14128" width="12.5703125" customWidth="1"/>
    <col min="14129" max="14129" width="11.140625" customWidth="1"/>
    <col min="14130" max="14131" width="10" customWidth="1"/>
    <col min="14132" max="14132" width="11.5703125" customWidth="1"/>
    <col min="14133" max="14133" width="12" customWidth="1"/>
    <col min="14134" max="14134" width="10.85546875" customWidth="1"/>
    <col min="14135" max="14136" width="10.28515625" customWidth="1"/>
    <col min="14137" max="14137" width="13" customWidth="1"/>
    <col min="14138" max="14138" width="11.140625" customWidth="1"/>
    <col min="14337" max="14337" width="5.28515625" customWidth="1"/>
    <col min="14338" max="14338" width="11.28515625" customWidth="1"/>
    <col min="14339" max="14339" width="7.28515625" customWidth="1"/>
    <col min="14340" max="14340" width="8.28515625" customWidth="1"/>
    <col min="14341" max="14341" width="9.28515625" customWidth="1"/>
    <col min="14342" max="14342" width="13.42578125" customWidth="1"/>
    <col min="14343" max="14343" width="12.7109375" customWidth="1"/>
    <col min="14344" max="14345" width="10" customWidth="1"/>
    <col min="14346" max="14346" width="10.5703125" customWidth="1"/>
    <col min="14347" max="14347" width="12.140625" customWidth="1"/>
    <col min="14348" max="14348" width="11.85546875" customWidth="1"/>
    <col min="14349" max="14350" width="10.28515625" customWidth="1"/>
    <col min="14351" max="14352" width="10.7109375" customWidth="1"/>
    <col min="14353" max="14353" width="5.85546875" customWidth="1"/>
    <col min="14354" max="14354" width="6.140625" customWidth="1"/>
    <col min="14355" max="14355" width="8.28515625" customWidth="1"/>
    <col min="14356" max="14356" width="12.7109375" customWidth="1"/>
    <col min="14357" max="14357" width="12" customWidth="1"/>
    <col min="14358" max="14359" width="10.28515625" customWidth="1"/>
    <col min="14360" max="14360" width="11" customWidth="1"/>
    <col min="14361" max="14361" width="13" customWidth="1"/>
    <col min="14362" max="14362" width="12.85546875" customWidth="1"/>
    <col min="14363" max="14364" width="10.28515625" customWidth="1"/>
    <col min="14365" max="14365" width="11" customWidth="1"/>
    <col min="14366" max="14366" width="11.7109375" customWidth="1"/>
    <col min="14368" max="14368" width="8.28515625" customWidth="1"/>
    <col min="14369" max="14369" width="9.42578125" customWidth="1"/>
    <col min="14370" max="14371" width="11.85546875" customWidth="1"/>
    <col min="14372" max="14374" width="10" customWidth="1"/>
    <col min="14375" max="14375" width="12.140625" customWidth="1"/>
    <col min="14376" max="14376" width="12.7109375" customWidth="1"/>
    <col min="14377" max="14379" width="10.28515625" customWidth="1"/>
    <col min="14380" max="14380" width="15.28515625" customWidth="1"/>
    <col min="14381" max="14381" width="8.28515625" customWidth="1"/>
    <col min="14382" max="14382" width="8.42578125" customWidth="1"/>
    <col min="14383" max="14383" width="8" customWidth="1"/>
    <col min="14384" max="14384" width="12.5703125" customWidth="1"/>
    <col min="14385" max="14385" width="11.140625" customWidth="1"/>
    <col min="14386" max="14387" width="10" customWidth="1"/>
    <col min="14388" max="14388" width="11.5703125" customWidth="1"/>
    <col min="14389" max="14389" width="12" customWidth="1"/>
    <col min="14390" max="14390" width="10.85546875" customWidth="1"/>
    <col min="14391" max="14392" width="10.28515625" customWidth="1"/>
    <col min="14393" max="14393" width="13" customWidth="1"/>
    <col min="14394" max="14394" width="11.140625" customWidth="1"/>
    <col min="14593" max="14593" width="5.28515625" customWidth="1"/>
    <col min="14594" max="14594" width="11.28515625" customWidth="1"/>
    <col min="14595" max="14595" width="7.28515625" customWidth="1"/>
    <col min="14596" max="14596" width="8.28515625" customWidth="1"/>
    <col min="14597" max="14597" width="9.28515625" customWidth="1"/>
    <col min="14598" max="14598" width="13.42578125" customWidth="1"/>
    <col min="14599" max="14599" width="12.7109375" customWidth="1"/>
    <col min="14600" max="14601" width="10" customWidth="1"/>
    <col min="14602" max="14602" width="10.5703125" customWidth="1"/>
    <col min="14603" max="14603" width="12.140625" customWidth="1"/>
    <col min="14604" max="14604" width="11.85546875" customWidth="1"/>
    <col min="14605" max="14606" width="10.28515625" customWidth="1"/>
    <col min="14607" max="14608" width="10.7109375" customWidth="1"/>
    <col min="14609" max="14609" width="5.85546875" customWidth="1"/>
    <col min="14610" max="14610" width="6.140625" customWidth="1"/>
    <col min="14611" max="14611" width="8.28515625" customWidth="1"/>
    <col min="14612" max="14612" width="12.7109375" customWidth="1"/>
    <col min="14613" max="14613" width="12" customWidth="1"/>
    <col min="14614" max="14615" width="10.28515625" customWidth="1"/>
    <col min="14616" max="14616" width="11" customWidth="1"/>
    <col min="14617" max="14617" width="13" customWidth="1"/>
    <col min="14618" max="14618" width="12.85546875" customWidth="1"/>
    <col min="14619" max="14620" width="10.28515625" customWidth="1"/>
    <col min="14621" max="14621" width="11" customWidth="1"/>
    <col min="14622" max="14622" width="11.7109375" customWidth="1"/>
    <col min="14624" max="14624" width="8.28515625" customWidth="1"/>
    <col min="14625" max="14625" width="9.42578125" customWidth="1"/>
    <col min="14626" max="14627" width="11.85546875" customWidth="1"/>
    <col min="14628" max="14630" width="10" customWidth="1"/>
    <col min="14631" max="14631" width="12.140625" customWidth="1"/>
    <col min="14632" max="14632" width="12.7109375" customWidth="1"/>
    <col min="14633" max="14635" width="10.28515625" customWidth="1"/>
    <col min="14636" max="14636" width="15.28515625" customWidth="1"/>
    <col min="14637" max="14637" width="8.28515625" customWidth="1"/>
    <col min="14638" max="14638" width="8.42578125" customWidth="1"/>
    <col min="14639" max="14639" width="8" customWidth="1"/>
    <col min="14640" max="14640" width="12.5703125" customWidth="1"/>
    <col min="14641" max="14641" width="11.140625" customWidth="1"/>
    <col min="14642" max="14643" width="10" customWidth="1"/>
    <col min="14644" max="14644" width="11.5703125" customWidth="1"/>
    <col min="14645" max="14645" width="12" customWidth="1"/>
    <col min="14646" max="14646" width="10.85546875" customWidth="1"/>
    <col min="14647" max="14648" width="10.28515625" customWidth="1"/>
    <col min="14649" max="14649" width="13" customWidth="1"/>
    <col min="14650" max="14650" width="11.140625" customWidth="1"/>
    <col min="14849" max="14849" width="5.28515625" customWidth="1"/>
    <col min="14850" max="14850" width="11.28515625" customWidth="1"/>
    <col min="14851" max="14851" width="7.28515625" customWidth="1"/>
    <col min="14852" max="14852" width="8.28515625" customWidth="1"/>
    <col min="14853" max="14853" width="9.28515625" customWidth="1"/>
    <col min="14854" max="14854" width="13.42578125" customWidth="1"/>
    <col min="14855" max="14855" width="12.7109375" customWidth="1"/>
    <col min="14856" max="14857" width="10" customWidth="1"/>
    <col min="14858" max="14858" width="10.5703125" customWidth="1"/>
    <col min="14859" max="14859" width="12.140625" customWidth="1"/>
    <col min="14860" max="14860" width="11.85546875" customWidth="1"/>
    <col min="14861" max="14862" width="10.28515625" customWidth="1"/>
    <col min="14863" max="14864" width="10.7109375" customWidth="1"/>
    <col min="14865" max="14865" width="5.85546875" customWidth="1"/>
    <col min="14866" max="14866" width="6.140625" customWidth="1"/>
    <col min="14867" max="14867" width="8.28515625" customWidth="1"/>
    <col min="14868" max="14868" width="12.7109375" customWidth="1"/>
    <col min="14869" max="14869" width="12" customWidth="1"/>
    <col min="14870" max="14871" width="10.28515625" customWidth="1"/>
    <col min="14872" max="14872" width="11" customWidth="1"/>
    <col min="14873" max="14873" width="13" customWidth="1"/>
    <col min="14874" max="14874" width="12.85546875" customWidth="1"/>
    <col min="14875" max="14876" width="10.28515625" customWidth="1"/>
    <col min="14877" max="14877" width="11" customWidth="1"/>
    <col min="14878" max="14878" width="11.7109375" customWidth="1"/>
    <col min="14880" max="14880" width="8.28515625" customWidth="1"/>
    <col min="14881" max="14881" width="9.42578125" customWidth="1"/>
    <col min="14882" max="14883" width="11.85546875" customWidth="1"/>
    <col min="14884" max="14886" width="10" customWidth="1"/>
    <col min="14887" max="14887" width="12.140625" customWidth="1"/>
    <col min="14888" max="14888" width="12.7109375" customWidth="1"/>
    <col min="14889" max="14891" width="10.28515625" customWidth="1"/>
    <col min="14892" max="14892" width="15.28515625" customWidth="1"/>
    <col min="14893" max="14893" width="8.28515625" customWidth="1"/>
    <col min="14894" max="14894" width="8.42578125" customWidth="1"/>
    <col min="14895" max="14895" width="8" customWidth="1"/>
    <col min="14896" max="14896" width="12.5703125" customWidth="1"/>
    <col min="14897" max="14897" width="11.140625" customWidth="1"/>
    <col min="14898" max="14899" width="10" customWidth="1"/>
    <col min="14900" max="14900" width="11.5703125" customWidth="1"/>
    <col min="14901" max="14901" width="12" customWidth="1"/>
    <col min="14902" max="14902" width="10.85546875" customWidth="1"/>
    <col min="14903" max="14904" width="10.28515625" customWidth="1"/>
    <col min="14905" max="14905" width="13" customWidth="1"/>
    <col min="14906" max="14906" width="11.140625" customWidth="1"/>
    <col min="15105" max="15105" width="5.28515625" customWidth="1"/>
    <col min="15106" max="15106" width="11.28515625" customWidth="1"/>
    <col min="15107" max="15107" width="7.28515625" customWidth="1"/>
    <col min="15108" max="15108" width="8.28515625" customWidth="1"/>
    <col min="15109" max="15109" width="9.28515625" customWidth="1"/>
    <col min="15110" max="15110" width="13.42578125" customWidth="1"/>
    <col min="15111" max="15111" width="12.7109375" customWidth="1"/>
    <col min="15112" max="15113" width="10" customWidth="1"/>
    <col min="15114" max="15114" width="10.5703125" customWidth="1"/>
    <col min="15115" max="15115" width="12.140625" customWidth="1"/>
    <col min="15116" max="15116" width="11.85546875" customWidth="1"/>
    <col min="15117" max="15118" width="10.28515625" customWidth="1"/>
    <col min="15119" max="15120" width="10.7109375" customWidth="1"/>
    <col min="15121" max="15121" width="5.85546875" customWidth="1"/>
    <col min="15122" max="15122" width="6.140625" customWidth="1"/>
    <col min="15123" max="15123" width="8.28515625" customWidth="1"/>
    <col min="15124" max="15124" width="12.7109375" customWidth="1"/>
    <col min="15125" max="15125" width="12" customWidth="1"/>
    <col min="15126" max="15127" width="10.28515625" customWidth="1"/>
    <col min="15128" max="15128" width="11" customWidth="1"/>
    <col min="15129" max="15129" width="13" customWidth="1"/>
    <col min="15130" max="15130" width="12.85546875" customWidth="1"/>
    <col min="15131" max="15132" width="10.28515625" customWidth="1"/>
    <col min="15133" max="15133" width="11" customWidth="1"/>
    <col min="15134" max="15134" width="11.7109375" customWidth="1"/>
    <col min="15136" max="15136" width="8.28515625" customWidth="1"/>
    <col min="15137" max="15137" width="9.42578125" customWidth="1"/>
    <col min="15138" max="15139" width="11.85546875" customWidth="1"/>
    <col min="15140" max="15142" width="10" customWidth="1"/>
    <col min="15143" max="15143" width="12.140625" customWidth="1"/>
    <col min="15144" max="15144" width="12.7109375" customWidth="1"/>
    <col min="15145" max="15147" width="10.28515625" customWidth="1"/>
    <col min="15148" max="15148" width="15.28515625" customWidth="1"/>
    <col min="15149" max="15149" width="8.28515625" customWidth="1"/>
    <col min="15150" max="15150" width="8.42578125" customWidth="1"/>
    <col min="15151" max="15151" width="8" customWidth="1"/>
    <col min="15152" max="15152" width="12.5703125" customWidth="1"/>
    <col min="15153" max="15153" width="11.140625" customWidth="1"/>
    <col min="15154" max="15155" width="10" customWidth="1"/>
    <col min="15156" max="15156" width="11.5703125" customWidth="1"/>
    <col min="15157" max="15157" width="12" customWidth="1"/>
    <col min="15158" max="15158" width="10.85546875" customWidth="1"/>
    <col min="15159" max="15160" width="10.28515625" customWidth="1"/>
    <col min="15161" max="15161" width="13" customWidth="1"/>
    <col min="15162" max="15162" width="11.140625" customWidth="1"/>
    <col min="15361" max="15361" width="5.28515625" customWidth="1"/>
    <col min="15362" max="15362" width="11.28515625" customWidth="1"/>
    <col min="15363" max="15363" width="7.28515625" customWidth="1"/>
    <col min="15364" max="15364" width="8.28515625" customWidth="1"/>
    <col min="15365" max="15365" width="9.28515625" customWidth="1"/>
    <col min="15366" max="15366" width="13.42578125" customWidth="1"/>
    <col min="15367" max="15367" width="12.7109375" customWidth="1"/>
    <col min="15368" max="15369" width="10" customWidth="1"/>
    <col min="15370" max="15370" width="10.5703125" customWidth="1"/>
    <col min="15371" max="15371" width="12.140625" customWidth="1"/>
    <col min="15372" max="15372" width="11.85546875" customWidth="1"/>
    <col min="15373" max="15374" width="10.28515625" customWidth="1"/>
    <col min="15375" max="15376" width="10.7109375" customWidth="1"/>
    <col min="15377" max="15377" width="5.85546875" customWidth="1"/>
    <col min="15378" max="15378" width="6.140625" customWidth="1"/>
    <col min="15379" max="15379" width="8.28515625" customWidth="1"/>
    <col min="15380" max="15380" width="12.7109375" customWidth="1"/>
    <col min="15381" max="15381" width="12" customWidth="1"/>
    <col min="15382" max="15383" width="10.28515625" customWidth="1"/>
    <col min="15384" max="15384" width="11" customWidth="1"/>
    <col min="15385" max="15385" width="13" customWidth="1"/>
    <col min="15386" max="15386" width="12.85546875" customWidth="1"/>
    <col min="15387" max="15388" width="10.28515625" customWidth="1"/>
    <col min="15389" max="15389" width="11" customWidth="1"/>
    <col min="15390" max="15390" width="11.7109375" customWidth="1"/>
    <col min="15392" max="15392" width="8.28515625" customWidth="1"/>
    <col min="15393" max="15393" width="9.42578125" customWidth="1"/>
    <col min="15394" max="15395" width="11.85546875" customWidth="1"/>
    <col min="15396" max="15398" width="10" customWidth="1"/>
    <col min="15399" max="15399" width="12.140625" customWidth="1"/>
    <col min="15400" max="15400" width="12.7109375" customWidth="1"/>
    <col min="15401" max="15403" width="10.28515625" customWidth="1"/>
    <col min="15404" max="15404" width="15.28515625" customWidth="1"/>
    <col min="15405" max="15405" width="8.28515625" customWidth="1"/>
    <col min="15406" max="15406" width="8.42578125" customWidth="1"/>
    <col min="15407" max="15407" width="8" customWidth="1"/>
    <col min="15408" max="15408" width="12.5703125" customWidth="1"/>
    <col min="15409" max="15409" width="11.140625" customWidth="1"/>
    <col min="15410" max="15411" width="10" customWidth="1"/>
    <col min="15412" max="15412" width="11.5703125" customWidth="1"/>
    <col min="15413" max="15413" width="12" customWidth="1"/>
    <col min="15414" max="15414" width="10.85546875" customWidth="1"/>
    <col min="15415" max="15416" width="10.28515625" customWidth="1"/>
    <col min="15417" max="15417" width="13" customWidth="1"/>
    <col min="15418" max="15418" width="11.140625" customWidth="1"/>
    <col min="15617" max="15617" width="5.28515625" customWidth="1"/>
    <col min="15618" max="15618" width="11.28515625" customWidth="1"/>
    <col min="15619" max="15619" width="7.28515625" customWidth="1"/>
    <col min="15620" max="15620" width="8.28515625" customWidth="1"/>
    <col min="15621" max="15621" width="9.28515625" customWidth="1"/>
    <col min="15622" max="15622" width="13.42578125" customWidth="1"/>
    <col min="15623" max="15623" width="12.7109375" customWidth="1"/>
    <col min="15624" max="15625" width="10" customWidth="1"/>
    <col min="15626" max="15626" width="10.5703125" customWidth="1"/>
    <col min="15627" max="15627" width="12.140625" customWidth="1"/>
    <col min="15628" max="15628" width="11.85546875" customWidth="1"/>
    <col min="15629" max="15630" width="10.28515625" customWidth="1"/>
    <col min="15631" max="15632" width="10.7109375" customWidth="1"/>
    <col min="15633" max="15633" width="5.85546875" customWidth="1"/>
    <col min="15634" max="15634" width="6.140625" customWidth="1"/>
    <col min="15635" max="15635" width="8.28515625" customWidth="1"/>
    <col min="15636" max="15636" width="12.7109375" customWidth="1"/>
    <col min="15637" max="15637" width="12" customWidth="1"/>
    <col min="15638" max="15639" width="10.28515625" customWidth="1"/>
    <col min="15640" max="15640" width="11" customWidth="1"/>
    <col min="15641" max="15641" width="13" customWidth="1"/>
    <col min="15642" max="15642" width="12.85546875" customWidth="1"/>
    <col min="15643" max="15644" width="10.28515625" customWidth="1"/>
    <col min="15645" max="15645" width="11" customWidth="1"/>
    <col min="15646" max="15646" width="11.7109375" customWidth="1"/>
    <col min="15648" max="15648" width="8.28515625" customWidth="1"/>
    <col min="15649" max="15649" width="9.42578125" customWidth="1"/>
    <col min="15650" max="15651" width="11.85546875" customWidth="1"/>
    <col min="15652" max="15654" width="10" customWidth="1"/>
    <col min="15655" max="15655" width="12.140625" customWidth="1"/>
    <col min="15656" max="15656" width="12.7109375" customWidth="1"/>
    <col min="15657" max="15659" width="10.28515625" customWidth="1"/>
    <col min="15660" max="15660" width="15.28515625" customWidth="1"/>
    <col min="15661" max="15661" width="8.28515625" customWidth="1"/>
    <col min="15662" max="15662" width="8.42578125" customWidth="1"/>
    <col min="15663" max="15663" width="8" customWidth="1"/>
    <col min="15664" max="15664" width="12.5703125" customWidth="1"/>
    <col min="15665" max="15665" width="11.140625" customWidth="1"/>
    <col min="15666" max="15667" width="10" customWidth="1"/>
    <col min="15668" max="15668" width="11.5703125" customWidth="1"/>
    <col min="15669" max="15669" width="12" customWidth="1"/>
    <col min="15670" max="15670" width="10.85546875" customWidth="1"/>
    <col min="15671" max="15672" width="10.28515625" customWidth="1"/>
    <col min="15673" max="15673" width="13" customWidth="1"/>
    <col min="15674" max="15674" width="11.140625" customWidth="1"/>
    <col min="15873" max="15873" width="5.28515625" customWidth="1"/>
    <col min="15874" max="15874" width="11.28515625" customWidth="1"/>
    <col min="15875" max="15875" width="7.28515625" customWidth="1"/>
    <col min="15876" max="15876" width="8.28515625" customWidth="1"/>
    <col min="15877" max="15877" width="9.28515625" customWidth="1"/>
    <col min="15878" max="15878" width="13.42578125" customWidth="1"/>
    <col min="15879" max="15879" width="12.7109375" customWidth="1"/>
    <col min="15880" max="15881" width="10" customWidth="1"/>
    <col min="15882" max="15882" width="10.5703125" customWidth="1"/>
    <col min="15883" max="15883" width="12.140625" customWidth="1"/>
    <col min="15884" max="15884" width="11.85546875" customWidth="1"/>
    <col min="15885" max="15886" width="10.28515625" customWidth="1"/>
    <col min="15887" max="15888" width="10.7109375" customWidth="1"/>
    <col min="15889" max="15889" width="5.85546875" customWidth="1"/>
    <col min="15890" max="15890" width="6.140625" customWidth="1"/>
    <col min="15891" max="15891" width="8.28515625" customWidth="1"/>
    <col min="15892" max="15892" width="12.7109375" customWidth="1"/>
    <col min="15893" max="15893" width="12" customWidth="1"/>
    <col min="15894" max="15895" width="10.28515625" customWidth="1"/>
    <col min="15896" max="15896" width="11" customWidth="1"/>
    <col min="15897" max="15897" width="13" customWidth="1"/>
    <col min="15898" max="15898" width="12.85546875" customWidth="1"/>
    <col min="15899" max="15900" width="10.28515625" customWidth="1"/>
    <col min="15901" max="15901" width="11" customWidth="1"/>
    <col min="15902" max="15902" width="11.7109375" customWidth="1"/>
    <col min="15904" max="15904" width="8.28515625" customWidth="1"/>
    <col min="15905" max="15905" width="9.42578125" customWidth="1"/>
    <col min="15906" max="15907" width="11.85546875" customWidth="1"/>
    <col min="15908" max="15910" width="10" customWidth="1"/>
    <col min="15911" max="15911" width="12.140625" customWidth="1"/>
    <col min="15912" max="15912" width="12.7109375" customWidth="1"/>
    <col min="15913" max="15915" width="10.28515625" customWidth="1"/>
    <col min="15916" max="15916" width="15.28515625" customWidth="1"/>
    <col min="15917" max="15917" width="8.28515625" customWidth="1"/>
    <col min="15918" max="15918" width="8.42578125" customWidth="1"/>
    <col min="15919" max="15919" width="8" customWidth="1"/>
    <col min="15920" max="15920" width="12.5703125" customWidth="1"/>
    <col min="15921" max="15921" width="11.140625" customWidth="1"/>
    <col min="15922" max="15923" width="10" customWidth="1"/>
    <col min="15924" max="15924" width="11.5703125" customWidth="1"/>
    <col min="15925" max="15925" width="12" customWidth="1"/>
    <col min="15926" max="15926" width="10.85546875" customWidth="1"/>
    <col min="15927" max="15928" width="10.28515625" customWidth="1"/>
    <col min="15929" max="15929" width="13" customWidth="1"/>
    <col min="15930" max="15930" width="11.140625" customWidth="1"/>
    <col min="16129" max="16129" width="5.28515625" customWidth="1"/>
    <col min="16130" max="16130" width="11.28515625" customWidth="1"/>
    <col min="16131" max="16131" width="7.28515625" customWidth="1"/>
    <col min="16132" max="16132" width="8.28515625" customWidth="1"/>
    <col min="16133" max="16133" width="9.28515625" customWidth="1"/>
    <col min="16134" max="16134" width="13.42578125" customWidth="1"/>
    <col min="16135" max="16135" width="12.7109375" customWidth="1"/>
    <col min="16136" max="16137" width="10" customWidth="1"/>
    <col min="16138" max="16138" width="10.5703125" customWidth="1"/>
    <col min="16139" max="16139" width="12.140625" customWidth="1"/>
    <col min="16140" max="16140" width="11.85546875" customWidth="1"/>
    <col min="16141" max="16142" width="10.28515625" customWidth="1"/>
    <col min="16143" max="16144" width="10.7109375" customWidth="1"/>
    <col min="16145" max="16145" width="5.85546875" customWidth="1"/>
    <col min="16146" max="16146" width="6.140625" customWidth="1"/>
    <col min="16147" max="16147" width="8.28515625" customWidth="1"/>
    <col min="16148" max="16148" width="12.7109375" customWidth="1"/>
    <col min="16149" max="16149" width="12" customWidth="1"/>
    <col min="16150" max="16151" width="10.28515625" customWidth="1"/>
    <col min="16152" max="16152" width="11" customWidth="1"/>
    <col min="16153" max="16153" width="13" customWidth="1"/>
    <col min="16154" max="16154" width="12.85546875" customWidth="1"/>
    <col min="16155" max="16156" width="10.28515625" customWidth="1"/>
    <col min="16157" max="16157" width="11" customWidth="1"/>
    <col min="16158" max="16158" width="11.7109375" customWidth="1"/>
    <col min="16160" max="16160" width="8.28515625" customWidth="1"/>
    <col min="16161" max="16161" width="9.42578125" customWidth="1"/>
    <col min="16162" max="16163" width="11.85546875" customWidth="1"/>
    <col min="16164" max="16166" width="10" customWidth="1"/>
    <col min="16167" max="16167" width="12.140625" customWidth="1"/>
    <col min="16168" max="16168" width="12.7109375" customWidth="1"/>
    <col min="16169" max="16171" width="10.28515625" customWidth="1"/>
    <col min="16172" max="16172" width="15.28515625" customWidth="1"/>
    <col min="16173" max="16173" width="8.28515625" customWidth="1"/>
    <col min="16174" max="16174" width="8.42578125" customWidth="1"/>
    <col min="16175" max="16175" width="8" customWidth="1"/>
    <col min="16176" max="16176" width="12.5703125" customWidth="1"/>
    <col min="16177" max="16177" width="11.140625" customWidth="1"/>
    <col min="16178" max="16179" width="10" customWidth="1"/>
    <col min="16180" max="16180" width="11.5703125" customWidth="1"/>
    <col min="16181" max="16181" width="12" customWidth="1"/>
    <col min="16182" max="16182" width="10.85546875" customWidth="1"/>
    <col min="16183" max="16184" width="10.28515625" customWidth="1"/>
    <col min="16185" max="16185" width="13" customWidth="1"/>
    <col min="16186" max="16186" width="11.140625" customWidth="1"/>
  </cols>
  <sheetData>
    <row r="1" spans="1:71" ht="11.25" customHeight="1">
      <c r="B1" s="2"/>
      <c r="C1" s="3058" t="s">
        <v>1266</v>
      </c>
      <c r="D1" s="3058"/>
      <c r="E1" s="3058"/>
      <c r="F1" s="3058"/>
      <c r="G1" s="3058"/>
      <c r="H1" s="3058"/>
      <c r="I1" s="3058"/>
      <c r="J1" s="3058"/>
      <c r="K1" s="3058"/>
      <c r="L1" s="3058"/>
      <c r="M1" s="3058"/>
      <c r="N1" s="3058"/>
      <c r="O1" s="3058"/>
      <c r="P1" s="3058"/>
      <c r="Q1" s="3058"/>
      <c r="R1" s="3058"/>
      <c r="S1" s="3058"/>
      <c r="T1" s="3058"/>
      <c r="U1" s="3058"/>
      <c r="V1" s="3058"/>
      <c r="W1" s="3058"/>
      <c r="X1" s="3058"/>
      <c r="AA1"/>
      <c r="AB1"/>
      <c r="AJ1"/>
      <c r="AK1"/>
      <c r="AL1"/>
      <c r="AO1"/>
      <c r="AP1"/>
      <c r="AX1"/>
      <c r="AY1"/>
      <c r="BC1"/>
      <c r="BD1"/>
    </row>
    <row r="2" spans="1:71" ht="36.75" customHeight="1">
      <c r="B2" s="2"/>
      <c r="C2" s="2881" t="s">
        <v>1392</v>
      </c>
      <c r="D2" s="2881"/>
      <c r="E2" s="2881"/>
      <c r="F2" s="2881"/>
      <c r="G2" s="2881"/>
      <c r="H2" s="2881"/>
      <c r="I2" s="2881"/>
      <c r="J2" s="2881"/>
      <c r="K2" s="2881"/>
      <c r="L2" s="2881"/>
      <c r="M2" s="2881"/>
      <c r="N2" s="2881"/>
      <c r="O2" s="2881"/>
      <c r="P2" s="2881"/>
      <c r="Q2" s="2881"/>
      <c r="R2" s="2881"/>
      <c r="S2" s="2881"/>
      <c r="T2" s="2881"/>
      <c r="U2" s="2881"/>
      <c r="V2" s="2"/>
      <c r="W2" s="2"/>
      <c r="X2" s="2"/>
      <c r="AA2"/>
      <c r="AB2"/>
      <c r="AE2" s="2382"/>
      <c r="AF2" s="2382"/>
      <c r="AG2" s="2382"/>
      <c r="AH2" s="2382"/>
      <c r="AI2" s="2382"/>
      <c r="AJ2" s="2382"/>
      <c r="AK2" s="2382"/>
      <c r="AL2" s="2382"/>
      <c r="AM2" s="2383"/>
      <c r="AN2" s="2382"/>
      <c r="AO2"/>
      <c r="AP2"/>
      <c r="AQ2" s="2382"/>
      <c r="AR2" s="2382"/>
      <c r="AX2" s="2382"/>
      <c r="AY2" s="2382"/>
      <c r="BC2"/>
      <c r="BD2"/>
    </row>
    <row r="3" spans="1:71" ht="27" customHeight="1" thickBot="1">
      <c r="C3" s="2577"/>
      <c r="D3" s="2578"/>
      <c r="E3" s="2578"/>
      <c r="F3" s="2577"/>
      <c r="G3" s="2577"/>
      <c r="H3" s="2577"/>
      <c r="I3" s="2577"/>
      <c r="J3" s="2578"/>
      <c r="K3" s="2578"/>
      <c r="L3" s="2579"/>
      <c r="M3" s="2579"/>
      <c r="N3" s="2579"/>
      <c r="O3" s="2387"/>
      <c r="P3" s="1"/>
      <c r="Q3" s="1"/>
      <c r="V3" s="2577"/>
      <c r="W3" s="2577"/>
      <c r="AA3" s="2579"/>
      <c r="AB3" s="2579"/>
      <c r="AJ3" s="2577"/>
      <c r="AK3" s="2577"/>
      <c r="AL3" s="2577"/>
      <c r="AO3" s="2579"/>
      <c r="AP3" s="2579"/>
      <c r="AX3" s="2577"/>
      <c r="AY3" s="2577"/>
      <c r="BC3" s="2579"/>
      <c r="BD3" s="2579"/>
    </row>
    <row r="4" spans="1:71" ht="27.75" customHeight="1" thickBot="1">
      <c r="A4" s="3096" t="s">
        <v>1268</v>
      </c>
      <c r="B4" s="3096" t="s">
        <v>1269</v>
      </c>
      <c r="C4" s="3060" t="s">
        <v>1270</v>
      </c>
      <c r="D4" s="3061"/>
      <c r="E4" s="3061"/>
      <c r="F4" s="3061"/>
      <c r="G4" s="3061"/>
      <c r="H4" s="3061"/>
      <c r="I4" s="3061"/>
      <c r="J4" s="3061"/>
      <c r="K4" s="3061"/>
      <c r="L4" s="3061"/>
      <c r="M4" s="3061"/>
      <c r="N4" s="3062"/>
      <c r="O4" s="3061"/>
      <c r="P4" s="3063"/>
      <c r="Q4" s="3106" t="s">
        <v>1271</v>
      </c>
      <c r="R4" s="3107"/>
      <c r="S4" s="3107"/>
      <c r="T4" s="3107"/>
      <c r="U4" s="3107"/>
      <c r="V4" s="3107"/>
      <c r="W4" s="3109"/>
      <c r="X4" s="3107"/>
      <c r="Y4" s="3107"/>
      <c r="Z4" s="3107"/>
      <c r="AA4" s="3107"/>
      <c r="AB4" s="3107"/>
      <c r="AC4" s="3107"/>
      <c r="AD4" s="3108"/>
      <c r="AE4" s="3106" t="s">
        <v>1272</v>
      </c>
      <c r="AF4" s="3107"/>
      <c r="AG4" s="3107"/>
      <c r="AH4" s="3107"/>
      <c r="AI4" s="3107"/>
      <c r="AJ4" s="3107"/>
      <c r="AK4" s="3107"/>
      <c r="AL4" s="3107"/>
      <c r="AM4" s="3107"/>
      <c r="AN4" s="3107"/>
      <c r="AO4" s="3107"/>
      <c r="AP4" s="3107"/>
      <c r="AQ4" s="3107"/>
      <c r="AR4" s="3108"/>
      <c r="AS4" s="3085" t="s">
        <v>1376</v>
      </c>
      <c r="AT4" s="3062"/>
      <c r="AU4" s="3086"/>
      <c r="AV4" s="3090" t="s">
        <v>1274</v>
      </c>
      <c r="AW4" s="3091"/>
      <c r="AX4" s="3052" t="s">
        <v>1275</v>
      </c>
      <c r="AY4" s="2546"/>
      <c r="AZ4" s="3072" t="s">
        <v>1276</v>
      </c>
      <c r="BA4" s="3090" t="s">
        <v>1277</v>
      </c>
      <c r="BB4" s="3091"/>
      <c r="BC4" s="2885" t="s">
        <v>1278</v>
      </c>
      <c r="BD4" s="2544"/>
      <c r="BE4" s="3080" t="s">
        <v>1279</v>
      </c>
      <c r="BF4" s="3080" t="s">
        <v>1280</v>
      </c>
    </row>
    <row r="5" spans="1:71" s="2391" customFormat="1" ht="45" customHeight="1" thickBot="1">
      <c r="A5" s="3097"/>
      <c r="B5" s="3097"/>
      <c r="C5" s="3060" t="s">
        <v>1377</v>
      </c>
      <c r="D5" s="3061"/>
      <c r="E5" s="3063"/>
      <c r="F5" s="3074" t="s">
        <v>1282</v>
      </c>
      <c r="G5" s="3075"/>
      <c r="H5" s="3052" t="s">
        <v>1283</v>
      </c>
      <c r="I5" s="2885" t="s">
        <v>1284</v>
      </c>
      <c r="J5" s="3072" t="s">
        <v>1285</v>
      </c>
      <c r="K5" s="3101" t="s">
        <v>1286</v>
      </c>
      <c r="L5" s="3102"/>
      <c r="M5" s="2882" t="s">
        <v>1287</v>
      </c>
      <c r="N5" s="3110" t="s">
        <v>1288</v>
      </c>
      <c r="O5" s="3070" t="s">
        <v>1289</v>
      </c>
      <c r="P5" s="3072" t="s">
        <v>1290</v>
      </c>
      <c r="Q5" s="3060" t="s">
        <v>1378</v>
      </c>
      <c r="R5" s="3061"/>
      <c r="S5" s="3063"/>
      <c r="T5" s="3074" t="s">
        <v>1282</v>
      </c>
      <c r="U5" s="3075"/>
      <c r="V5" s="3076" t="s">
        <v>1283</v>
      </c>
      <c r="W5" s="3050" t="s">
        <v>1292</v>
      </c>
      <c r="X5" s="3070" t="s">
        <v>1285</v>
      </c>
      <c r="Y5" s="3101" t="s">
        <v>1286</v>
      </c>
      <c r="Z5" s="3102"/>
      <c r="AA5" s="2885" t="s">
        <v>1287</v>
      </c>
      <c r="AB5" s="2885" t="s">
        <v>1288</v>
      </c>
      <c r="AC5" s="3072" t="s">
        <v>1289</v>
      </c>
      <c r="AD5" s="3072" t="s">
        <v>1290</v>
      </c>
      <c r="AE5" s="3060" t="s">
        <v>1379</v>
      </c>
      <c r="AF5" s="3061"/>
      <c r="AG5" s="3063"/>
      <c r="AH5" s="3074" t="s">
        <v>1282</v>
      </c>
      <c r="AI5" s="3075"/>
      <c r="AJ5" s="3052" t="s">
        <v>1283</v>
      </c>
      <c r="AK5" s="3050" t="s">
        <v>1292</v>
      </c>
      <c r="AL5" s="3052" t="s">
        <v>1285</v>
      </c>
      <c r="AM5" s="3101" t="s">
        <v>1286</v>
      </c>
      <c r="AN5" s="3102"/>
      <c r="AO5" s="2885" t="s">
        <v>1287</v>
      </c>
      <c r="AP5" s="2885" t="s">
        <v>1288</v>
      </c>
      <c r="AQ5" s="3072" t="s">
        <v>1289</v>
      </c>
      <c r="AR5" s="3072" t="s">
        <v>1290</v>
      </c>
      <c r="AS5" s="3087"/>
      <c r="AT5" s="3088"/>
      <c r="AU5" s="3089"/>
      <c r="AV5" s="3092"/>
      <c r="AW5" s="3093"/>
      <c r="AX5" s="3094"/>
      <c r="AY5" s="3050" t="s">
        <v>1292</v>
      </c>
      <c r="AZ5" s="3095"/>
      <c r="BA5" s="3092"/>
      <c r="BB5" s="3093"/>
      <c r="BC5" s="3104"/>
      <c r="BD5" s="2885" t="s">
        <v>1288</v>
      </c>
      <c r="BE5" s="3081"/>
      <c r="BF5" s="3081"/>
      <c r="BG5" s="2390"/>
      <c r="BH5" s="2390"/>
      <c r="BI5" s="2390"/>
      <c r="BJ5" s="2390"/>
      <c r="BK5" s="2390"/>
      <c r="BL5" s="2390"/>
      <c r="BM5" s="2390"/>
      <c r="BN5" s="2390"/>
      <c r="BO5" s="2390"/>
      <c r="BP5" s="2390"/>
      <c r="BQ5" s="2390"/>
      <c r="BR5" s="2390"/>
      <c r="BS5" s="2390"/>
    </row>
    <row r="6" spans="1:71" ht="68.25" customHeight="1" thickBot="1">
      <c r="A6" s="3098"/>
      <c r="B6" s="3098"/>
      <c r="C6" s="2392" t="s">
        <v>1294</v>
      </c>
      <c r="D6" s="2393" t="s">
        <v>1295</v>
      </c>
      <c r="E6" s="2547" t="s">
        <v>1296</v>
      </c>
      <c r="F6" s="2546" t="s">
        <v>1297</v>
      </c>
      <c r="G6" s="2546" t="s">
        <v>1298</v>
      </c>
      <c r="H6" s="3094"/>
      <c r="I6" s="3104"/>
      <c r="J6" s="3105"/>
      <c r="K6" s="2580" t="s">
        <v>1297</v>
      </c>
      <c r="L6" s="2580" t="s">
        <v>1298</v>
      </c>
      <c r="M6" s="2883"/>
      <c r="N6" s="3111"/>
      <c r="O6" s="3105"/>
      <c r="P6" s="3095"/>
      <c r="Q6" s="2392" t="s">
        <v>1294</v>
      </c>
      <c r="R6" s="2393" t="s">
        <v>1295</v>
      </c>
      <c r="S6" s="2392" t="s">
        <v>1296</v>
      </c>
      <c r="T6" s="2395" t="s">
        <v>1297</v>
      </c>
      <c r="U6" s="2395" t="s">
        <v>1298</v>
      </c>
      <c r="V6" s="3077"/>
      <c r="W6" s="3103"/>
      <c r="X6" s="3071"/>
      <c r="Y6" s="2545" t="s">
        <v>1297</v>
      </c>
      <c r="Z6" s="2545" t="s">
        <v>1298</v>
      </c>
      <c r="AA6" s="2886"/>
      <c r="AB6" s="2886"/>
      <c r="AC6" s="3073"/>
      <c r="AD6" s="3073"/>
      <c r="AE6" s="2392" t="s">
        <v>1294</v>
      </c>
      <c r="AF6" s="2393" t="s">
        <v>1295</v>
      </c>
      <c r="AG6" s="2392" t="s">
        <v>1296</v>
      </c>
      <c r="AH6" s="2395" t="s">
        <v>1297</v>
      </c>
      <c r="AI6" s="2395" t="s">
        <v>1298</v>
      </c>
      <c r="AJ6" s="3053"/>
      <c r="AK6" s="3103"/>
      <c r="AL6" s="3053"/>
      <c r="AM6" s="2545" t="s">
        <v>1297</v>
      </c>
      <c r="AN6" s="2545" t="s">
        <v>1298</v>
      </c>
      <c r="AO6" s="2886"/>
      <c r="AP6" s="2886"/>
      <c r="AQ6" s="3073"/>
      <c r="AR6" s="3073"/>
      <c r="AS6" s="2392" t="s">
        <v>1294</v>
      </c>
      <c r="AT6" s="2393" t="s">
        <v>1295</v>
      </c>
      <c r="AU6" s="2547" t="s">
        <v>1296</v>
      </c>
      <c r="AV6" s="2395" t="s">
        <v>1297</v>
      </c>
      <c r="AW6" s="2395" t="s">
        <v>1298</v>
      </c>
      <c r="AX6" s="3053"/>
      <c r="AY6" s="3103"/>
      <c r="AZ6" s="3073"/>
      <c r="BA6" s="2545" t="s">
        <v>1297</v>
      </c>
      <c r="BB6" s="2545" t="s">
        <v>1298</v>
      </c>
      <c r="BC6" s="2886"/>
      <c r="BD6" s="2886"/>
      <c r="BE6" s="3082"/>
      <c r="BF6" s="3082"/>
    </row>
    <row r="7" spans="1:71" s="2406" customFormat="1" ht="15.75" customHeight="1" thickBot="1">
      <c r="A7" s="2397" t="s">
        <v>1217</v>
      </c>
      <c r="B7" s="2398" t="s">
        <v>139</v>
      </c>
      <c r="C7" s="2399" t="s">
        <v>140</v>
      </c>
      <c r="D7" s="2400" t="s">
        <v>141</v>
      </c>
      <c r="E7" s="2581" t="s">
        <v>1218</v>
      </c>
      <c r="F7" s="2695" t="s">
        <v>143</v>
      </c>
      <c r="G7" s="2695" t="s">
        <v>144</v>
      </c>
      <c r="H7" s="2695" t="s">
        <v>145</v>
      </c>
      <c r="I7" s="2695" t="s">
        <v>146</v>
      </c>
      <c r="J7" s="2695" t="s">
        <v>147</v>
      </c>
      <c r="K7" s="2695" t="s">
        <v>148</v>
      </c>
      <c r="L7" s="2695" t="s">
        <v>149</v>
      </c>
      <c r="M7" s="2695" t="s">
        <v>150</v>
      </c>
      <c r="N7" s="2695" t="s">
        <v>151</v>
      </c>
      <c r="O7" s="2695" t="s">
        <v>152</v>
      </c>
      <c r="P7" s="2695" t="s">
        <v>153</v>
      </c>
      <c r="Q7" s="2695" t="s">
        <v>154</v>
      </c>
      <c r="R7" s="2695" t="s">
        <v>155</v>
      </c>
      <c r="S7" s="2399" t="s">
        <v>1380</v>
      </c>
      <c r="T7" s="2403" t="s">
        <v>157</v>
      </c>
      <c r="U7" s="2403" t="s">
        <v>158</v>
      </c>
      <c r="V7" s="2403" t="s">
        <v>159</v>
      </c>
      <c r="W7" s="2403" t="s">
        <v>160</v>
      </c>
      <c r="X7" s="2403" t="s">
        <v>161</v>
      </c>
      <c r="Y7" s="2403" t="s">
        <v>162</v>
      </c>
      <c r="Z7" s="2403" t="s">
        <v>1300</v>
      </c>
      <c r="AA7" s="2403" t="s">
        <v>1301</v>
      </c>
      <c r="AB7" s="2403" t="s">
        <v>1302</v>
      </c>
      <c r="AC7" s="2403" t="s">
        <v>1381</v>
      </c>
      <c r="AD7" s="2403" t="s">
        <v>1304</v>
      </c>
      <c r="AE7" s="2403" t="s">
        <v>1305</v>
      </c>
      <c r="AF7" s="2403" t="s">
        <v>1306</v>
      </c>
      <c r="AG7" s="2403" t="s">
        <v>1307</v>
      </c>
      <c r="AH7" s="2403" t="s">
        <v>1308</v>
      </c>
      <c r="AI7" s="2403" t="s">
        <v>1309</v>
      </c>
      <c r="AJ7" s="2403" t="s">
        <v>1310</v>
      </c>
      <c r="AK7" s="2403" t="s">
        <v>1311</v>
      </c>
      <c r="AL7" s="2403" t="s">
        <v>1312</v>
      </c>
      <c r="AM7" s="2403" t="s">
        <v>1313</v>
      </c>
      <c r="AN7" s="2403" t="s">
        <v>1314</v>
      </c>
      <c r="AO7" s="2403" t="s">
        <v>1382</v>
      </c>
      <c r="AP7" s="2403" t="s">
        <v>1316</v>
      </c>
      <c r="AQ7" s="2403" t="s">
        <v>1317</v>
      </c>
      <c r="AR7" s="2403" t="s">
        <v>1318</v>
      </c>
      <c r="AS7" s="2403" t="s">
        <v>1319</v>
      </c>
      <c r="AT7" s="2403" t="s">
        <v>1320</v>
      </c>
      <c r="AU7" s="2403" t="s">
        <v>1383</v>
      </c>
      <c r="AV7" s="2403" t="s">
        <v>1322</v>
      </c>
      <c r="AW7" s="2403" t="s">
        <v>1323</v>
      </c>
      <c r="AX7" s="2403" t="s">
        <v>1324</v>
      </c>
      <c r="AY7" s="2403" t="s">
        <v>1384</v>
      </c>
      <c r="AZ7" s="2403" t="s">
        <v>1385</v>
      </c>
      <c r="BA7" s="2403" t="s">
        <v>1386</v>
      </c>
      <c r="BB7" s="2403" t="s">
        <v>1387</v>
      </c>
      <c r="BC7" s="2403" t="s">
        <v>1388</v>
      </c>
      <c r="BD7" s="2403" t="s">
        <v>1389</v>
      </c>
      <c r="BE7" s="2403" t="s">
        <v>1390</v>
      </c>
      <c r="BF7" s="2403" t="s">
        <v>1391</v>
      </c>
      <c r="BG7" s="2405"/>
      <c r="BH7" s="2405"/>
      <c r="BI7" s="2405"/>
      <c r="BJ7" s="2405"/>
      <c r="BK7" s="2405"/>
      <c r="BL7" s="2405"/>
      <c r="BM7" s="2405"/>
      <c r="BN7" s="2405"/>
      <c r="BO7" s="2405"/>
      <c r="BP7" s="2405"/>
      <c r="BQ7" s="2405"/>
      <c r="BR7" s="2405"/>
      <c r="BS7" s="2405"/>
    </row>
    <row r="8" spans="1:71" ht="14.25" customHeight="1" thickBot="1">
      <c r="A8" s="2407">
        <v>1</v>
      </c>
      <c r="B8" s="2408" t="s">
        <v>1325</v>
      </c>
      <c r="C8" s="2696">
        <v>0</v>
      </c>
      <c r="D8" s="2697">
        <v>1</v>
      </c>
      <c r="E8" s="2696">
        <f>C8+D8</f>
        <v>1</v>
      </c>
      <c r="F8" s="2696">
        <v>151</v>
      </c>
      <c r="G8" s="2696">
        <v>14</v>
      </c>
      <c r="H8" s="2696">
        <v>390</v>
      </c>
      <c r="I8" s="2696">
        <v>576</v>
      </c>
      <c r="J8" s="2696">
        <v>38.29</v>
      </c>
      <c r="K8" s="2696">
        <v>151</v>
      </c>
      <c r="L8" s="2696">
        <v>14</v>
      </c>
      <c r="M8" s="2696">
        <v>390</v>
      </c>
      <c r="N8" s="2696">
        <v>576</v>
      </c>
      <c r="O8" s="2696">
        <v>38.29</v>
      </c>
      <c r="P8" s="2696">
        <v>165</v>
      </c>
      <c r="Q8" s="2696">
        <v>5</v>
      </c>
      <c r="R8" s="2696">
        <v>10</v>
      </c>
      <c r="S8" s="2696">
        <f>Q8+R8</f>
        <v>15</v>
      </c>
      <c r="T8" s="2696">
        <v>1217</v>
      </c>
      <c r="U8" s="2696">
        <v>96</v>
      </c>
      <c r="V8" s="2696">
        <v>3147</v>
      </c>
      <c r="W8" s="2696">
        <v>10450</v>
      </c>
      <c r="X8" s="2696">
        <v>555.21</v>
      </c>
      <c r="Y8" s="2696">
        <v>1217</v>
      </c>
      <c r="Z8" s="2696">
        <v>96</v>
      </c>
      <c r="AA8" s="2696">
        <v>3147</v>
      </c>
      <c r="AB8" s="2696">
        <v>10450</v>
      </c>
      <c r="AC8" s="2696">
        <v>555.21</v>
      </c>
      <c r="AD8" s="2696">
        <v>1313</v>
      </c>
      <c r="AE8" s="2696">
        <v>0</v>
      </c>
      <c r="AF8" s="2696">
        <v>0</v>
      </c>
      <c r="AG8" s="2696">
        <f>AE8+AF8</f>
        <v>0</v>
      </c>
      <c r="AH8" s="2696">
        <v>0</v>
      </c>
      <c r="AI8" s="2696">
        <v>0</v>
      </c>
      <c r="AJ8" s="2696">
        <f>AH8+AI8</f>
        <v>0</v>
      </c>
      <c r="AK8" s="2696">
        <v>0</v>
      </c>
      <c r="AL8" s="2696">
        <v>0</v>
      </c>
      <c r="AM8" s="2696">
        <v>0</v>
      </c>
      <c r="AN8" s="2696">
        <v>0</v>
      </c>
      <c r="AO8" s="2696">
        <f>AM8+AN8</f>
        <v>0</v>
      </c>
      <c r="AP8" s="2696">
        <v>0</v>
      </c>
      <c r="AQ8" s="2696">
        <v>0</v>
      </c>
      <c r="AR8" s="2696">
        <v>0</v>
      </c>
      <c r="AS8" s="2698">
        <f>AE8+Q8+C8</f>
        <v>5</v>
      </c>
      <c r="AT8" s="2596">
        <f>AF8+R8+D8</f>
        <v>11</v>
      </c>
      <c r="AU8" s="2597">
        <f>AG8+S8+E8</f>
        <v>16</v>
      </c>
      <c r="AV8" s="2598">
        <f t="shared" ref="AV8:AX23" si="0">AH8+T8+F8</f>
        <v>1368</v>
      </c>
      <c r="AW8" s="2598">
        <f t="shared" si="0"/>
        <v>110</v>
      </c>
      <c r="AX8" s="2598">
        <f>AJ8+V8+H8</f>
        <v>3537</v>
      </c>
      <c r="AY8" s="2598">
        <f>I8+W8+AK8</f>
        <v>11026</v>
      </c>
      <c r="AZ8" s="2412">
        <f t="shared" ref="AZ8:BC23" si="1">AL8+X8+J8</f>
        <v>593.5</v>
      </c>
      <c r="BA8" s="2420">
        <f t="shared" si="1"/>
        <v>1368</v>
      </c>
      <c r="BB8" s="2420">
        <f t="shared" si="1"/>
        <v>110</v>
      </c>
      <c r="BC8" s="2420">
        <f t="shared" si="1"/>
        <v>3537</v>
      </c>
      <c r="BD8" s="2420">
        <f>N8+AB8+AP8</f>
        <v>11026</v>
      </c>
      <c r="BE8" s="2412">
        <f t="shared" ref="BE8:BF23" si="2">AQ8+AC8+O8</f>
        <v>593.5</v>
      </c>
      <c r="BF8" s="2421">
        <f t="shared" si="2"/>
        <v>1478</v>
      </c>
      <c r="BG8" s="2422"/>
      <c r="BI8" s="2422"/>
    </row>
    <row r="9" spans="1:71" s="2431" customFormat="1" ht="14.25" customHeight="1" thickBot="1">
      <c r="A9" s="2423">
        <v>2</v>
      </c>
      <c r="B9" s="2424" t="s">
        <v>1326</v>
      </c>
      <c r="C9" s="2696">
        <v>2</v>
      </c>
      <c r="D9" s="2697">
        <v>9</v>
      </c>
      <c r="E9" s="2696">
        <f>C9+D9</f>
        <v>11</v>
      </c>
      <c r="F9" s="2696">
        <v>913</v>
      </c>
      <c r="G9" s="2696">
        <v>100</v>
      </c>
      <c r="H9" s="2696">
        <v>2034</v>
      </c>
      <c r="I9" s="2696">
        <v>2687</v>
      </c>
      <c r="J9" s="2696">
        <v>195.72</v>
      </c>
      <c r="K9" s="2696">
        <v>833</v>
      </c>
      <c r="L9" s="2696">
        <v>0</v>
      </c>
      <c r="M9" s="2696">
        <v>3617</v>
      </c>
      <c r="N9" s="2696">
        <v>1773</v>
      </c>
      <c r="O9" s="2696">
        <v>195.72</v>
      </c>
      <c r="P9" s="2696">
        <v>792</v>
      </c>
      <c r="Q9" s="2696">
        <v>0</v>
      </c>
      <c r="R9" s="2696">
        <v>1</v>
      </c>
      <c r="S9" s="2696">
        <f>Q9+R9</f>
        <v>1</v>
      </c>
      <c r="T9" s="2696">
        <v>51</v>
      </c>
      <c r="U9" s="2696">
        <v>156</v>
      </c>
      <c r="V9" s="2696">
        <v>105</v>
      </c>
      <c r="W9" s="2696">
        <v>105</v>
      </c>
      <c r="X9" s="2699">
        <v>14.81</v>
      </c>
      <c r="Y9" s="2699">
        <v>387</v>
      </c>
      <c r="Z9" s="2699">
        <v>0</v>
      </c>
      <c r="AA9" s="2699">
        <v>0</v>
      </c>
      <c r="AB9" s="2696">
        <v>130</v>
      </c>
      <c r="AC9" s="2699">
        <v>14.74</v>
      </c>
      <c r="AD9" s="2699">
        <v>343</v>
      </c>
      <c r="AE9" s="2696">
        <v>1</v>
      </c>
      <c r="AF9" s="2696">
        <v>0</v>
      </c>
      <c r="AG9" s="2696">
        <f>AE9+AF9</f>
        <v>1</v>
      </c>
      <c r="AH9" s="2700">
        <v>130</v>
      </c>
      <c r="AI9" s="2700">
        <v>165</v>
      </c>
      <c r="AJ9" s="2700">
        <v>408</v>
      </c>
      <c r="AK9" s="2700">
        <v>408</v>
      </c>
      <c r="AL9" s="2700">
        <v>37.76</v>
      </c>
      <c r="AM9" s="2700">
        <v>206</v>
      </c>
      <c r="AN9" s="2700">
        <v>0</v>
      </c>
      <c r="AO9" s="2700">
        <v>119</v>
      </c>
      <c r="AP9" s="2700">
        <v>721</v>
      </c>
      <c r="AQ9" s="2700">
        <v>37.729999999999997</v>
      </c>
      <c r="AR9" s="2700">
        <v>206</v>
      </c>
      <c r="AS9" s="2698">
        <f t="shared" ref="AS9:AX51" si="3">AE9+Q9+C9</f>
        <v>3</v>
      </c>
      <c r="AT9" s="2596">
        <f t="shared" si="3"/>
        <v>10</v>
      </c>
      <c r="AU9" s="2597">
        <f t="shared" si="3"/>
        <v>13</v>
      </c>
      <c r="AV9" s="2598">
        <f t="shared" si="0"/>
        <v>1094</v>
      </c>
      <c r="AW9" s="2598">
        <f t="shared" si="0"/>
        <v>421</v>
      </c>
      <c r="AX9" s="2598">
        <f t="shared" si="0"/>
        <v>2547</v>
      </c>
      <c r="AY9" s="2598">
        <f t="shared" ref="AY9:AY51" si="4">I9+W9+AK9</f>
        <v>3200</v>
      </c>
      <c r="AZ9" s="2412">
        <f t="shared" si="1"/>
        <v>248.29</v>
      </c>
      <c r="BA9" s="2420">
        <f t="shared" si="1"/>
        <v>1426</v>
      </c>
      <c r="BB9" s="2420">
        <f t="shared" si="1"/>
        <v>0</v>
      </c>
      <c r="BC9" s="2420">
        <f t="shared" si="1"/>
        <v>3736</v>
      </c>
      <c r="BD9" s="2420">
        <f t="shared" ref="BD9:BD51" si="5">N9+AB9+AP9</f>
        <v>2624</v>
      </c>
      <c r="BE9" s="2412">
        <f t="shared" si="2"/>
        <v>248.19</v>
      </c>
      <c r="BF9" s="2421">
        <f t="shared" si="2"/>
        <v>1341</v>
      </c>
      <c r="BG9" s="2429"/>
      <c r="BH9" s="2430"/>
      <c r="BI9" s="2429"/>
      <c r="BJ9" s="2430"/>
      <c r="BK9" s="2430"/>
      <c r="BL9" s="2430"/>
      <c r="BM9" s="2430"/>
      <c r="BN9" s="2430"/>
      <c r="BO9" s="2430"/>
      <c r="BP9" s="2430"/>
      <c r="BQ9" s="2430"/>
      <c r="BR9" s="2430"/>
      <c r="BS9" s="2430"/>
    </row>
    <row r="10" spans="1:71" ht="15" thickBot="1">
      <c r="A10" s="2423">
        <v>3</v>
      </c>
      <c r="B10" s="2432" t="s">
        <v>1327</v>
      </c>
      <c r="C10" s="2701"/>
      <c r="D10" s="2702"/>
      <c r="E10" s="2703"/>
      <c r="F10" s="2704"/>
      <c r="G10" s="2704"/>
      <c r="H10" s="2704"/>
      <c r="I10" s="2704"/>
      <c r="J10" s="2705"/>
      <c r="K10" s="2706"/>
      <c r="L10" s="2706"/>
      <c r="M10" s="2706"/>
      <c r="N10" s="2706"/>
      <c r="O10" s="2705"/>
      <c r="P10" s="2617"/>
      <c r="Q10" s="2617"/>
      <c r="R10" s="2617"/>
      <c r="S10" s="2707"/>
      <c r="T10" s="2704"/>
      <c r="U10" s="2704"/>
      <c r="V10" s="2704"/>
      <c r="W10" s="2704"/>
      <c r="X10" s="2705"/>
      <c r="Y10" s="2704"/>
      <c r="Z10" s="2704"/>
      <c r="AA10" s="2704"/>
      <c r="AB10" s="2704"/>
      <c r="AC10" s="2705"/>
      <c r="AD10" s="2704"/>
      <c r="AE10" s="2617"/>
      <c r="AF10" s="2617"/>
      <c r="AG10" s="2708"/>
      <c r="AH10" s="2704"/>
      <c r="AI10" s="2704"/>
      <c r="AJ10" s="2704"/>
      <c r="AK10" s="2704"/>
      <c r="AL10" s="2709"/>
      <c r="AM10" s="2704"/>
      <c r="AN10" s="2704"/>
      <c r="AO10" s="2704"/>
      <c r="AP10" s="2704"/>
      <c r="AQ10" s="2709"/>
      <c r="AR10" s="2704"/>
      <c r="AS10" s="2698">
        <f t="shared" si="3"/>
        <v>0</v>
      </c>
      <c r="AT10" s="2596">
        <f t="shared" si="3"/>
        <v>0</v>
      </c>
      <c r="AU10" s="2597">
        <f t="shared" si="3"/>
        <v>0</v>
      </c>
      <c r="AV10" s="2598">
        <f t="shared" si="0"/>
        <v>0</v>
      </c>
      <c r="AW10" s="2598">
        <f t="shared" si="0"/>
        <v>0</v>
      </c>
      <c r="AX10" s="2598">
        <f t="shared" si="0"/>
        <v>0</v>
      </c>
      <c r="AY10" s="2598">
        <f t="shared" si="4"/>
        <v>0</v>
      </c>
      <c r="AZ10" s="2412">
        <f t="shared" si="1"/>
        <v>0</v>
      </c>
      <c r="BA10" s="2420">
        <f t="shared" si="1"/>
        <v>0</v>
      </c>
      <c r="BB10" s="2420">
        <f t="shared" si="1"/>
        <v>0</v>
      </c>
      <c r="BC10" s="2420">
        <f t="shared" si="1"/>
        <v>0</v>
      </c>
      <c r="BD10" s="2420">
        <f t="shared" si="5"/>
        <v>0</v>
      </c>
      <c r="BE10" s="2412">
        <f t="shared" si="2"/>
        <v>0</v>
      </c>
      <c r="BF10" s="2421">
        <f t="shared" si="2"/>
        <v>0</v>
      </c>
      <c r="BG10" s="2422"/>
      <c r="BI10" s="2422"/>
    </row>
    <row r="11" spans="1:71" ht="15.75" thickBot="1">
      <c r="A11" s="2423">
        <v>4</v>
      </c>
      <c r="B11" s="2435" t="s">
        <v>1328</v>
      </c>
      <c r="C11" s="2710">
        <v>2</v>
      </c>
      <c r="D11" s="2711">
        <v>3</v>
      </c>
      <c r="E11" s="2710">
        <v>5</v>
      </c>
      <c r="F11" s="2712">
        <v>1043</v>
      </c>
      <c r="G11" s="2712"/>
      <c r="H11" s="2712">
        <v>2918</v>
      </c>
      <c r="I11" s="2713">
        <v>3681</v>
      </c>
      <c r="J11" s="2714">
        <v>257.14</v>
      </c>
      <c r="K11" s="2712">
        <v>1041</v>
      </c>
      <c r="L11" s="2712"/>
      <c r="M11" s="2712">
        <v>2917</v>
      </c>
      <c r="N11" s="2713">
        <v>3680</v>
      </c>
      <c r="O11" s="2715">
        <v>257</v>
      </c>
      <c r="P11" s="2712">
        <v>807</v>
      </c>
      <c r="Q11" s="2710">
        <v>2</v>
      </c>
      <c r="R11" s="2710">
        <v>4</v>
      </c>
      <c r="S11" s="2710">
        <v>6</v>
      </c>
      <c r="T11" s="2712">
        <v>626</v>
      </c>
      <c r="U11" s="2712">
        <v>427</v>
      </c>
      <c r="V11" s="2712">
        <v>4452</v>
      </c>
      <c r="W11" s="2713">
        <v>5139</v>
      </c>
      <c r="X11" s="2716">
        <v>361.56</v>
      </c>
      <c r="Y11" s="2712">
        <v>624</v>
      </c>
      <c r="Z11" s="2712">
        <v>427</v>
      </c>
      <c r="AA11" s="2712">
        <v>4451</v>
      </c>
      <c r="AB11" s="2712">
        <v>5138</v>
      </c>
      <c r="AC11" s="2715">
        <v>361.45</v>
      </c>
      <c r="AD11" s="2712">
        <v>2403</v>
      </c>
      <c r="AE11" s="2710">
        <v>2</v>
      </c>
      <c r="AF11" s="2710">
        <v>0</v>
      </c>
      <c r="AG11" s="2710">
        <v>2</v>
      </c>
      <c r="AH11" s="2717">
        <v>205</v>
      </c>
      <c r="AI11" s="2717"/>
      <c r="AJ11" s="2717">
        <v>922</v>
      </c>
      <c r="AK11" s="2718">
        <v>629</v>
      </c>
      <c r="AL11" s="2719">
        <v>56.33</v>
      </c>
      <c r="AM11" s="2717">
        <v>204</v>
      </c>
      <c r="AN11" s="2717"/>
      <c r="AO11" s="2717">
        <v>922</v>
      </c>
      <c r="AP11" s="2718">
        <v>628</v>
      </c>
      <c r="AQ11" s="2720">
        <v>56.27</v>
      </c>
      <c r="AR11" s="2717">
        <v>345</v>
      </c>
      <c r="AS11" s="2698">
        <f t="shared" si="3"/>
        <v>6</v>
      </c>
      <c r="AT11" s="2596">
        <f t="shared" si="3"/>
        <v>7</v>
      </c>
      <c r="AU11" s="2597">
        <f t="shared" si="3"/>
        <v>13</v>
      </c>
      <c r="AV11" s="2598">
        <f t="shared" si="0"/>
        <v>1874</v>
      </c>
      <c r="AW11" s="2598">
        <f t="shared" si="0"/>
        <v>427</v>
      </c>
      <c r="AX11" s="2598">
        <f t="shared" si="0"/>
        <v>8292</v>
      </c>
      <c r="AY11" s="2598">
        <f t="shared" si="4"/>
        <v>9449</v>
      </c>
      <c r="AZ11" s="2412">
        <f t="shared" si="1"/>
        <v>675.03</v>
      </c>
      <c r="BA11" s="2420">
        <f t="shared" si="1"/>
        <v>1869</v>
      </c>
      <c r="BB11" s="2420">
        <f t="shared" si="1"/>
        <v>427</v>
      </c>
      <c r="BC11" s="2420">
        <f t="shared" si="1"/>
        <v>8290</v>
      </c>
      <c r="BD11" s="2420">
        <f t="shared" si="5"/>
        <v>9446</v>
      </c>
      <c r="BE11" s="2412">
        <f t="shared" si="2"/>
        <v>674.72</v>
      </c>
      <c r="BF11" s="2421">
        <f t="shared" si="2"/>
        <v>3555</v>
      </c>
      <c r="BG11" s="2422"/>
      <c r="BI11" s="2422"/>
    </row>
    <row r="12" spans="1:71" ht="15" thickBot="1">
      <c r="A12" s="2423">
        <v>5</v>
      </c>
      <c r="B12" s="2435" t="s">
        <v>1329</v>
      </c>
      <c r="C12" s="2701">
        <v>14</v>
      </c>
      <c r="D12" s="2702">
        <v>19</v>
      </c>
      <c r="E12" s="2701">
        <f>C12+D12</f>
        <v>33</v>
      </c>
      <c r="F12" s="2701">
        <v>3505</v>
      </c>
      <c r="G12" s="2701">
        <v>55</v>
      </c>
      <c r="H12" s="2701">
        <v>8240</v>
      </c>
      <c r="I12" s="2701">
        <v>25648</v>
      </c>
      <c r="J12" s="2701">
        <v>1121.5999999999999</v>
      </c>
      <c r="K12" s="2701">
        <v>3505</v>
      </c>
      <c r="L12" s="2701">
        <v>55</v>
      </c>
      <c r="M12" s="2701">
        <v>8240</v>
      </c>
      <c r="N12" s="2701">
        <v>25648</v>
      </c>
      <c r="O12" s="2701">
        <v>1121.5999999999999</v>
      </c>
      <c r="P12" s="2701">
        <v>5774</v>
      </c>
      <c r="Q12" s="2701">
        <v>2</v>
      </c>
      <c r="R12" s="2701">
        <v>24</v>
      </c>
      <c r="S12" s="2701">
        <f t="shared" ref="S12:S17" si="6">Q12+R12</f>
        <v>26</v>
      </c>
      <c r="T12" s="2701">
        <v>294</v>
      </c>
      <c r="U12" s="2701">
        <v>6</v>
      </c>
      <c r="V12" s="2701">
        <v>3311</v>
      </c>
      <c r="W12" s="2701">
        <v>10019</v>
      </c>
      <c r="X12" s="2701">
        <v>444.68</v>
      </c>
      <c r="Y12" s="2701">
        <v>294</v>
      </c>
      <c r="Z12" s="2701">
        <v>6</v>
      </c>
      <c r="AA12" s="2701">
        <v>3311</v>
      </c>
      <c r="AB12" s="2701">
        <v>10019</v>
      </c>
      <c r="AC12" s="2701">
        <v>444.68</v>
      </c>
      <c r="AD12" s="2701">
        <v>5029</v>
      </c>
      <c r="AE12" s="2701">
        <v>0</v>
      </c>
      <c r="AF12" s="2701">
        <v>0</v>
      </c>
      <c r="AG12" s="2701">
        <f>AE12+AF12</f>
        <v>0</v>
      </c>
      <c r="AH12" s="2701">
        <v>0</v>
      </c>
      <c r="AI12" s="2701">
        <v>0</v>
      </c>
      <c r="AJ12" s="2701">
        <v>0</v>
      </c>
      <c r="AK12" s="2701">
        <v>0</v>
      </c>
      <c r="AL12" s="2701">
        <v>0</v>
      </c>
      <c r="AM12" s="2701">
        <v>0</v>
      </c>
      <c r="AN12" s="2701">
        <v>0</v>
      </c>
      <c r="AO12" s="2701">
        <v>0</v>
      </c>
      <c r="AP12" s="2701">
        <v>0</v>
      </c>
      <c r="AQ12" s="2701">
        <v>0</v>
      </c>
      <c r="AR12" s="2701">
        <v>0</v>
      </c>
      <c r="AS12" s="2698">
        <f t="shared" si="3"/>
        <v>16</v>
      </c>
      <c r="AT12" s="2596">
        <f t="shared" si="3"/>
        <v>43</v>
      </c>
      <c r="AU12" s="2597">
        <f t="shared" si="3"/>
        <v>59</v>
      </c>
      <c r="AV12" s="2598">
        <f t="shared" si="0"/>
        <v>3799</v>
      </c>
      <c r="AW12" s="2598">
        <f t="shared" si="0"/>
        <v>61</v>
      </c>
      <c r="AX12" s="2598">
        <f t="shared" si="0"/>
        <v>11551</v>
      </c>
      <c r="AY12" s="2598">
        <f t="shared" si="4"/>
        <v>35667</v>
      </c>
      <c r="AZ12" s="2412">
        <f t="shared" si="1"/>
        <v>1566.28</v>
      </c>
      <c r="BA12" s="2420">
        <f t="shared" si="1"/>
        <v>3799</v>
      </c>
      <c r="BB12" s="2420">
        <f t="shared" si="1"/>
        <v>61</v>
      </c>
      <c r="BC12" s="2420">
        <f t="shared" si="1"/>
        <v>11551</v>
      </c>
      <c r="BD12" s="2420">
        <f t="shared" si="5"/>
        <v>35667</v>
      </c>
      <c r="BE12" s="2412">
        <f t="shared" si="2"/>
        <v>1566.28</v>
      </c>
      <c r="BF12" s="2421">
        <f t="shared" si="2"/>
        <v>10803</v>
      </c>
      <c r="BG12" s="2422"/>
      <c r="BI12" s="2422"/>
    </row>
    <row r="13" spans="1:71" ht="15" thickBot="1">
      <c r="A13" s="2423">
        <v>6</v>
      </c>
      <c r="B13" s="2432" t="s">
        <v>1330</v>
      </c>
      <c r="C13" s="2721">
        <v>0</v>
      </c>
      <c r="D13" s="2722">
        <v>0</v>
      </c>
      <c r="E13" s="2703">
        <v>0</v>
      </c>
      <c r="F13" s="2721">
        <v>0</v>
      </c>
      <c r="G13" s="2721">
        <v>0</v>
      </c>
      <c r="H13" s="2721">
        <v>0</v>
      </c>
      <c r="I13" s="2721">
        <v>0</v>
      </c>
      <c r="J13" s="2723">
        <v>0</v>
      </c>
      <c r="K13" s="2706">
        <v>0</v>
      </c>
      <c r="L13" s="2706">
        <v>0</v>
      </c>
      <c r="M13" s="2706">
        <v>0</v>
      </c>
      <c r="N13" s="2706">
        <v>0</v>
      </c>
      <c r="O13" s="2705">
        <v>0</v>
      </c>
      <c r="P13" s="2617">
        <v>0</v>
      </c>
      <c r="Q13" s="2724">
        <v>1</v>
      </c>
      <c r="R13" s="2724">
        <v>4</v>
      </c>
      <c r="S13" s="2707">
        <f t="shared" si="6"/>
        <v>5</v>
      </c>
      <c r="T13" s="2704">
        <v>3650</v>
      </c>
      <c r="U13" s="2704">
        <v>460</v>
      </c>
      <c r="V13" s="2721">
        <v>1321</v>
      </c>
      <c r="W13" s="2721">
        <v>1207</v>
      </c>
      <c r="X13" s="2705">
        <v>170.08</v>
      </c>
      <c r="Y13" s="2704">
        <v>3650</v>
      </c>
      <c r="Z13" s="2704">
        <v>460</v>
      </c>
      <c r="AA13" s="2704">
        <v>1321</v>
      </c>
      <c r="AB13" s="2704">
        <v>1207</v>
      </c>
      <c r="AC13" s="2705">
        <v>179.08</v>
      </c>
      <c r="AD13" s="2704">
        <v>1825</v>
      </c>
      <c r="AE13" s="2617">
        <v>0</v>
      </c>
      <c r="AF13" s="2617">
        <v>0</v>
      </c>
      <c r="AG13" s="2708">
        <v>0</v>
      </c>
      <c r="AH13" s="2704">
        <v>1601</v>
      </c>
      <c r="AI13" s="2704">
        <v>40</v>
      </c>
      <c r="AJ13" s="2704">
        <v>1407</v>
      </c>
      <c r="AK13" s="2704">
        <v>938</v>
      </c>
      <c r="AL13" s="2709">
        <v>111.62</v>
      </c>
      <c r="AM13" s="2704">
        <v>1601</v>
      </c>
      <c r="AN13" s="2704">
        <v>40</v>
      </c>
      <c r="AO13" s="2704">
        <v>1407</v>
      </c>
      <c r="AP13" s="2704">
        <v>938</v>
      </c>
      <c r="AQ13" s="2709">
        <v>111.62</v>
      </c>
      <c r="AR13" s="2704">
        <v>840</v>
      </c>
      <c r="AS13" s="2698">
        <f t="shared" si="3"/>
        <v>1</v>
      </c>
      <c r="AT13" s="2596">
        <f t="shared" si="3"/>
        <v>4</v>
      </c>
      <c r="AU13" s="2597">
        <f t="shared" si="3"/>
        <v>5</v>
      </c>
      <c r="AV13" s="2598">
        <f t="shared" si="0"/>
        <v>5251</v>
      </c>
      <c r="AW13" s="2598">
        <f t="shared" si="0"/>
        <v>500</v>
      </c>
      <c r="AX13" s="2598">
        <f t="shared" si="0"/>
        <v>2728</v>
      </c>
      <c r="AY13" s="2598">
        <f t="shared" si="4"/>
        <v>2145</v>
      </c>
      <c r="AZ13" s="2412">
        <f t="shared" si="1"/>
        <v>281.70000000000005</v>
      </c>
      <c r="BA13" s="2420">
        <f t="shared" si="1"/>
        <v>5251</v>
      </c>
      <c r="BB13" s="2420">
        <f t="shared" si="1"/>
        <v>500</v>
      </c>
      <c r="BC13" s="2420">
        <f t="shared" si="1"/>
        <v>2728</v>
      </c>
      <c r="BD13" s="2420">
        <f t="shared" si="5"/>
        <v>2145</v>
      </c>
      <c r="BE13" s="2412">
        <f t="shared" si="2"/>
        <v>290.70000000000005</v>
      </c>
      <c r="BF13" s="2421">
        <f t="shared" si="2"/>
        <v>2665</v>
      </c>
      <c r="BG13" s="2422"/>
      <c r="BI13" s="2422"/>
    </row>
    <row r="14" spans="1:71" ht="15" thickBot="1">
      <c r="A14" s="2423">
        <v>7</v>
      </c>
      <c r="B14" s="2432" t="s">
        <v>1331</v>
      </c>
      <c r="C14" s="2696">
        <v>0</v>
      </c>
      <c r="D14" s="2697">
        <v>2</v>
      </c>
      <c r="E14" s="2696">
        <f t="shared" ref="E14:E20" si="7">C14+D14</f>
        <v>2</v>
      </c>
      <c r="F14" s="2696">
        <v>279</v>
      </c>
      <c r="G14" s="2696">
        <f>91*3</f>
        <v>273</v>
      </c>
      <c r="H14" s="2696">
        <f>91*6</f>
        <v>546</v>
      </c>
      <c r="I14" s="2721">
        <v>0</v>
      </c>
      <c r="J14" s="2705">
        <f>35585.48/1000</f>
        <v>35.585480000000004</v>
      </c>
      <c r="K14" s="2696">
        <v>82</v>
      </c>
      <c r="L14" s="2696">
        <v>0</v>
      </c>
      <c r="M14" s="2696">
        <f>121+2</f>
        <v>123</v>
      </c>
      <c r="N14" s="2721">
        <v>0</v>
      </c>
      <c r="O14" s="2705">
        <f>(1968+32760+840)/1000</f>
        <v>35.567999999999998</v>
      </c>
      <c r="P14" s="2696">
        <v>200</v>
      </c>
      <c r="Q14" s="2696">
        <v>1</v>
      </c>
      <c r="R14" s="2696">
        <v>7</v>
      </c>
      <c r="S14" s="2696">
        <f t="shared" si="6"/>
        <v>8</v>
      </c>
      <c r="T14" s="2696">
        <v>1235</v>
      </c>
      <c r="U14" s="2696">
        <f>(180*3)+(168*3)+(49*3)</f>
        <v>1191</v>
      </c>
      <c r="V14" s="2696">
        <f>(180*6)+(168*6)+(49*6)</f>
        <v>2382</v>
      </c>
      <c r="W14" s="2721">
        <v>0</v>
      </c>
      <c r="X14" s="2705">
        <f>(70630.42+65713.1+19157)/1000</f>
        <v>155.50052000000002</v>
      </c>
      <c r="Y14" s="2696">
        <v>1551</v>
      </c>
      <c r="Z14" s="2696">
        <v>0</v>
      </c>
      <c r="AA14" s="2696">
        <f>234+397</f>
        <v>631</v>
      </c>
      <c r="AB14" s="2721">
        <v>0</v>
      </c>
      <c r="AC14" s="2705">
        <f>(35328+40026+79642.5)/1000</f>
        <v>154.9965</v>
      </c>
      <c r="AD14" s="2696">
        <v>1795</v>
      </c>
      <c r="AE14" s="2725">
        <v>0</v>
      </c>
      <c r="AF14" s="2725">
        <v>0</v>
      </c>
      <c r="AG14" s="2708">
        <v>0</v>
      </c>
      <c r="AH14" s="2704">
        <v>0</v>
      </c>
      <c r="AI14" s="2704">
        <v>0</v>
      </c>
      <c r="AJ14" s="2704">
        <v>0</v>
      </c>
      <c r="AK14" s="2704">
        <v>0</v>
      </c>
      <c r="AL14" s="2709">
        <v>0</v>
      </c>
      <c r="AM14" s="2704">
        <v>0</v>
      </c>
      <c r="AN14" s="2704">
        <v>0</v>
      </c>
      <c r="AO14" s="2704">
        <v>0</v>
      </c>
      <c r="AP14" s="2704">
        <v>0</v>
      </c>
      <c r="AQ14" s="2709">
        <v>0</v>
      </c>
      <c r="AR14" s="2704">
        <v>0</v>
      </c>
      <c r="AS14" s="2698">
        <f t="shared" si="3"/>
        <v>1</v>
      </c>
      <c r="AT14" s="2596">
        <f t="shared" si="3"/>
        <v>9</v>
      </c>
      <c r="AU14" s="2597">
        <f t="shared" si="3"/>
        <v>10</v>
      </c>
      <c r="AV14" s="2598">
        <f t="shared" si="0"/>
        <v>1514</v>
      </c>
      <c r="AW14" s="2598">
        <f t="shared" si="0"/>
        <v>1464</v>
      </c>
      <c r="AX14" s="2598">
        <f t="shared" si="0"/>
        <v>2928</v>
      </c>
      <c r="AY14" s="2598">
        <f t="shared" si="4"/>
        <v>0</v>
      </c>
      <c r="AZ14" s="2412">
        <f t="shared" si="1"/>
        <v>191.08600000000001</v>
      </c>
      <c r="BA14" s="2420">
        <f t="shared" si="1"/>
        <v>1633</v>
      </c>
      <c r="BB14" s="2420">
        <f t="shared" si="1"/>
        <v>0</v>
      </c>
      <c r="BC14" s="2420">
        <f t="shared" si="1"/>
        <v>754</v>
      </c>
      <c r="BD14" s="2420">
        <f t="shared" si="5"/>
        <v>0</v>
      </c>
      <c r="BE14" s="2412">
        <f t="shared" si="2"/>
        <v>190.56450000000001</v>
      </c>
      <c r="BF14" s="2421">
        <f t="shared" si="2"/>
        <v>1995</v>
      </c>
      <c r="BG14" s="2422"/>
      <c r="BI14" s="2422"/>
    </row>
    <row r="15" spans="1:71" ht="15" thickBot="1">
      <c r="A15" s="2423">
        <v>8</v>
      </c>
      <c r="B15" s="2432" t="s">
        <v>1332</v>
      </c>
      <c r="C15" s="2696">
        <v>9</v>
      </c>
      <c r="D15" s="2697">
        <v>11</v>
      </c>
      <c r="E15" s="2696">
        <f t="shared" si="7"/>
        <v>20</v>
      </c>
      <c r="F15" s="2726">
        <v>5394</v>
      </c>
      <c r="G15" s="2726">
        <v>297</v>
      </c>
      <c r="H15" s="2726">
        <v>7173</v>
      </c>
      <c r="I15" s="2721">
        <v>0</v>
      </c>
      <c r="J15" s="2705">
        <v>322.24</v>
      </c>
      <c r="K15" s="2726">
        <v>1049</v>
      </c>
      <c r="L15" s="2726">
        <v>1</v>
      </c>
      <c r="M15" s="2726">
        <v>10081</v>
      </c>
      <c r="N15" s="2721">
        <v>0</v>
      </c>
      <c r="O15" s="2705">
        <v>322.22000000000003</v>
      </c>
      <c r="P15" s="2726">
        <v>1838</v>
      </c>
      <c r="Q15" s="2696">
        <v>2</v>
      </c>
      <c r="R15" s="2696">
        <v>1</v>
      </c>
      <c r="S15" s="2696">
        <f t="shared" si="6"/>
        <v>3</v>
      </c>
      <c r="T15" s="2726">
        <v>450</v>
      </c>
      <c r="U15" s="2726">
        <v>39</v>
      </c>
      <c r="V15" s="2726">
        <v>747</v>
      </c>
      <c r="W15" s="2721"/>
      <c r="X15" s="2705">
        <v>31.44</v>
      </c>
      <c r="Y15" s="2726">
        <v>161</v>
      </c>
      <c r="Z15" s="2726">
        <v>1</v>
      </c>
      <c r="AA15" s="2726">
        <v>880</v>
      </c>
      <c r="AB15" s="2726"/>
      <c r="AC15" s="2705">
        <v>31.43</v>
      </c>
      <c r="AD15" s="2617">
        <v>419</v>
      </c>
      <c r="AE15" s="2617">
        <v>0</v>
      </c>
      <c r="AF15" s="2617">
        <v>0</v>
      </c>
      <c r="AG15" s="2708">
        <v>0</v>
      </c>
      <c r="AH15" s="2704">
        <v>0</v>
      </c>
      <c r="AI15" s="2704">
        <v>0</v>
      </c>
      <c r="AJ15" s="2704">
        <v>0</v>
      </c>
      <c r="AK15" s="2704">
        <v>0</v>
      </c>
      <c r="AL15" s="2709">
        <v>0</v>
      </c>
      <c r="AM15" s="2704">
        <v>0</v>
      </c>
      <c r="AN15" s="2704">
        <v>0</v>
      </c>
      <c r="AO15" s="2704">
        <v>0</v>
      </c>
      <c r="AP15" s="2704">
        <v>0</v>
      </c>
      <c r="AQ15" s="2709">
        <v>0</v>
      </c>
      <c r="AR15" s="2704">
        <v>0</v>
      </c>
      <c r="AS15" s="2698">
        <f t="shared" si="3"/>
        <v>11</v>
      </c>
      <c r="AT15" s="2596">
        <f t="shared" si="3"/>
        <v>12</v>
      </c>
      <c r="AU15" s="2597">
        <f t="shared" si="3"/>
        <v>23</v>
      </c>
      <c r="AV15" s="2598">
        <f t="shared" si="0"/>
        <v>5844</v>
      </c>
      <c r="AW15" s="2598">
        <f t="shared" si="0"/>
        <v>336</v>
      </c>
      <c r="AX15" s="2598">
        <f t="shared" si="0"/>
        <v>7920</v>
      </c>
      <c r="AY15" s="2598">
        <f t="shared" si="4"/>
        <v>0</v>
      </c>
      <c r="AZ15" s="2412">
        <f t="shared" si="1"/>
        <v>353.68</v>
      </c>
      <c r="BA15" s="2420">
        <f t="shared" si="1"/>
        <v>1210</v>
      </c>
      <c r="BB15" s="2420">
        <f t="shared" si="1"/>
        <v>2</v>
      </c>
      <c r="BC15" s="2420">
        <f t="shared" si="1"/>
        <v>10961</v>
      </c>
      <c r="BD15" s="2420">
        <f t="shared" si="5"/>
        <v>0</v>
      </c>
      <c r="BE15" s="2412">
        <f t="shared" si="2"/>
        <v>353.65000000000003</v>
      </c>
      <c r="BF15" s="2421">
        <f t="shared" si="2"/>
        <v>2257</v>
      </c>
      <c r="BG15" s="2422"/>
      <c r="BI15" s="2422"/>
    </row>
    <row r="16" spans="1:71" s="2381" customFormat="1" ht="15" thickBot="1">
      <c r="A16" s="2423">
        <v>9</v>
      </c>
      <c r="B16" s="2442" t="s">
        <v>1333</v>
      </c>
      <c r="C16" s="2696">
        <v>1</v>
      </c>
      <c r="D16" s="2697">
        <v>0</v>
      </c>
      <c r="E16" s="2696">
        <f t="shared" si="7"/>
        <v>1</v>
      </c>
      <c r="F16" s="2696">
        <v>46</v>
      </c>
      <c r="G16" s="2696">
        <v>42</v>
      </c>
      <c r="H16" s="2696">
        <v>420</v>
      </c>
      <c r="I16" s="2696">
        <v>420</v>
      </c>
      <c r="J16" s="2705">
        <v>32</v>
      </c>
      <c r="K16" s="2696">
        <v>0</v>
      </c>
      <c r="L16" s="2696">
        <v>0</v>
      </c>
      <c r="M16" s="2696">
        <v>1</v>
      </c>
      <c r="N16" s="2696">
        <v>761</v>
      </c>
      <c r="O16" s="2705">
        <v>31.99</v>
      </c>
      <c r="P16" s="2696">
        <v>1386</v>
      </c>
      <c r="Q16" s="2696">
        <v>0</v>
      </c>
      <c r="R16" s="2696">
        <v>3</v>
      </c>
      <c r="S16" s="2696">
        <f t="shared" si="6"/>
        <v>3</v>
      </c>
      <c r="T16" s="2696">
        <v>193</v>
      </c>
      <c r="U16" s="2696">
        <v>152</v>
      </c>
      <c r="V16" s="2696">
        <v>1608</v>
      </c>
      <c r="W16" s="2696">
        <v>1608</v>
      </c>
      <c r="X16" s="2705">
        <v>122.5</v>
      </c>
      <c r="Y16" s="2696">
        <v>136</v>
      </c>
      <c r="Z16" s="2696">
        <v>0</v>
      </c>
      <c r="AA16" s="2696">
        <v>707</v>
      </c>
      <c r="AB16" s="2696">
        <v>2472</v>
      </c>
      <c r="AC16" s="2705">
        <v>122.47</v>
      </c>
      <c r="AD16" s="2696">
        <v>1488</v>
      </c>
      <c r="AE16" s="2696">
        <v>2</v>
      </c>
      <c r="AF16" s="2696">
        <v>0</v>
      </c>
      <c r="AG16" s="2696">
        <f>AE16+AF16</f>
        <v>2</v>
      </c>
      <c r="AH16" s="2727">
        <v>432</v>
      </c>
      <c r="AI16" s="2727">
        <v>305</v>
      </c>
      <c r="AJ16" s="2727">
        <v>2728</v>
      </c>
      <c r="AK16" s="2727">
        <v>2736</v>
      </c>
      <c r="AL16" s="2728">
        <v>212.14</v>
      </c>
      <c r="AM16" s="2727">
        <v>37</v>
      </c>
      <c r="AN16" s="2727">
        <v>0</v>
      </c>
      <c r="AO16" s="2727">
        <v>49</v>
      </c>
      <c r="AP16" s="2727">
        <v>5247</v>
      </c>
      <c r="AQ16" s="2728">
        <v>212.1</v>
      </c>
      <c r="AR16" s="2727">
        <v>995</v>
      </c>
      <c r="AS16" s="2698">
        <f t="shared" si="3"/>
        <v>3</v>
      </c>
      <c r="AT16" s="2596">
        <f t="shared" si="3"/>
        <v>3</v>
      </c>
      <c r="AU16" s="2597">
        <f t="shared" si="3"/>
        <v>6</v>
      </c>
      <c r="AV16" s="2598">
        <f t="shared" si="0"/>
        <v>671</v>
      </c>
      <c r="AW16" s="2598">
        <f t="shared" si="0"/>
        <v>499</v>
      </c>
      <c r="AX16" s="2598">
        <f t="shared" si="0"/>
        <v>4756</v>
      </c>
      <c r="AY16" s="2598">
        <f t="shared" si="4"/>
        <v>4764</v>
      </c>
      <c r="AZ16" s="2412">
        <f t="shared" si="1"/>
        <v>366.64</v>
      </c>
      <c r="BA16" s="2420">
        <f t="shared" si="1"/>
        <v>173</v>
      </c>
      <c r="BB16" s="2420">
        <f t="shared" si="1"/>
        <v>0</v>
      </c>
      <c r="BC16" s="2420">
        <f t="shared" si="1"/>
        <v>757</v>
      </c>
      <c r="BD16" s="2420">
        <f t="shared" si="5"/>
        <v>8480</v>
      </c>
      <c r="BE16" s="2412">
        <f t="shared" si="2"/>
        <v>366.56</v>
      </c>
      <c r="BF16" s="2421">
        <f t="shared" si="2"/>
        <v>3869</v>
      </c>
      <c r="BG16" s="2422"/>
      <c r="BI16" s="2422"/>
    </row>
    <row r="17" spans="1:62" ht="15" thickBot="1">
      <c r="A17" s="2423">
        <v>10</v>
      </c>
      <c r="B17" s="2432" t="s">
        <v>1334</v>
      </c>
      <c r="C17" s="2696">
        <v>0</v>
      </c>
      <c r="D17" s="2697">
        <v>4</v>
      </c>
      <c r="E17" s="2696">
        <f t="shared" si="7"/>
        <v>4</v>
      </c>
      <c r="F17" s="2696">
        <v>1101</v>
      </c>
      <c r="G17" s="2696">
        <v>268</v>
      </c>
      <c r="H17" s="2696">
        <v>955</v>
      </c>
      <c r="I17" s="2696">
        <v>1156</v>
      </c>
      <c r="J17" s="2696">
        <v>108</v>
      </c>
      <c r="K17" s="2696">
        <v>1025</v>
      </c>
      <c r="L17" s="2696">
        <v>0</v>
      </c>
      <c r="M17" s="2696">
        <v>1024</v>
      </c>
      <c r="N17" s="2696">
        <v>1302</v>
      </c>
      <c r="O17" s="2696">
        <v>107.96</v>
      </c>
      <c r="P17" s="2696">
        <v>956</v>
      </c>
      <c r="Q17" s="2696">
        <v>2</v>
      </c>
      <c r="R17" s="2696">
        <v>0</v>
      </c>
      <c r="S17" s="2696">
        <f t="shared" si="6"/>
        <v>2</v>
      </c>
      <c r="T17" s="2696">
        <v>167</v>
      </c>
      <c r="U17" s="2696">
        <v>56</v>
      </c>
      <c r="V17" s="2696">
        <v>299</v>
      </c>
      <c r="W17" s="2696">
        <v>215</v>
      </c>
      <c r="X17" s="2699">
        <v>23</v>
      </c>
      <c r="Y17" s="2699">
        <v>130</v>
      </c>
      <c r="Z17" s="2699">
        <v>0</v>
      </c>
      <c r="AA17" s="2699">
        <v>255</v>
      </c>
      <c r="AB17" s="2696">
        <v>340</v>
      </c>
      <c r="AC17" s="2699">
        <v>22.97</v>
      </c>
      <c r="AD17" s="2699">
        <v>129</v>
      </c>
      <c r="AE17" s="2696">
        <v>2</v>
      </c>
      <c r="AF17" s="2696">
        <v>1</v>
      </c>
      <c r="AG17" s="2696">
        <f>AE17+AF17</f>
        <v>3</v>
      </c>
      <c r="AH17" s="2729">
        <v>919</v>
      </c>
      <c r="AI17" s="2729">
        <v>428</v>
      </c>
      <c r="AJ17" s="2729">
        <v>1349</v>
      </c>
      <c r="AK17" s="2729">
        <v>2678</v>
      </c>
      <c r="AL17" s="2729">
        <v>186</v>
      </c>
      <c r="AM17" s="2729">
        <v>864</v>
      </c>
      <c r="AN17" s="2729">
        <v>0</v>
      </c>
      <c r="AO17" s="2729">
        <v>3302</v>
      </c>
      <c r="AP17" s="2729">
        <v>3099</v>
      </c>
      <c r="AQ17" s="2729">
        <v>184.48</v>
      </c>
      <c r="AR17" s="2729">
        <v>832</v>
      </c>
      <c r="AS17" s="2698">
        <f t="shared" si="3"/>
        <v>4</v>
      </c>
      <c r="AT17" s="2596">
        <f t="shared" si="3"/>
        <v>5</v>
      </c>
      <c r="AU17" s="2597">
        <f t="shared" si="3"/>
        <v>9</v>
      </c>
      <c r="AV17" s="2598">
        <f t="shared" si="0"/>
        <v>2187</v>
      </c>
      <c r="AW17" s="2598">
        <f t="shared" si="0"/>
        <v>752</v>
      </c>
      <c r="AX17" s="2598">
        <f t="shared" si="0"/>
        <v>2603</v>
      </c>
      <c r="AY17" s="2598">
        <f t="shared" si="4"/>
        <v>4049</v>
      </c>
      <c r="AZ17" s="2412">
        <f t="shared" si="1"/>
        <v>317</v>
      </c>
      <c r="BA17" s="2420">
        <f t="shared" si="1"/>
        <v>2019</v>
      </c>
      <c r="BB17" s="2420">
        <f t="shared" si="1"/>
        <v>0</v>
      </c>
      <c r="BC17" s="2420">
        <f t="shared" si="1"/>
        <v>4581</v>
      </c>
      <c r="BD17" s="2420">
        <f t="shared" si="5"/>
        <v>4741</v>
      </c>
      <c r="BE17" s="2412">
        <f t="shared" si="2"/>
        <v>315.40999999999997</v>
      </c>
      <c r="BF17" s="2421">
        <f t="shared" si="2"/>
        <v>1917</v>
      </c>
      <c r="BG17" s="2422"/>
      <c r="BI17" s="2422"/>
    </row>
    <row r="18" spans="1:62" ht="15" thickBot="1">
      <c r="A18" s="2423">
        <v>11</v>
      </c>
      <c r="B18" s="2432" t="s">
        <v>1335</v>
      </c>
      <c r="C18" s="2730">
        <v>2</v>
      </c>
      <c r="D18" s="2731">
        <v>3</v>
      </c>
      <c r="E18" s="2428">
        <f t="shared" si="7"/>
        <v>5</v>
      </c>
      <c r="F18" s="2428">
        <v>2187</v>
      </c>
      <c r="G18" s="2428">
        <v>100</v>
      </c>
      <c r="H18" s="2428">
        <v>3152</v>
      </c>
      <c r="I18" s="2428">
        <v>1448</v>
      </c>
      <c r="J18" s="2428">
        <v>196.83</v>
      </c>
      <c r="K18" s="2428">
        <v>2186</v>
      </c>
      <c r="L18" s="2428">
        <v>100</v>
      </c>
      <c r="M18" s="2428">
        <v>3152</v>
      </c>
      <c r="N18" s="2428">
        <v>1488</v>
      </c>
      <c r="O18" s="2428">
        <v>196.81</v>
      </c>
      <c r="P18" s="2428">
        <v>766</v>
      </c>
      <c r="Q18" s="2428">
        <v>0</v>
      </c>
      <c r="R18" s="2428">
        <v>0</v>
      </c>
      <c r="S18" s="2428">
        <f>Q18+R18</f>
        <v>0</v>
      </c>
      <c r="T18" s="2428">
        <v>0</v>
      </c>
      <c r="U18" s="2428">
        <v>0</v>
      </c>
      <c r="V18" s="2428">
        <v>0</v>
      </c>
      <c r="W18" s="2428">
        <v>0</v>
      </c>
      <c r="X18" s="2699">
        <v>0</v>
      </c>
      <c r="Y18" s="2699">
        <v>0</v>
      </c>
      <c r="Z18" s="2699">
        <v>0</v>
      </c>
      <c r="AA18" s="2699">
        <v>0</v>
      </c>
      <c r="AB18" s="2696">
        <v>0</v>
      </c>
      <c r="AC18" s="2699">
        <v>0</v>
      </c>
      <c r="AD18" s="2699">
        <v>0</v>
      </c>
      <c r="AE18" s="2428">
        <v>1</v>
      </c>
      <c r="AF18" s="2428">
        <v>6</v>
      </c>
      <c r="AG18" s="2428">
        <f>AE18+AF18</f>
        <v>7</v>
      </c>
      <c r="AH18" s="2732">
        <v>3629</v>
      </c>
      <c r="AI18" s="2732">
        <v>140</v>
      </c>
      <c r="AJ18" s="2732">
        <v>4114</v>
      </c>
      <c r="AK18" s="2732">
        <v>2453</v>
      </c>
      <c r="AL18" s="2732">
        <v>291.11</v>
      </c>
      <c r="AM18" s="2732">
        <v>3627</v>
      </c>
      <c r="AN18" s="2732">
        <v>140</v>
      </c>
      <c r="AO18" s="2732">
        <v>2462</v>
      </c>
      <c r="AP18" s="2732">
        <v>2531</v>
      </c>
      <c r="AQ18" s="2732">
        <v>291.06</v>
      </c>
      <c r="AR18" s="2732">
        <v>2518</v>
      </c>
      <c r="AS18" s="2698">
        <f t="shared" si="3"/>
        <v>3</v>
      </c>
      <c r="AT18" s="2596">
        <f t="shared" si="3"/>
        <v>9</v>
      </c>
      <c r="AU18" s="2597">
        <f t="shared" si="3"/>
        <v>12</v>
      </c>
      <c r="AV18" s="2598">
        <f t="shared" si="0"/>
        <v>5816</v>
      </c>
      <c r="AW18" s="2598">
        <f t="shared" si="0"/>
        <v>240</v>
      </c>
      <c r="AX18" s="2598">
        <f t="shared" si="0"/>
        <v>7266</v>
      </c>
      <c r="AY18" s="2598">
        <f t="shared" si="4"/>
        <v>3901</v>
      </c>
      <c r="AZ18" s="2412">
        <f t="shared" si="1"/>
        <v>487.94000000000005</v>
      </c>
      <c r="BA18" s="2420">
        <f t="shared" si="1"/>
        <v>5813</v>
      </c>
      <c r="BB18" s="2420">
        <f t="shared" si="1"/>
        <v>240</v>
      </c>
      <c r="BC18" s="2420">
        <f t="shared" si="1"/>
        <v>5614</v>
      </c>
      <c r="BD18" s="2420">
        <f t="shared" si="5"/>
        <v>4019</v>
      </c>
      <c r="BE18" s="2412">
        <f t="shared" si="2"/>
        <v>487.87</v>
      </c>
      <c r="BF18" s="2421">
        <f t="shared" si="2"/>
        <v>3284</v>
      </c>
      <c r="BG18" s="2422"/>
      <c r="BI18" s="2422"/>
    </row>
    <row r="19" spans="1:62" ht="15" thickBot="1">
      <c r="A19" s="2423">
        <v>12</v>
      </c>
      <c r="B19" s="2432" t="s">
        <v>1336</v>
      </c>
      <c r="C19" s="2696">
        <v>2</v>
      </c>
      <c r="D19" s="2697">
        <v>1</v>
      </c>
      <c r="E19" s="2696">
        <f t="shared" si="7"/>
        <v>3</v>
      </c>
      <c r="F19" s="2696">
        <v>545</v>
      </c>
      <c r="G19" s="2696">
        <v>144</v>
      </c>
      <c r="H19" s="2696">
        <v>263</v>
      </c>
      <c r="I19" s="2696">
        <v>895</v>
      </c>
      <c r="J19" s="2726">
        <v>52966</v>
      </c>
      <c r="K19" s="2696">
        <v>10</v>
      </c>
      <c r="L19" s="2696">
        <v>0</v>
      </c>
      <c r="M19" s="2696">
        <v>414</v>
      </c>
      <c r="N19" s="2696">
        <v>2519</v>
      </c>
      <c r="O19" s="2696">
        <v>61.54</v>
      </c>
      <c r="P19" s="2696">
        <v>554</v>
      </c>
      <c r="Q19" s="2696">
        <v>3</v>
      </c>
      <c r="R19" s="2696">
        <v>1</v>
      </c>
      <c r="S19" s="2696">
        <f>Q19+R19</f>
        <v>4</v>
      </c>
      <c r="T19" s="2696">
        <v>1592</v>
      </c>
      <c r="U19" s="2696">
        <v>60</v>
      </c>
      <c r="V19" s="2696">
        <v>495</v>
      </c>
      <c r="W19" s="2696">
        <v>2089</v>
      </c>
      <c r="X19" s="2733">
        <v>85702</v>
      </c>
      <c r="Y19" s="2699">
        <v>588</v>
      </c>
      <c r="Z19" s="2699">
        <v>58</v>
      </c>
      <c r="AA19" s="2699">
        <v>1359</v>
      </c>
      <c r="AB19" s="2696">
        <v>3352</v>
      </c>
      <c r="AC19" s="2699">
        <v>162.46</v>
      </c>
      <c r="AD19" s="2699">
        <v>611</v>
      </c>
      <c r="AE19" s="2696">
        <v>0</v>
      </c>
      <c r="AF19" s="2696">
        <v>0</v>
      </c>
      <c r="AG19" s="2696">
        <f>AE19+AF19</f>
        <v>0</v>
      </c>
      <c r="AH19" s="2734">
        <v>0</v>
      </c>
      <c r="AI19" s="2734">
        <v>0</v>
      </c>
      <c r="AJ19" s="2734">
        <v>0</v>
      </c>
      <c r="AK19" s="2734">
        <v>0</v>
      </c>
      <c r="AL19" s="2734">
        <v>0</v>
      </c>
      <c r="AM19" s="2734">
        <v>0</v>
      </c>
      <c r="AN19" s="2734">
        <v>0</v>
      </c>
      <c r="AO19" s="2734">
        <v>0</v>
      </c>
      <c r="AP19" s="2734">
        <v>0</v>
      </c>
      <c r="AQ19" s="2734">
        <v>0</v>
      </c>
      <c r="AR19" s="2734">
        <v>0</v>
      </c>
      <c r="AS19" s="2698">
        <f t="shared" si="3"/>
        <v>5</v>
      </c>
      <c r="AT19" s="2596">
        <f t="shared" si="3"/>
        <v>2</v>
      </c>
      <c r="AU19" s="2597">
        <f t="shared" si="3"/>
        <v>7</v>
      </c>
      <c r="AV19" s="2598">
        <f t="shared" si="0"/>
        <v>2137</v>
      </c>
      <c r="AW19" s="2598">
        <f t="shared" si="0"/>
        <v>204</v>
      </c>
      <c r="AX19" s="2598">
        <f t="shared" si="0"/>
        <v>758</v>
      </c>
      <c r="AY19" s="2598">
        <f t="shared" si="4"/>
        <v>2984</v>
      </c>
      <c r="AZ19" s="2412">
        <f t="shared" si="1"/>
        <v>138668</v>
      </c>
      <c r="BA19" s="2420">
        <f t="shared" si="1"/>
        <v>598</v>
      </c>
      <c r="BB19" s="2420">
        <f t="shared" si="1"/>
        <v>58</v>
      </c>
      <c r="BC19" s="2420">
        <f t="shared" si="1"/>
        <v>1773</v>
      </c>
      <c r="BD19" s="2420">
        <f t="shared" si="5"/>
        <v>5871</v>
      </c>
      <c r="BE19" s="2412">
        <f t="shared" si="2"/>
        <v>224</v>
      </c>
      <c r="BF19" s="2421">
        <f t="shared" si="2"/>
        <v>1165</v>
      </c>
      <c r="BG19" s="2422"/>
      <c r="BI19" s="2422"/>
    </row>
    <row r="20" spans="1:62" ht="15" thickBot="1">
      <c r="A20" s="2423">
        <v>13</v>
      </c>
      <c r="B20" s="2432" t="s">
        <v>1337</v>
      </c>
      <c r="C20" s="2696">
        <v>10</v>
      </c>
      <c r="D20" s="2697">
        <v>2</v>
      </c>
      <c r="E20" s="2696">
        <f t="shared" si="7"/>
        <v>12</v>
      </c>
      <c r="F20" s="2696">
        <v>2328</v>
      </c>
      <c r="G20" s="2696">
        <v>0</v>
      </c>
      <c r="H20" s="2696">
        <v>8442</v>
      </c>
      <c r="I20" s="2704">
        <v>0</v>
      </c>
      <c r="J20" s="2696">
        <v>231.74</v>
      </c>
      <c r="K20" s="2696">
        <v>2272</v>
      </c>
      <c r="L20" s="2696">
        <v>0</v>
      </c>
      <c r="M20" s="2696">
        <v>8241</v>
      </c>
      <c r="N20" s="2706">
        <v>0</v>
      </c>
      <c r="O20" s="2696">
        <v>276.18</v>
      </c>
      <c r="P20" s="2696">
        <v>2242</v>
      </c>
      <c r="Q20" s="2696">
        <v>7</v>
      </c>
      <c r="R20" s="2696">
        <v>10</v>
      </c>
      <c r="S20" s="2696">
        <f>Q20+R20</f>
        <v>17</v>
      </c>
      <c r="T20" s="2696">
        <v>1354</v>
      </c>
      <c r="U20" s="2696">
        <v>0</v>
      </c>
      <c r="V20" s="2696">
        <v>7309</v>
      </c>
      <c r="W20" s="2704">
        <v>0</v>
      </c>
      <c r="X20" s="2696">
        <v>231.74</v>
      </c>
      <c r="Y20" s="2696">
        <v>1344</v>
      </c>
      <c r="Z20" s="2699">
        <v>0</v>
      </c>
      <c r="AA20" s="2696">
        <v>7247</v>
      </c>
      <c r="AB20" s="2704">
        <v>0</v>
      </c>
      <c r="AC20" s="2696">
        <v>229.8</v>
      </c>
      <c r="AD20" s="2696">
        <v>1326</v>
      </c>
      <c r="AE20" s="2735">
        <v>0</v>
      </c>
      <c r="AF20" s="2736">
        <v>0</v>
      </c>
      <c r="AG20" s="2708">
        <v>0</v>
      </c>
      <c r="AH20" s="2704">
        <v>0</v>
      </c>
      <c r="AI20" s="2704">
        <v>0</v>
      </c>
      <c r="AJ20" s="2704">
        <v>0</v>
      </c>
      <c r="AK20" s="2704">
        <v>0</v>
      </c>
      <c r="AL20" s="2709">
        <v>0</v>
      </c>
      <c r="AM20" s="2704">
        <v>0</v>
      </c>
      <c r="AN20" s="2704">
        <v>0</v>
      </c>
      <c r="AO20" s="2704">
        <v>0</v>
      </c>
      <c r="AP20" s="2704">
        <v>0</v>
      </c>
      <c r="AQ20" s="2709">
        <v>0</v>
      </c>
      <c r="AR20" s="2704">
        <v>0</v>
      </c>
      <c r="AS20" s="2698">
        <f t="shared" si="3"/>
        <v>17</v>
      </c>
      <c r="AT20" s="2596">
        <f t="shared" si="3"/>
        <v>12</v>
      </c>
      <c r="AU20" s="2597">
        <f t="shared" si="3"/>
        <v>29</v>
      </c>
      <c r="AV20" s="2598">
        <f t="shared" si="0"/>
        <v>3682</v>
      </c>
      <c r="AW20" s="2598">
        <f t="shared" si="0"/>
        <v>0</v>
      </c>
      <c r="AX20" s="2598">
        <f t="shared" si="0"/>
        <v>15751</v>
      </c>
      <c r="AY20" s="2598">
        <f t="shared" si="4"/>
        <v>0</v>
      </c>
      <c r="AZ20" s="2412">
        <f t="shared" si="1"/>
        <v>463.48</v>
      </c>
      <c r="BA20" s="2420">
        <f t="shared" si="1"/>
        <v>3616</v>
      </c>
      <c r="BB20" s="2420">
        <f t="shared" si="1"/>
        <v>0</v>
      </c>
      <c r="BC20" s="2420">
        <f t="shared" si="1"/>
        <v>15488</v>
      </c>
      <c r="BD20" s="2420">
        <f t="shared" si="5"/>
        <v>0</v>
      </c>
      <c r="BE20" s="2412">
        <f t="shared" si="2"/>
        <v>505.98</v>
      </c>
      <c r="BF20" s="2421">
        <f t="shared" si="2"/>
        <v>3568</v>
      </c>
      <c r="BG20" s="2422"/>
      <c r="BI20" s="2422"/>
    </row>
    <row r="21" spans="1:62" ht="15" thickBot="1">
      <c r="A21" s="2423">
        <v>14</v>
      </c>
      <c r="B21" s="2432" t="s">
        <v>1338</v>
      </c>
      <c r="C21" s="2696">
        <v>24</v>
      </c>
      <c r="D21" s="2697">
        <v>10</v>
      </c>
      <c r="E21" s="2696">
        <v>34</v>
      </c>
      <c r="F21" s="2696">
        <v>3074</v>
      </c>
      <c r="G21" s="2696">
        <v>0</v>
      </c>
      <c r="H21" s="2696">
        <v>269</v>
      </c>
      <c r="I21" s="2737">
        <v>11552</v>
      </c>
      <c r="J21" s="2738">
        <v>368.92</v>
      </c>
      <c r="K21" s="2737">
        <v>1616</v>
      </c>
      <c r="L21" s="2737">
        <v>0</v>
      </c>
      <c r="M21" s="2737">
        <v>9896</v>
      </c>
      <c r="N21" s="2737">
        <v>7921</v>
      </c>
      <c r="O21" s="2696">
        <v>585.57000000000005</v>
      </c>
      <c r="P21" s="2696">
        <v>3103</v>
      </c>
      <c r="Q21" s="2696">
        <v>11</v>
      </c>
      <c r="R21" s="2696">
        <v>11</v>
      </c>
      <c r="S21" s="2696">
        <v>22</v>
      </c>
      <c r="T21" s="2696">
        <v>2817</v>
      </c>
      <c r="U21" s="2696">
        <v>0</v>
      </c>
      <c r="V21" s="2696">
        <v>68</v>
      </c>
      <c r="W21" s="2737">
        <v>8637</v>
      </c>
      <c r="X21" s="2739">
        <v>344.25</v>
      </c>
      <c r="Y21" s="2740">
        <v>1047</v>
      </c>
      <c r="Z21" s="2740">
        <v>0</v>
      </c>
      <c r="AA21" s="2740">
        <v>1699</v>
      </c>
      <c r="AB21" s="2737">
        <v>10775</v>
      </c>
      <c r="AC21" s="2699">
        <v>411.23</v>
      </c>
      <c r="AD21" s="2699">
        <v>3398</v>
      </c>
      <c r="AE21" s="2696">
        <v>5</v>
      </c>
      <c r="AF21" s="2696">
        <v>1</v>
      </c>
      <c r="AG21" s="2696">
        <v>6</v>
      </c>
      <c r="AH21" s="2727">
        <v>1918</v>
      </c>
      <c r="AI21" s="2727">
        <v>0</v>
      </c>
      <c r="AJ21" s="2727">
        <v>56</v>
      </c>
      <c r="AK21" s="2741">
        <v>3051</v>
      </c>
      <c r="AL21" s="2742">
        <v>127.85</v>
      </c>
      <c r="AM21" s="2741">
        <v>472</v>
      </c>
      <c r="AN21" s="2741">
        <v>0</v>
      </c>
      <c r="AO21" s="2741">
        <v>910</v>
      </c>
      <c r="AP21" s="2741">
        <v>2764</v>
      </c>
      <c r="AQ21" s="2727">
        <v>139.65</v>
      </c>
      <c r="AR21" s="2727">
        <v>663</v>
      </c>
      <c r="AS21" s="2698">
        <f t="shared" si="3"/>
        <v>40</v>
      </c>
      <c r="AT21" s="2596">
        <f t="shared" si="3"/>
        <v>22</v>
      </c>
      <c r="AU21" s="2597">
        <f t="shared" si="3"/>
        <v>62</v>
      </c>
      <c r="AV21" s="2598">
        <f t="shared" si="0"/>
        <v>7809</v>
      </c>
      <c r="AW21" s="2598">
        <f t="shared" si="0"/>
        <v>0</v>
      </c>
      <c r="AX21" s="2598">
        <f t="shared" si="0"/>
        <v>393</v>
      </c>
      <c r="AY21" s="2598">
        <f t="shared" si="4"/>
        <v>23240</v>
      </c>
      <c r="AZ21" s="2412">
        <f t="shared" si="1"/>
        <v>841.02</v>
      </c>
      <c r="BA21" s="2420">
        <f t="shared" si="1"/>
        <v>3135</v>
      </c>
      <c r="BB21" s="2420">
        <f t="shared" si="1"/>
        <v>0</v>
      </c>
      <c r="BC21" s="2420">
        <f t="shared" si="1"/>
        <v>12505</v>
      </c>
      <c r="BD21" s="2420">
        <f t="shared" si="5"/>
        <v>21460</v>
      </c>
      <c r="BE21" s="2412">
        <f t="shared" si="2"/>
        <v>1136.45</v>
      </c>
      <c r="BF21" s="2421">
        <f t="shared" si="2"/>
        <v>7164</v>
      </c>
      <c r="BG21" s="2422"/>
      <c r="BI21" s="2422"/>
    </row>
    <row r="22" spans="1:62" ht="13.5" thickBot="1">
      <c r="A22" s="2423">
        <v>15</v>
      </c>
      <c r="B22" s="2432" t="s">
        <v>1339</v>
      </c>
      <c r="C22" s="2730"/>
      <c r="D22" s="2731">
        <v>2</v>
      </c>
      <c r="E22" s="2428">
        <f t="shared" ref="E22:E27" si="8">C22+D22</f>
        <v>2</v>
      </c>
      <c r="F22" s="2428">
        <v>372</v>
      </c>
      <c r="G22" s="2428"/>
      <c r="H22" s="2428">
        <v>741</v>
      </c>
      <c r="I22" s="2428">
        <v>1113</v>
      </c>
      <c r="J22" s="2428">
        <v>81.099999999999994</v>
      </c>
      <c r="K22" s="2428">
        <v>367</v>
      </c>
      <c r="L22" s="2428"/>
      <c r="M22" s="2428">
        <v>741</v>
      </c>
      <c r="N22" s="2428">
        <v>1113</v>
      </c>
      <c r="O22" s="2428">
        <v>81</v>
      </c>
      <c r="P22" s="2428">
        <v>364</v>
      </c>
      <c r="Q22" s="2428"/>
      <c r="R22" s="2428">
        <v>2</v>
      </c>
      <c r="S22" s="2428">
        <f t="shared" ref="S22:S27" si="9">Q22+R22</f>
        <v>2</v>
      </c>
      <c r="T22" s="2428">
        <v>303</v>
      </c>
      <c r="U22" s="2428"/>
      <c r="V22" s="2428">
        <v>1143</v>
      </c>
      <c r="W22" s="2428">
        <v>378</v>
      </c>
      <c r="X22" s="2743">
        <v>59.72</v>
      </c>
      <c r="Y22" s="2744">
        <v>303</v>
      </c>
      <c r="Z22" s="2745"/>
      <c r="AA22" s="2744">
        <v>1142</v>
      </c>
      <c r="AB22" s="2428">
        <v>378</v>
      </c>
      <c r="AC22" s="2743">
        <v>59.67</v>
      </c>
      <c r="AD22" s="2744">
        <v>369</v>
      </c>
      <c r="AE22" s="2428">
        <v>1</v>
      </c>
      <c r="AF22" s="2428">
        <v>7</v>
      </c>
      <c r="AG22" s="2428">
        <f>AE22+AF22</f>
        <v>8</v>
      </c>
      <c r="AH22" s="2746">
        <v>1344</v>
      </c>
      <c r="AI22" s="2732"/>
      <c r="AJ22" s="2746">
        <v>2097</v>
      </c>
      <c r="AK22" s="2746">
        <v>4764</v>
      </c>
      <c r="AL22" s="2746">
        <v>287.24</v>
      </c>
      <c r="AM22" s="2746">
        <v>1342</v>
      </c>
      <c r="AN22" s="2732"/>
      <c r="AO22" s="2746">
        <v>2097</v>
      </c>
      <c r="AP22" s="2746">
        <v>4754</v>
      </c>
      <c r="AQ22" s="2746">
        <v>286.93</v>
      </c>
      <c r="AR22" s="2746">
        <v>1707</v>
      </c>
      <c r="AS22" s="2698">
        <f t="shared" si="3"/>
        <v>1</v>
      </c>
      <c r="AT22" s="2596">
        <f t="shared" si="3"/>
        <v>11</v>
      </c>
      <c r="AU22" s="2597">
        <f t="shared" si="3"/>
        <v>12</v>
      </c>
      <c r="AV22" s="2598">
        <f t="shared" si="0"/>
        <v>2019</v>
      </c>
      <c r="AW22" s="2598">
        <f t="shared" si="0"/>
        <v>0</v>
      </c>
      <c r="AX22" s="2598">
        <f t="shared" si="0"/>
        <v>3981</v>
      </c>
      <c r="AY22" s="2598">
        <f t="shared" si="4"/>
        <v>6255</v>
      </c>
      <c r="AZ22" s="2412">
        <f t="shared" si="1"/>
        <v>428.06000000000006</v>
      </c>
      <c r="BA22" s="2420">
        <f t="shared" si="1"/>
        <v>2012</v>
      </c>
      <c r="BB22" s="2420">
        <f t="shared" si="1"/>
        <v>0</v>
      </c>
      <c r="BC22" s="2420">
        <f t="shared" si="1"/>
        <v>3980</v>
      </c>
      <c r="BD22" s="2420">
        <f t="shared" si="5"/>
        <v>6245</v>
      </c>
      <c r="BE22" s="2412">
        <f t="shared" si="2"/>
        <v>427.6</v>
      </c>
      <c r="BF22" s="2421">
        <f t="shared" si="2"/>
        <v>2440</v>
      </c>
      <c r="BG22" s="2422"/>
      <c r="BI22" s="2422"/>
    </row>
    <row r="23" spans="1:62" ht="15" thickBot="1">
      <c r="A23" s="2423">
        <v>16</v>
      </c>
      <c r="B23" s="2432" t="s">
        <v>1340</v>
      </c>
      <c r="C23" s="2696">
        <v>2</v>
      </c>
      <c r="D23" s="2697">
        <v>3</v>
      </c>
      <c r="E23" s="2696">
        <f t="shared" si="8"/>
        <v>5</v>
      </c>
      <c r="F23" s="2696">
        <v>519</v>
      </c>
      <c r="G23" s="2696"/>
      <c r="H23" s="2696">
        <v>856</v>
      </c>
      <c r="I23" s="2696">
        <v>4708</v>
      </c>
      <c r="J23" s="2747">
        <v>224.22</v>
      </c>
      <c r="K23" s="2696">
        <v>519</v>
      </c>
      <c r="L23" s="2696"/>
      <c r="M23" s="2696">
        <v>856</v>
      </c>
      <c r="N23" s="2696">
        <v>4708</v>
      </c>
      <c r="O23" s="2747">
        <v>224.15</v>
      </c>
      <c r="P23" s="2696">
        <v>949</v>
      </c>
      <c r="Q23" s="2696">
        <v>0</v>
      </c>
      <c r="R23" s="2696">
        <v>7</v>
      </c>
      <c r="S23" s="2696">
        <f t="shared" si="9"/>
        <v>7</v>
      </c>
      <c r="T23" s="2696">
        <v>113</v>
      </c>
      <c r="U23" s="2696">
        <v>16</v>
      </c>
      <c r="V23" s="2696">
        <v>3098</v>
      </c>
      <c r="W23" s="2696">
        <v>814</v>
      </c>
      <c r="X23" s="2748">
        <v>115.51</v>
      </c>
      <c r="Y23" s="2696">
        <v>113</v>
      </c>
      <c r="Z23" s="2696">
        <v>16</v>
      </c>
      <c r="AA23" s="2696">
        <v>3098</v>
      </c>
      <c r="AB23" s="2696">
        <v>814</v>
      </c>
      <c r="AC23" s="2748">
        <v>115.36</v>
      </c>
      <c r="AD23" s="2699">
        <v>2096</v>
      </c>
      <c r="AE23" s="2696">
        <v>1</v>
      </c>
      <c r="AF23" s="2696">
        <v>1</v>
      </c>
      <c r="AG23" s="2696">
        <f t="shared" ref="AG23:AG28" si="10">AE23+AF23</f>
        <v>2</v>
      </c>
      <c r="AH23" s="2729">
        <v>84</v>
      </c>
      <c r="AI23" s="2729"/>
      <c r="AJ23" s="2729">
        <v>1008</v>
      </c>
      <c r="AK23" s="2729">
        <v>4194</v>
      </c>
      <c r="AL23" s="2749">
        <v>204.66</v>
      </c>
      <c r="AM23" s="2729">
        <v>84</v>
      </c>
      <c r="AN23" s="2729"/>
      <c r="AO23" s="2729">
        <v>1008</v>
      </c>
      <c r="AP23" s="2729">
        <v>4194</v>
      </c>
      <c r="AQ23" s="2749">
        <v>204.61</v>
      </c>
      <c r="AR23" s="2729">
        <v>887</v>
      </c>
      <c r="AS23" s="2698">
        <f t="shared" si="3"/>
        <v>3</v>
      </c>
      <c r="AT23" s="2596">
        <f t="shared" si="3"/>
        <v>11</v>
      </c>
      <c r="AU23" s="2597">
        <f t="shared" si="3"/>
        <v>14</v>
      </c>
      <c r="AV23" s="2598">
        <f t="shared" si="0"/>
        <v>716</v>
      </c>
      <c r="AW23" s="2598">
        <f t="shared" si="0"/>
        <v>16</v>
      </c>
      <c r="AX23" s="2598">
        <f t="shared" si="0"/>
        <v>4962</v>
      </c>
      <c r="AY23" s="2598">
        <f t="shared" si="4"/>
        <v>9716</v>
      </c>
      <c r="AZ23" s="2412">
        <f t="shared" si="1"/>
        <v>544.39</v>
      </c>
      <c r="BA23" s="2420">
        <f t="shared" si="1"/>
        <v>716</v>
      </c>
      <c r="BB23" s="2420">
        <f t="shared" si="1"/>
        <v>16</v>
      </c>
      <c r="BC23" s="2420">
        <f t="shared" si="1"/>
        <v>4962</v>
      </c>
      <c r="BD23" s="2420">
        <f t="shared" si="5"/>
        <v>9716</v>
      </c>
      <c r="BE23" s="2412">
        <f t="shared" si="2"/>
        <v>544.12</v>
      </c>
      <c r="BF23" s="2421">
        <f t="shared" si="2"/>
        <v>3932</v>
      </c>
      <c r="BG23" s="2422"/>
      <c r="BI23" s="2422"/>
    </row>
    <row r="24" spans="1:62" ht="15" thickBot="1">
      <c r="A24" s="2423">
        <v>17</v>
      </c>
      <c r="B24" s="2432" t="s">
        <v>1341</v>
      </c>
      <c r="C24" s="2696">
        <v>20</v>
      </c>
      <c r="D24" s="2697">
        <v>16</v>
      </c>
      <c r="E24" s="2696">
        <f t="shared" si="8"/>
        <v>36</v>
      </c>
      <c r="F24" s="2696">
        <v>4420</v>
      </c>
      <c r="G24" s="2696">
        <v>25</v>
      </c>
      <c r="H24" s="2696">
        <v>5250</v>
      </c>
      <c r="I24" s="2696">
        <v>5810</v>
      </c>
      <c r="J24" s="2696">
        <v>477.8</v>
      </c>
      <c r="K24" s="2696">
        <v>4420</v>
      </c>
      <c r="L24" s="2696">
        <v>25</v>
      </c>
      <c r="M24" s="2696">
        <v>5250</v>
      </c>
      <c r="N24" s="2696">
        <v>5810</v>
      </c>
      <c r="O24" s="2696">
        <v>477.8</v>
      </c>
      <c r="P24" s="2696">
        <v>5160</v>
      </c>
      <c r="Q24" s="2696">
        <v>2</v>
      </c>
      <c r="R24" s="2696">
        <v>11</v>
      </c>
      <c r="S24" s="2696">
        <f t="shared" si="9"/>
        <v>13</v>
      </c>
      <c r="T24" s="2696">
        <v>2210</v>
      </c>
      <c r="U24" s="2696">
        <v>0</v>
      </c>
      <c r="V24" s="2696">
        <v>1760</v>
      </c>
      <c r="W24" s="2696">
        <v>556</v>
      </c>
      <c r="X24" s="2699">
        <v>114.67</v>
      </c>
      <c r="Y24" s="2699">
        <v>2210</v>
      </c>
      <c r="Z24" s="2699">
        <v>0</v>
      </c>
      <c r="AA24" s="2699">
        <v>1760</v>
      </c>
      <c r="AB24" s="2696">
        <v>556</v>
      </c>
      <c r="AC24" s="2699">
        <v>114.67</v>
      </c>
      <c r="AD24" s="2699">
        <v>2190</v>
      </c>
      <c r="AE24" s="2696">
        <v>0</v>
      </c>
      <c r="AF24" s="2696">
        <v>0</v>
      </c>
      <c r="AG24" s="2696">
        <f t="shared" si="10"/>
        <v>0</v>
      </c>
      <c r="AH24" s="2734">
        <v>0</v>
      </c>
      <c r="AI24" s="2734">
        <v>0</v>
      </c>
      <c r="AJ24" s="2734">
        <v>0</v>
      </c>
      <c r="AK24" s="2734">
        <v>0</v>
      </c>
      <c r="AL24" s="2734">
        <v>0</v>
      </c>
      <c r="AM24" s="2734">
        <v>0</v>
      </c>
      <c r="AN24" s="2734">
        <v>0</v>
      </c>
      <c r="AO24" s="2734">
        <v>0</v>
      </c>
      <c r="AP24" s="2734">
        <v>0</v>
      </c>
      <c r="AQ24" s="2734">
        <v>0</v>
      </c>
      <c r="AR24" s="2734">
        <v>0</v>
      </c>
      <c r="AS24" s="2698">
        <f t="shared" si="3"/>
        <v>22</v>
      </c>
      <c r="AT24" s="2596">
        <f t="shared" si="3"/>
        <v>27</v>
      </c>
      <c r="AU24" s="2597">
        <f t="shared" si="3"/>
        <v>49</v>
      </c>
      <c r="AV24" s="2598">
        <f t="shared" si="3"/>
        <v>6630</v>
      </c>
      <c r="AW24" s="2598">
        <f t="shared" si="3"/>
        <v>25</v>
      </c>
      <c r="AX24" s="2598">
        <f t="shared" si="3"/>
        <v>7010</v>
      </c>
      <c r="AY24" s="2598">
        <f t="shared" si="4"/>
        <v>6366</v>
      </c>
      <c r="AZ24" s="2412">
        <f t="shared" ref="AZ24:BC51" si="11">AL24+X24+J24</f>
        <v>592.47</v>
      </c>
      <c r="BA24" s="2420">
        <f t="shared" si="11"/>
        <v>6630</v>
      </c>
      <c r="BB24" s="2420">
        <f t="shared" si="11"/>
        <v>25</v>
      </c>
      <c r="BC24" s="2420">
        <f t="shared" si="11"/>
        <v>7010</v>
      </c>
      <c r="BD24" s="2420">
        <f t="shared" si="5"/>
        <v>6366</v>
      </c>
      <c r="BE24" s="2412">
        <f t="shared" ref="BE24:BF51" si="12">AQ24+AC24+O24</f>
        <v>592.47</v>
      </c>
      <c r="BF24" s="2421">
        <f t="shared" si="12"/>
        <v>7350</v>
      </c>
      <c r="BG24" s="2422"/>
      <c r="BI24" s="2422"/>
    </row>
    <row r="25" spans="1:62" ht="15" thickBot="1">
      <c r="A25" s="2423">
        <v>18</v>
      </c>
      <c r="B25" s="2432" t="s">
        <v>1342</v>
      </c>
      <c r="C25" s="2696">
        <v>3</v>
      </c>
      <c r="D25" s="2697">
        <v>3</v>
      </c>
      <c r="E25" s="2696">
        <f t="shared" si="8"/>
        <v>6</v>
      </c>
      <c r="F25" s="2696">
        <v>2254</v>
      </c>
      <c r="G25" s="2696">
        <v>495</v>
      </c>
      <c r="H25" s="2696">
        <v>8358</v>
      </c>
      <c r="I25" s="2696">
        <v>1538</v>
      </c>
      <c r="J25" s="2696">
        <v>375.52</v>
      </c>
      <c r="K25" s="2696">
        <v>1089</v>
      </c>
      <c r="L25" s="2696">
        <v>38</v>
      </c>
      <c r="M25" s="2696">
        <v>2414</v>
      </c>
      <c r="N25" s="2696">
        <v>6781</v>
      </c>
      <c r="O25" s="2696">
        <v>375.49</v>
      </c>
      <c r="P25" s="2696">
        <v>1494</v>
      </c>
      <c r="Q25" s="2696">
        <v>0</v>
      </c>
      <c r="R25" s="2696">
        <v>3</v>
      </c>
      <c r="S25" s="2696">
        <f t="shared" si="9"/>
        <v>3</v>
      </c>
      <c r="T25" s="2696">
        <v>738</v>
      </c>
      <c r="U25" s="2696">
        <v>120</v>
      </c>
      <c r="V25" s="2696">
        <v>4215</v>
      </c>
      <c r="W25" s="2696">
        <v>96</v>
      </c>
      <c r="X25" s="2696">
        <v>295</v>
      </c>
      <c r="Y25" s="2696">
        <v>417</v>
      </c>
      <c r="Z25" s="2696">
        <v>0</v>
      </c>
      <c r="AA25" s="2696">
        <v>2462</v>
      </c>
      <c r="AB25" s="2696">
        <v>4199</v>
      </c>
      <c r="AC25" s="2696">
        <v>160.53</v>
      </c>
      <c r="AD25" s="2696">
        <v>1167</v>
      </c>
      <c r="AE25" s="2696">
        <v>0</v>
      </c>
      <c r="AF25" s="2715">
        <v>0</v>
      </c>
      <c r="AG25" s="2696">
        <f t="shared" si="10"/>
        <v>0</v>
      </c>
      <c r="AH25" s="2729">
        <v>0</v>
      </c>
      <c r="AI25" s="2729">
        <v>0</v>
      </c>
      <c r="AJ25" s="2729">
        <v>0</v>
      </c>
      <c r="AK25" s="2729">
        <v>0</v>
      </c>
      <c r="AL25" s="2729">
        <v>0</v>
      </c>
      <c r="AM25" s="2729">
        <v>0</v>
      </c>
      <c r="AN25" s="2729">
        <v>0</v>
      </c>
      <c r="AO25" s="2729">
        <v>0</v>
      </c>
      <c r="AP25" s="2729">
        <v>0</v>
      </c>
      <c r="AQ25" s="2729">
        <v>0</v>
      </c>
      <c r="AR25" s="2729">
        <v>0</v>
      </c>
      <c r="AS25" s="2698">
        <f t="shared" si="3"/>
        <v>3</v>
      </c>
      <c r="AT25" s="2596">
        <f t="shared" si="3"/>
        <v>6</v>
      </c>
      <c r="AU25" s="2597">
        <f t="shared" si="3"/>
        <v>9</v>
      </c>
      <c r="AV25" s="2598">
        <f t="shared" si="3"/>
        <v>2992</v>
      </c>
      <c r="AW25" s="2598">
        <f t="shared" si="3"/>
        <v>615</v>
      </c>
      <c r="AX25" s="2598">
        <f t="shared" si="3"/>
        <v>12573</v>
      </c>
      <c r="AY25" s="2598">
        <f t="shared" si="4"/>
        <v>1634</v>
      </c>
      <c r="AZ25" s="2412">
        <f t="shared" si="11"/>
        <v>670.52</v>
      </c>
      <c r="BA25" s="2420">
        <f t="shared" si="11"/>
        <v>1506</v>
      </c>
      <c r="BB25" s="2420">
        <f t="shared" si="11"/>
        <v>38</v>
      </c>
      <c r="BC25" s="2420">
        <f t="shared" si="11"/>
        <v>4876</v>
      </c>
      <c r="BD25" s="2420">
        <f t="shared" si="5"/>
        <v>10980</v>
      </c>
      <c r="BE25" s="2412">
        <f t="shared" si="12"/>
        <v>536.02</v>
      </c>
      <c r="BF25" s="2421">
        <f t="shared" si="12"/>
        <v>2661</v>
      </c>
      <c r="BG25" s="2422"/>
      <c r="BI25" s="2422"/>
    </row>
    <row r="26" spans="1:62" ht="15" thickBot="1">
      <c r="A26" s="2423">
        <v>19</v>
      </c>
      <c r="B26" s="2442" t="s">
        <v>1343</v>
      </c>
      <c r="C26" s="2696">
        <v>0</v>
      </c>
      <c r="D26" s="2697">
        <v>1</v>
      </c>
      <c r="E26" s="2696">
        <f t="shared" si="8"/>
        <v>1</v>
      </c>
      <c r="F26" s="2696">
        <v>242</v>
      </c>
      <c r="G26" s="2696">
        <v>0</v>
      </c>
      <c r="H26" s="2696">
        <v>174</v>
      </c>
      <c r="I26" s="2696">
        <v>1113</v>
      </c>
      <c r="J26" s="2696">
        <v>59.15</v>
      </c>
      <c r="K26" s="2696">
        <v>139</v>
      </c>
      <c r="L26" s="2696">
        <v>0</v>
      </c>
      <c r="M26" s="2696">
        <v>915</v>
      </c>
      <c r="N26" s="2696">
        <v>719</v>
      </c>
      <c r="O26" s="2696">
        <v>59.15</v>
      </c>
      <c r="P26" s="2696">
        <v>189</v>
      </c>
      <c r="Q26" s="2428">
        <v>0</v>
      </c>
      <c r="R26" s="2428">
        <v>0</v>
      </c>
      <c r="S26" s="2428">
        <f t="shared" si="9"/>
        <v>0</v>
      </c>
      <c r="T26" s="2428">
        <v>0</v>
      </c>
      <c r="U26" s="2428">
        <v>0</v>
      </c>
      <c r="V26" s="2428">
        <v>0</v>
      </c>
      <c r="W26" s="2428">
        <v>0</v>
      </c>
      <c r="X26" s="2745">
        <v>0</v>
      </c>
      <c r="Y26" s="2699">
        <v>0</v>
      </c>
      <c r="Z26" s="2699">
        <v>0</v>
      </c>
      <c r="AA26" s="2699">
        <v>0</v>
      </c>
      <c r="AB26" s="2696">
        <v>0</v>
      </c>
      <c r="AC26" s="2699">
        <v>0</v>
      </c>
      <c r="AD26" s="2699">
        <v>0</v>
      </c>
      <c r="AE26" s="2696">
        <v>0</v>
      </c>
      <c r="AF26" s="2696">
        <v>0</v>
      </c>
      <c r="AG26" s="2696">
        <f t="shared" si="10"/>
        <v>0</v>
      </c>
      <c r="AH26" s="2696">
        <v>0</v>
      </c>
      <c r="AI26" s="2696">
        <v>0</v>
      </c>
      <c r="AJ26" s="2696">
        <v>0</v>
      </c>
      <c r="AK26" s="2696">
        <v>0</v>
      </c>
      <c r="AL26" s="2699">
        <v>0</v>
      </c>
      <c r="AM26" s="2699">
        <v>0</v>
      </c>
      <c r="AN26" s="2699">
        <v>0</v>
      </c>
      <c r="AO26" s="2699">
        <v>0</v>
      </c>
      <c r="AP26" s="2696">
        <v>0</v>
      </c>
      <c r="AQ26" s="2699">
        <v>0</v>
      </c>
      <c r="AR26" s="2699">
        <v>0</v>
      </c>
      <c r="AS26" s="2698">
        <f t="shared" si="3"/>
        <v>0</v>
      </c>
      <c r="AT26" s="2596">
        <f t="shared" si="3"/>
        <v>1</v>
      </c>
      <c r="AU26" s="2597">
        <f t="shared" si="3"/>
        <v>1</v>
      </c>
      <c r="AV26" s="2598">
        <f t="shared" si="3"/>
        <v>242</v>
      </c>
      <c r="AW26" s="2598">
        <f t="shared" si="3"/>
        <v>0</v>
      </c>
      <c r="AX26" s="2598">
        <f t="shared" si="3"/>
        <v>174</v>
      </c>
      <c r="AY26" s="2598">
        <f t="shared" si="4"/>
        <v>1113</v>
      </c>
      <c r="AZ26" s="2412">
        <f t="shared" si="11"/>
        <v>59.15</v>
      </c>
      <c r="BA26" s="2420">
        <f t="shared" si="11"/>
        <v>139</v>
      </c>
      <c r="BB26" s="2420">
        <f t="shared" si="11"/>
        <v>0</v>
      </c>
      <c r="BC26" s="2420">
        <f t="shared" si="11"/>
        <v>915</v>
      </c>
      <c r="BD26" s="2420">
        <f t="shared" si="5"/>
        <v>719</v>
      </c>
      <c r="BE26" s="2412">
        <f t="shared" si="12"/>
        <v>59.15</v>
      </c>
      <c r="BF26" s="2421">
        <f t="shared" si="12"/>
        <v>189</v>
      </c>
      <c r="BG26" s="2422"/>
      <c r="BI26" s="2422"/>
    </row>
    <row r="27" spans="1:62" ht="15" thickBot="1">
      <c r="A27" s="2423">
        <v>20</v>
      </c>
      <c r="B27" s="2432" t="s">
        <v>1344</v>
      </c>
      <c r="C27" s="2696">
        <v>0</v>
      </c>
      <c r="D27" s="2697">
        <v>2</v>
      </c>
      <c r="E27" s="2696">
        <f t="shared" si="8"/>
        <v>2</v>
      </c>
      <c r="F27" s="2696">
        <v>104</v>
      </c>
      <c r="G27" s="2696">
        <v>0</v>
      </c>
      <c r="H27" s="2696">
        <v>342</v>
      </c>
      <c r="I27" s="2696">
        <v>781</v>
      </c>
      <c r="J27" s="2696">
        <v>44.86</v>
      </c>
      <c r="K27" s="2696">
        <v>104</v>
      </c>
      <c r="L27" s="2696">
        <v>0</v>
      </c>
      <c r="M27" s="2696">
        <v>342</v>
      </c>
      <c r="N27" s="2696">
        <v>781</v>
      </c>
      <c r="O27" s="2696">
        <v>44.86</v>
      </c>
      <c r="P27" s="2696">
        <v>117</v>
      </c>
      <c r="Q27" s="2696">
        <v>7</v>
      </c>
      <c r="R27" s="2696">
        <v>3</v>
      </c>
      <c r="S27" s="2696">
        <f t="shared" si="9"/>
        <v>10</v>
      </c>
      <c r="T27" s="2696">
        <v>181</v>
      </c>
      <c r="U27" s="2696">
        <v>0</v>
      </c>
      <c r="V27" s="2696">
        <v>937</v>
      </c>
      <c r="W27" s="2696">
        <v>884</v>
      </c>
      <c r="X27" s="2699">
        <v>65.05</v>
      </c>
      <c r="Y27" s="2696">
        <v>181</v>
      </c>
      <c r="Z27" s="2696">
        <v>0</v>
      </c>
      <c r="AA27" s="2696">
        <v>937</v>
      </c>
      <c r="AB27" s="2696">
        <v>884</v>
      </c>
      <c r="AC27" s="2699">
        <v>65.05</v>
      </c>
      <c r="AD27" s="2699">
        <v>357</v>
      </c>
      <c r="AE27" s="2696">
        <v>3</v>
      </c>
      <c r="AF27" s="2696">
        <v>1</v>
      </c>
      <c r="AG27" s="2696">
        <f t="shared" si="10"/>
        <v>4</v>
      </c>
      <c r="AH27" s="2750">
        <v>272</v>
      </c>
      <c r="AI27" s="2750">
        <v>0</v>
      </c>
      <c r="AJ27" s="2750">
        <v>530</v>
      </c>
      <c r="AK27" s="2750">
        <v>2983</v>
      </c>
      <c r="AL27" s="2750">
        <v>137.26</v>
      </c>
      <c r="AM27" s="2750">
        <v>272</v>
      </c>
      <c r="AN27" s="2750">
        <v>0</v>
      </c>
      <c r="AO27" s="2750">
        <v>530</v>
      </c>
      <c r="AP27" s="2750">
        <v>2983</v>
      </c>
      <c r="AQ27" s="2750">
        <v>137.26</v>
      </c>
      <c r="AR27" s="2750">
        <v>379</v>
      </c>
      <c r="AS27" s="2698">
        <f t="shared" si="3"/>
        <v>10</v>
      </c>
      <c r="AT27" s="2596">
        <f t="shared" si="3"/>
        <v>6</v>
      </c>
      <c r="AU27" s="2597">
        <f t="shared" si="3"/>
        <v>16</v>
      </c>
      <c r="AV27" s="2598">
        <f t="shared" si="3"/>
        <v>557</v>
      </c>
      <c r="AW27" s="2598">
        <f t="shared" si="3"/>
        <v>0</v>
      </c>
      <c r="AX27" s="2598">
        <f t="shared" si="3"/>
        <v>1809</v>
      </c>
      <c r="AY27" s="2598">
        <f t="shared" si="4"/>
        <v>4648</v>
      </c>
      <c r="AZ27" s="2412">
        <f t="shared" si="11"/>
        <v>247.17000000000002</v>
      </c>
      <c r="BA27" s="2420">
        <f t="shared" si="11"/>
        <v>557</v>
      </c>
      <c r="BB27" s="2420">
        <f t="shared" si="11"/>
        <v>0</v>
      </c>
      <c r="BC27" s="2420">
        <f t="shared" si="11"/>
        <v>1809</v>
      </c>
      <c r="BD27" s="2420">
        <f t="shared" si="5"/>
        <v>4648</v>
      </c>
      <c r="BE27" s="2412">
        <f t="shared" si="12"/>
        <v>247.17000000000002</v>
      </c>
      <c r="BF27" s="2421">
        <f t="shared" si="12"/>
        <v>853</v>
      </c>
      <c r="BG27" s="2422"/>
      <c r="BI27" s="2422"/>
    </row>
    <row r="28" spans="1:62" ht="15" thickBot="1">
      <c r="A28" s="2423">
        <v>21</v>
      </c>
      <c r="B28" s="2432" t="s">
        <v>1345</v>
      </c>
      <c r="C28" s="2751">
        <v>1</v>
      </c>
      <c r="D28" s="2752">
        <v>1</v>
      </c>
      <c r="E28" s="2753">
        <v>2</v>
      </c>
      <c r="F28" s="2753">
        <v>507</v>
      </c>
      <c r="G28" s="2753">
        <v>168</v>
      </c>
      <c r="H28" s="2753">
        <v>681</v>
      </c>
      <c r="I28" s="2754">
        <v>0</v>
      </c>
      <c r="J28" s="2753">
        <v>38.49</v>
      </c>
      <c r="K28" s="2753">
        <v>843</v>
      </c>
      <c r="L28" s="2753">
        <v>0</v>
      </c>
      <c r="M28" s="2753">
        <v>681</v>
      </c>
      <c r="N28" s="2754">
        <v>0</v>
      </c>
      <c r="O28" s="2753">
        <v>38.49</v>
      </c>
      <c r="P28" s="2753">
        <v>947</v>
      </c>
      <c r="Q28" s="2753">
        <v>1</v>
      </c>
      <c r="R28" s="2753">
        <v>4</v>
      </c>
      <c r="S28" s="2753">
        <v>5</v>
      </c>
      <c r="T28" s="2753">
        <v>399</v>
      </c>
      <c r="U28" s="2753">
        <v>132</v>
      </c>
      <c r="V28" s="2753">
        <v>906</v>
      </c>
      <c r="W28" s="2754">
        <v>0</v>
      </c>
      <c r="X28" s="2755">
        <v>41.9</v>
      </c>
      <c r="Y28" s="2753">
        <v>663</v>
      </c>
      <c r="Z28" s="2753">
        <v>0</v>
      </c>
      <c r="AA28" s="2753">
        <v>906</v>
      </c>
      <c r="AB28" s="2754">
        <v>0</v>
      </c>
      <c r="AC28" s="2755">
        <v>41.9</v>
      </c>
      <c r="AD28" s="2753">
        <v>1031</v>
      </c>
      <c r="AE28" s="2715">
        <v>0</v>
      </c>
      <c r="AF28" s="2715">
        <v>2</v>
      </c>
      <c r="AG28" s="2715">
        <f t="shared" si="10"/>
        <v>2</v>
      </c>
      <c r="AH28" s="2715">
        <v>510</v>
      </c>
      <c r="AI28" s="2715">
        <v>168</v>
      </c>
      <c r="AJ28" s="2715">
        <v>1018</v>
      </c>
      <c r="AK28" s="2754">
        <v>0</v>
      </c>
      <c r="AL28" s="2756">
        <v>53.92</v>
      </c>
      <c r="AM28" s="2715">
        <v>846</v>
      </c>
      <c r="AN28" s="2715">
        <v>0</v>
      </c>
      <c r="AO28" s="2715">
        <v>381</v>
      </c>
      <c r="AP28" s="2754">
        <v>0</v>
      </c>
      <c r="AQ28" s="2756">
        <v>53.92</v>
      </c>
      <c r="AR28" s="2715">
        <v>1738</v>
      </c>
      <c r="AS28" s="2698">
        <f t="shared" si="3"/>
        <v>2</v>
      </c>
      <c r="AT28" s="2596">
        <f t="shared" si="3"/>
        <v>7</v>
      </c>
      <c r="AU28" s="2597">
        <f t="shared" si="3"/>
        <v>9</v>
      </c>
      <c r="AV28" s="2598">
        <f t="shared" si="3"/>
        <v>1416</v>
      </c>
      <c r="AW28" s="2598">
        <f t="shared" si="3"/>
        <v>468</v>
      </c>
      <c r="AX28" s="2598">
        <f t="shared" si="3"/>
        <v>2605</v>
      </c>
      <c r="AY28" s="2598">
        <f t="shared" si="4"/>
        <v>0</v>
      </c>
      <c r="AZ28" s="2412">
        <f t="shared" si="11"/>
        <v>134.31</v>
      </c>
      <c r="BA28" s="2420">
        <f t="shared" si="11"/>
        <v>2352</v>
      </c>
      <c r="BB28" s="2420">
        <f t="shared" si="11"/>
        <v>0</v>
      </c>
      <c r="BC28" s="2420">
        <f t="shared" si="11"/>
        <v>1968</v>
      </c>
      <c r="BD28" s="2420">
        <f t="shared" si="5"/>
        <v>0</v>
      </c>
      <c r="BE28" s="2412">
        <f t="shared" si="12"/>
        <v>134.31</v>
      </c>
      <c r="BF28" s="2421">
        <f t="shared" si="12"/>
        <v>3716</v>
      </c>
      <c r="BG28" s="2455"/>
      <c r="BH28" s="2456"/>
      <c r="BI28" s="2455"/>
      <c r="BJ28" s="2456"/>
    </row>
    <row r="29" spans="1:62" ht="13.5" thickBot="1">
      <c r="A29" s="2423">
        <v>22</v>
      </c>
      <c r="B29" s="2432" t="s">
        <v>1346</v>
      </c>
      <c r="C29" s="2730">
        <v>4</v>
      </c>
      <c r="D29" s="2731">
        <v>1</v>
      </c>
      <c r="E29" s="2428">
        <f>C29+D29</f>
        <v>5</v>
      </c>
      <c r="F29" s="2428">
        <v>1950</v>
      </c>
      <c r="G29" s="2757"/>
      <c r="H29" s="2428">
        <v>3183</v>
      </c>
      <c r="I29" s="2428">
        <v>2781</v>
      </c>
      <c r="J29" s="2607">
        <v>261.62700000000001</v>
      </c>
      <c r="K29" s="2428">
        <v>162</v>
      </c>
      <c r="L29" s="2757"/>
      <c r="M29" s="2428">
        <v>2251</v>
      </c>
      <c r="N29" s="2428">
        <v>4152</v>
      </c>
      <c r="O29" s="2607">
        <v>261.62700000000001</v>
      </c>
      <c r="P29" s="2428">
        <v>2252</v>
      </c>
      <c r="Q29" s="2428">
        <v>5</v>
      </c>
      <c r="R29" s="2428">
        <v>9</v>
      </c>
      <c r="S29" s="2428">
        <f>Q29+R29</f>
        <v>14</v>
      </c>
      <c r="T29" s="2428">
        <v>2211</v>
      </c>
      <c r="U29" s="2757"/>
      <c r="V29" s="2428">
        <v>4428</v>
      </c>
      <c r="W29" s="2428">
        <v>3969</v>
      </c>
      <c r="X29" s="2607">
        <v>281.53899999999999</v>
      </c>
      <c r="Y29" s="2428">
        <v>115</v>
      </c>
      <c r="Z29" s="2758"/>
      <c r="AA29" s="2759">
        <v>1931</v>
      </c>
      <c r="AB29" s="2759">
        <v>6788</v>
      </c>
      <c r="AC29" s="2760">
        <v>281.51299999999998</v>
      </c>
      <c r="AD29" s="2759">
        <v>2987</v>
      </c>
      <c r="AE29" s="2434">
        <v>0</v>
      </c>
      <c r="AF29" s="2434">
        <v>0</v>
      </c>
      <c r="AG29" s="2604">
        <v>0</v>
      </c>
      <c r="AH29" s="2603">
        <v>0</v>
      </c>
      <c r="AI29" s="2603">
        <v>0</v>
      </c>
      <c r="AJ29" s="2603">
        <v>0</v>
      </c>
      <c r="AK29" s="2603">
        <v>0</v>
      </c>
      <c r="AL29" s="2761">
        <v>0</v>
      </c>
      <c r="AM29" s="2603">
        <v>0</v>
      </c>
      <c r="AN29" s="2603">
        <v>0</v>
      </c>
      <c r="AO29" s="2603">
        <v>0</v>
      </c>
      <c r="AP29" s="2603">
        <v>0</v>
      </c>
      <c r="AQ29" s="2761">
        <v>0</v>
      </c>
      <c r="AR29" s="2603">
        <v>0</v>
      </c>
      <c r="AS29" s="2698">
        <f t="shared" si="3"/>
        <v>9</v>
      </c>
      <c r="AT29" s="2596">
        <f t="shared" si="3"/>
        <v>10</v>
      </c>
      <c r="AU29" s="2597">
        <f t="shared" si="3"/>
        <v>19</v>
      </c>
      <c r="AV29" s="2598">
        <f t="shared" si="3"/>
        <v>4161</v>
      </c>
      <c r="AW29" s="2598">
        <f t="shared" si="3"/>
        <v>0</v>
      </c>
      <c r="AX29" s="2598">
        <f t="shared" si="3"/>
        <v>7611</v>
      </c>
      <c r="AY29" s="2598">
        <f t="shared" si="4"/>
        <v>6750</v>
      </c>
      <c r="AZ29" s="2412">
        <f t="shared" si="11"/>
        <v>543.16599999999994</v>
      </c>
      <c r="BA29" s="2420">
        <f t="shared" si="11"/>
        <v>277</v>
      </c>
      <c r="BB29" s="2420">
        <f t="shared" si="11"/>
        <v>0</v>
      </c>
      <c r="BC29" s="2420">
        <f t="shared" si="11"/>
        <v>4182</v>
      </c>
      <c r="BD29" s="2420">
        <f t="shared" si="5"/>
        <v>10940</v>
      </c>
      <c r="BE29" s="2412">
        <f t="shared" si="12"/>
        <v>543.14</v>
      </c>
      <c r="BF29" s="2421">
        <f t="shared" si="12"/>
        <v>5239</v>
      </c>
      <c r="BG29" s="2457"/>
      <c r="BH29" s="2457"/>
      <c r="BI29" s="2457"/>
      <c r="BJ29" s="2456"/>
    </row>
    <row r="30" spans="1:62" ht="15" thickBot="1">
      <c r="A30" s="2423">
        <v>23</v>
      </c>
      <c r="B30" s="2442" t="s">
        <v>1347</v>
      </c>
      <c r="C30" s="2730">
        <v>1</v>
      </c>
      <c r="D30" s="2731">
        <v>1</v>
      </c>
      <c r="E30" s="2428">
        <f>C30+D30</f>
        <v>2</v>
      </c>
      <c r="F30" s="2428">
        <v>228</v>
      </c>
      <c r="G30" s="2428">
        <v>0</v>
      </c>
      <c r="H30" s="2428">
        <v>1032</v>
      </c>
      <c r="I30" s="2428">
        <v>585</v>
      </c>
      <c r="J30" s="2428">
        <v>47.19</v>
      </c>
      <c r="K30" s="2428">
        <v>56</v>
      </c>
      <c r="L30" s="2428">
        <v>0</v>
      </c>
      <c r="M30" s="2428">
        <v>605</v>
      </c>
      <c r="N30" s="2428">
        <v>737</v>
      </c>
      <c r="O30" s="2428">
        <v>46.25</v>
      </c>
      <c r="P30" s="2428">
        <v>199</v>
      </c>
      <c r="Q30" s="2696">
        <v>2</v>
      </c>
      <c r="R30" s="2696">
        <v>1</v>
      </c>
      <c r="S30" s="2696">
        <f>Q30+R30</f>
        <v>3</v>
      </c>
      <c r="T30" s="2696">
        <v>378</v>
      </c>
      <c r="U30" s="2696">
        <v>0</v>
      </c>
      <c r="V30" s="2696">
        <v>774</v>
      </c>
      <c r="W30" s="2696">
        <v>2265</v>
      </c>
      <c r="X30" s="2747">
        <v>104</v>
      </c>
      <c r="Y30" s="2696">
        <v>69</v>
      </c>
      <c r="Z30" s="2696">
        <v>0</v>
      </c>
      <c r="AA30" s="2696">
        <v>768</v>
      </c>
      <c r="AB30" s="2696">
        <v>2103</v>
      </c>
      <c r="AC30" s="2696">
        <v>103.99</v>
      </c>
      <c r="AD30" s="2696">
        <v>822</v>
      </c>
      <c r="AE30" s="2696">
        <v>0</v>
      </c>
      <c r="AF30" s="2696">
        <v>3</v>
      </c>
      <c r="AG30" s="2696">
        <f>AE30+AF30</f>
        <v>3</v>
      </c>
      <c r="AH30" s="2696">
        <v>1134</v>
      </c>
      <c r="AI30" s="2696">
        <v>0</v>
      </c>
      <c r="AJ30" s="2696">
        <v>5307</v>
      </c>
      <c r="AK30" s="2696">
        <v>4635</v>
      </c>
      <c r="AL30" s="2696">
        <v>296.33999999999997</v>
      </c>
      <c r="AM30" s="2696">
        <v>70</v>
      </c>
      <c r="AN30" s="2696">
        <v>0</v>
      </c>
      <c r="AO30" s="2696">
        <v>6769</v>
      </c>
      <c r="AP30" s="2696">
        <v>2585</v>
      </c>
      <c r="AQ30" s="2696">
        <v>296.31</v>
      </c>
      <c r="AR30" s="2696">
        <v>2334</v>
      </c>
      <c r="AS30" s="2698">
        <f t="shared" si="3"/>
        <v>3</v>
      </c>
      <c r="AT30" s="2596">
        <f t="shared" si="3"/>
        <v>5</v>
      </c>
      <c r="AU30" s="2597">
        <f t="shared" si="3"/>
        <v>8</v>
      </c>
      <c r="AV30" s="2598">
        <f t="shared" si="3"/>
        <v>1740</v>
      </c>
      <c r="AW30" s="2598">
        <f t="shared" si="3"/>
        <v>0</v>
      </c>
      <c r="AX30" s="2598">
        <f t="shared" si="3"/>
        <v>7113</v>
      </c>
      <c r="AY30" s="2598">
        <f t="shared" si="4"/>
        <v>7485</v>
      </c>
      <c r="AZ30" s="2412">
        <f t="shared" si="11"/>
        <v>447.53</v>
      </c>
      <c r="BA30" s="2420">
        <f t="shared" si="11"/>
        <v>195</v>
      </c>
      <c r="BB30" s="2420">
        <f t="shared" si="11"/>
        <v>0</v>
      </c>
      <c r="BC30" s="2420">
        <f t="shared" si="11"/>
        <v>8142</v>
      </c>
      <c r="BD30" s="2420">
        <f t="shared" si="5"/>
        <v>5425</v>
      </c>
      <c r="BE30" s="2412">
        <f t="shared" si="12"/>
        <v>446.55</v>
      </c>
      <c r="BF30" s="2421">
        <f t="shared" si="12"/>
        <v>3355</v>
      </c>
      <c r="BG30" s="2455"/>
      <c r="BH30" s="2456"/>
      <c r="BI30" s="2455"/>
      <c r="BJ30" s="2456"/>
    </row>
    <row r="31" spans="1:62" ht="13.5" thickBot="1">
      <c r="A31" s="2423">
        <v>24</v>
      </c>
      <c r="B31" s="2432" t="s">
        <v>1348</v>
      </c>
      <c r="C31" s="2623"/>
      <c r="D31" s="2762"/>
      <c r="E31" s="2622"/>
      <c r="F31" s="2600"/>
      <c r="G31" s="2600"/>
      <c r="H31" s="2600"/>
      <c r="I31" s="2600"/>
      <c r="J31" s="2624"/>
      <c r="K31" s="2589"/>
      <c r="L31" s="2589"/>
      <c r="M31" s="2589"/>
      <c r="N31" s="2589"/>
      <c r="O31" s="2590"/>
      <c r="P31" s="2434"/>
      <c r="Q31" s="2625"/>
      <c r="R31" s="2625"/>
      <c r="S31" s="2626"/>
      <c r="T31" s="2627"/>
      <c r="U31" s="2627"/>
      <c r="V31" s="2627"/>
      <c r="W31" s="2627"/>
      <c r="X31" s="2590"/>
      <c r="Y31" s="2603"/>
      <c r="Z31" s="2603"/>
      <c r="AA31" s="2603"/>
      <c r="AB31" s="2603"/>
      <c r="AC31" s="2590"/>
      <c r="AD31" s="2603"/>
      <c r="AE31" s="2434"/>
      <c r="AF31" s="2434"/>
      <c r="AG31" s="2604"/>
      <c r="AH31" s="2603"/>
      <c r="AI31" s="2603"/>
      <c r="AJ31" s="2603"/>
      <c r="AK31" s="2603"/>
      <c r="AL31" s="2761"/>
      <c r="AM31" s="2603"/>
      <c r="AN31" s="2603"/>
      <c r="AO31" s="2603"/>
      <c r="AP31" s="2603"/>
      <c r="AQ31" s="2761"/>
      <c r="AR31" s="2603"/>
      <c r="AS31" s="2698">
        <f t="shared" si="3"/>
        <v>0</v>
      </c>
      <c r="AT31" s="2596">
        <f t="shared" si="3"/>
        <v>0</v>
      </c>
      <c r="AU31" s="2597">
        <f t="shared" si="3"/>
        <v>0</v>
      </c>
      <c r="AV31" s="2598">
        <f t="shared" si="3"/>
        <v>0</v>
      </c>
      <c r="AW31" s="2598">
        <f t="shared" si="3"/>
        <v>0</v>
      </c>
      <c r="AX31" s="2598">
        <f t="shared" si="3"/>
        <v>0</v>
      </c>
      <c r="AY31" s="2598">
        <f t="shared" si="4"/>
        <v>0</v>
      </c>
      <c r="AZ31" s="2412">
        <f t="shared" si="11"/>
        <v>0</v>
      </c>
      <c r="BA31" s="2420">
        <f t="shared" si="11"/>
        <v>0</v>
      </c>
      <c r="BB31" s="2420">
        <f t="shared" si="11"/>
        <v>0</v>
      </c>
      <c r="BC31" s="2420">
        <f t="shared" si="11"/>
        <v>0</v>
      </c>
      <c r="BD31" s="2420">
        <f t="shared" si="5"/>
        <v>0</v>
      </c>
      <c r="BE31" s="2412">
        <f t="shared" si="12"/>
        <v>0</v>
      </c>
      <c r="BF31" s="2421">
        <f t="shared" si="12"/>
        <v>0</v>
      </c>
      <c r="BG31" s="2422"/>
      <c r="BI31" s="2422"/>
    </row>
    <row r="32" spans="1:62" ht="15" thickBot="1">
      <c r="A32" s="2423">
        <v>25</v>
      </c>
      <c r="B32" s="2763" t="s">
        <v>1349</v>
      </c>
      <c r="C32" s="2730">
        <v>6</v>
      </c>
      <c r="D32" s="2731">
        <v>4</v>
      </c>
      <c r="E32" s="2428">
        <f>C32+D32</f>
        <v>10</v>
      </c>
      <c r="F32" s="2428">
        <v>1119</v>
      </c>
      <c r="G32" s="2428">
        <v>109</v>
      </c>
      <c r="H32" s="2428">
        <v>3041</v>
      </c>
      <c r="I32" s="2428">
        <v>2913</v>
      </c>
      <c r="J32" s="2428">
        <v>257.18900000000002</v>
      </c>
      <c r="K32" s="2428">
        <v>1112</v>
      </c>
      <c r="L32" s="2428">
        <v>93</v>
      </c>
      <c r="M32" s="2428">
        <v>2997</v>
      </c>
      <c r="N32" s="2428">
        <v>3675</v>
      </c>
      <c r="O32" s="2428">
        <v>264.21800000000002</v>
      </c>
      <c r="P32" s="2428">
        <v>1082</v>
      </c>
      <c r="Q32" s="2696">
        <v>1</v>
      </c>
      <c r="R32" s="2696">
        <v>1</v>
      </c>
      <c r="S32" s="2696">
        <f>Q32+R32</f>
        <v>2</v>
      </c>
      <c r="T32" s="2696">
        <v>341</v>
      </c>
      <c r="U32" s="2696">
        <v>300</v>
      </c>
      <c r="V32" s="2696">
        <v>299</v>
      </c>
      <c r="W32" s="2696">
        <v>400</v>
      </c>
      <c r="X32" s="2699">
        <v>43.991999999999997</v>
      </c>
      <c r="Y32" s="2699">
        <v>195</v>
      </c>
      <c r="Z32" s="2699">
        <v>0</v>
      </c>
      <c r="AA32" s="2699">
        <v>475</v>
      </c>
      <c r="AB32" s="2696">
        <v>305</v>
      </c>
      <c r="AC32" s="2699">
        <v>30.768999999999998</v>
      </c>
      <c r="AD32" s="2699">
        <v>104</v>
      </c>
      <c r="AE32" s="2428">
        <v>0</v>
      </c>
      <c r="AF32" s="2428">
        <v>0</v>
      </c>
      <c r="AG32" s="2428">
        <f t="shared" ref="AG32:AG39" si="13">AE32+AF32</f>
        <v>0</v>
      </c>
      <c r="AH32" s="2732">
        <v>0</v>
      </c>
      <c r="AI32" s="2732">
        <v>0</v>
      </c>
      <c r="AJ32" s="2732">
        <v>0</v>
      </c>
      <c r="AK32" s="2732">
        <v>0</v>
      </c>
      <c r="AL32" s="2732">
        <v>0</v>
      </c>
      <c r="AM32" s="2732">
        <v>0</v>
      </c>
      <c r="AN32" s="2732">
        <v>0</v>
      </c>
      <c r="AO32" s="2732">
        <v>0</v>
      </c>
      <c r="AP32" s="2732">
        <v>0</v>
      </c>
      <c r="AQ32" s="2732">
        <v>0</v>
      </c>
      <c r="AR32" s="2732">
        <v>0</v>
      </c>
      <c r="AS32" s="2698">
        <f t="shared" si="3"/>
        <v>7</v>
      </c>
      <c r="AT32" s="2596">
        <f t="shared" si="3"/>
        <v>5</v>
      </c>
      <c r="AU32" s="2597">
        <f t="shared" si="3"/>
        <v>12</v>
      </c>
      <c r="AV32" s="2598">
        <f t="shared" si="3"/>
        <v>1460</v>
      </c>
      <c r="AW32" s="2598">
        <f t="shared" si="3"/>
        <v>409</v>
      </c>
      <c r="AX32" s="2598">
        <f t="shared" si="3"/>
        <v>3340</v>
      </c>
      <c r="AY32" s="2598">
        <f t="shared" si="4"/>
        <v>3313</v>
      </c>
      <c r="AZ32" s="2412">
        <f t="shared" si="11"/>
        <v>301.18100000000004</v>
      </c>
      <c r="BA32" s="2420">
        <f t="shared" si="11"/>
        <v>1307</v>
      </c>
      <c r="BB32" s="2420">
        <f t="shared" si="11"/>
        <v>93</v>
      </c>
      <c r="BC32" s="2420">
        <f t="shared" si="11"/>
        <v>3472</v>
      </c>
      <c r="BD32" s="2420">
        <f t="shared" si="5"/>
        <v>3980</v>
      </c>
      <c r="BE32" s="2412">
        <f t="shared" si="12"/>
        <v>294.98700000000002</v>
      </c>
      <c r="BF32" s="2421">
        <f t="shared" si="12"/>
        <v>1186</v>
      </c>
      <c r="BG32" s="2422"/>
      <c r="BI32" s="2422"/>
    </row>
    <row r="33" spans="1:61" ht="15" thickBot="1">
      <c r="A33" s="2764">
        <v>26</v>
      </c>
      <c r="B33" s="2765" t="s">
        <v>1350</v>
      </c>
      <c r="C33" s="2701">
        <v>0</v>
      </c>
      <c r="D33" s="2702">
        <v>1</v>
      </c>
      <c r="E33" s="2701">
        <f>C33+D33</f>
        <v>1</v>
      </c>
      <c r="F33" s="2701">
        <v>45.15</v>
      </c>
      <c r="G33" s="2701">
        <v>12</v>
      </c>
      <c r="H33" s="2701">
        <v>468</v>
      </c>
      <c r="I33" s="2701">
        <v>30</v>
      </c>
      <c r="J33" s="2709">
        <v>15.55</v>
      </c>
      <c r="K33" s="2701">
        <v>347</v>
      </c>
      <c r="L33" s="2701">
        <v>0</v>
      </c>
      <c r="M33" s="2701">
        <v>273</v>
      </c>
      <c r="N33" s="2701">
        <v>0</v>
      </c>
      <c r="O33" s="2709">
        <v>15.55</v>
      </c>
      <c r="P33" s="2701">
        <v>387</v>
      </c>
      <c r="Q33" s="2766">
        <v>3</v>
      </c>
      <c r="R33" s="2766">
        <v>4</v>
      </c>
      <c r="S33" s="2766">
        <v>7</v>
      </c>
      <c r="T33" s="2766">
        <v>751.86</v>
      </c>
      <c r="U33" s="2766">
        <v>189</v>
      </c>
      <c r="V33" s="2766">
        <v>6741</v>
      </c>
      <c r="W33" s="2766">
        <v>564</v>
      </c>
      <c r="X33" s="2767">
        <v>243.24</v>
      </c>
      <c r="Y33" s="2766">
        <v>830</v>
      </c>
      <c r="Z33" s="2766">
        <v>557</v>
      </c>
      <c r="AA33" s="2766">
        <v>1976</v>
      </c>
      <c r="AB33" s="2766">
        <v>3740</v>
      </c>
      <c r="AC33" s="2767">
        <v>243.24</v>
      </c>
      <c r="AD33" s="2439">
        <v>1561</v>
      </c>
      <c r="AE33" s="2766">
        <v>1</v>
      </c>
      <c r="AF33" s="2766">
        <v>0</v>
      </c>
      <c r="AG33" s="2766">
        <f t="shared" si="13"/>
        <v>1</v>
      </c>
      <c r="AH33" s="2732">
        <v>89.46</v>
      </c>
      <c r="AI33" s="2732">
        <v>36</v>
      </c>
      <c r="AJ33" s="2732">
        <v>1974</v>
      </c>
      <c r="AK33" s="2732">
        <v>126</v>
      </c>
      <c r="AL33" s="2768">
        <v>51.97</v>
      </c>
      <c r="AM33" s="2766">
        <v>172</v>
      </c>
      <c r="AN33" s="2766">
        <v>0</v>
      </c>
      <c r="AO33" s="2766">
        <v>833</v>
      </c>
      <c r="AP33" s="2766">
        <v>696</v>
      </c>
      <c r="AQ33" s="2769">
        <v>51.97</v>
      </c>
      <c r="AR33" s="2732">
        <v>224</v>
      </c>
      <c r="AS33" s="2698">
        <f t="shared" si="3"/>
        <v>4</v>
      </c>
      <c r="AT33" s="2596">
        <f t="shared" si="3"/>
        <v>5</v>
      </c>
      <c r="AU33" s="2597">
        <f t="shared" si="3"/>
        <v>9</v>
      </c>
      <c r="AV33" s="2598">
        <f t="shared" si="3"/>
        <v>886.47</v>
      </c>
      <c r="AW33" s="2598">
        <f t="shared" si="3"/>
        <v>237</v>
      </c>
      <c r="AX33" s="2598">
        <f t="shared" si="3"/>
        <v>9183</v>
      </c>
      <c r="AY33" s="2598">
        <f t="shared" si="4"/>
        <v>720</v>
      </c>
      <c r="AZ33" s="2412">
        <f t="shared" si="11"/>
        <v>310.76000000000005</v>
      </c>
      <c r="BA33" s="2420">
        <f t="shared" si="11"/>
        <v>1349</v>
      </c>
      <c r="BB33" s="2420">
        <f t="shared" si="11"/>
        <v>557</v>
      </c>
      <c r="BC33" s="2420">
        <f t="shared" si="11"/>
        <v>3082</v>
      </c>
      <c r="BD33" s="2420">
        <f t="shared" si="5"/>
        <v>4436</v>
      </c>
      <c r="BE33" s="2412">
        <f t="shared" si="12"/>
        <v>310.76000000000005</v>
      </c>
      <c r="BF33" s="2421">
        <f t="shared" si="12"/>
        <v>2172</v>
      </c>
      <c r="BG33" s="2422"/>
      <c r="BI33" s="2422"/>
    </row>
    <row r="34" spans="1:61" ht="15.75" thickBot="1">
      <c r="A34" s="2423">
        <v>27</v>
      </c>
      <c r="B34" s="2770" t="s">
        <v>1351</v>
      </c>
      <c r="C34" s="2771">
        <v>0</v>
      </c>
      <c r="D34" s="2772">
        <v>1</v>
      </c>
      <c r="E34" s="2773">
        <v>1</v>
      </c>
      <c r="F34" s="2716">
        <v>173</v>
      </c>
      <c r="G34" s="2716">
        <v>5</v>
      </c>
      <c r="H34" s="2716">
        <v>110</v>
      </c>
      <c r="I34" s="2716">
        <v>20</v>
      </c>
      <c r="J34" s="2716">
        <v>35.57</v>
      </c>
      <c r="K34" s="2716">
        <v>171</v>
      </c>
      <c r="L34" s="2716">
        <v>5</v>
      </c>
      <c r="M34" s="2716">
        <v>110</v>
      </c>
      <c r="N34" s="2716">
        <v>20</v>
      </c>
      <c r="O34" s="2716">
        <v>35.54</v>
      </c>
      <c r="P34" s="2716">
        <v>121</v>
      </c>
      <c r="Q34" s="2773">
        <v>4</v>
      </c>
      <c r="R34" s="2773">
        <v>3</v>
      </c>
      <c r="S34" s="2773">
        <f t="shared" ref="S34:S39" si="14">Q34+R34</f>
        <v>7</v>
      </c>
      <c r="T34" s="2716">
        <v>548</v>
      </c>
      <c r="U34" s="2716">
        <v>6</v>
      </c>
      <c r="V34" s="2716">
        <v>4800</v>
      </c>
      <c r="W34" s="2716">
        <v>10</v>
      </c>
      <c r="X34" s="2716">
        <v>146.04</v>
      </c>
      <c r="Y34" s="2716">
        <v>540</v>
      </c>
      <c r="Z34" s="2716">
        <v>6</v>
      </c>
      <c r="AA34" s="2716">
        <v>4767</v>
      </c>
      <c r="AB34" s="2716">
        <v>5</v>
      </c>
      <c r="AC34" s="2716">
        <v>144.74</v>
      </c>
      <c r="AD34" s="2716">
        <v>470</v>
      </c>
      <c r="AE34" s="2773">
        <v>1</v>
      </c>
      <c r="AF34" s="2773">
        <v>0</v>
      </c>
      <c r="AG34" s="2773">
        <f t="shared" si="13"/>
        <v>1</v>
      </c>
      <c r="AH34" s="2774">
        <v>223</v>
      </c>
      <c r="AI34" s="2774">
        <v>1</v>
      </c>
      <c r="AJ34" s="2774">
        <v>1850</v>
      </c>
      <c r="AK34" s="2774">
        <v>3</v>
      </c>
      <c r="AL34" s="2774">
        <v>56.43</v>
      </c>
      <c r="AM34" s="2774">
        <v>220</v>
      </c>
      <c r="AN34" s="2774">
        <v>1</v>
      </c>
      <c r="AO34" s="2774">
        <v>1850</v>
      </c>
      <c r="AP34" s="2774">
        <v>3</v>
      </c>
      <c r="AQ34" s="2774">
        <v>56.38</v>
      </c>
      <c r="AR34" s="2774">
        <v>201</v>
      </c>
      <c r="AS34" s="2698">
        <f t="shared" si="3"/>
        <v>5</v>
      </c>
      <c r="AT34" s="2596">
        <f t="shared" si="3"/>
        <v>4</v>
      </c>
      <c r="AU34" s="2597">
        <f t="shared" si="3"/>
        <v>9</v>
      </c>
      <c r="AV34" s="2598">
        <f t="shared" si="3"/>
        <v>944</v>
      </c>
      <c r="AW34" s="2598">
        <f t="shared" si="3"/>
        <v>12</v>
      </c>
      <c r="AX34" s="2598">
        <f t="shared" si="3"/>
        <v>6760</v>
      </c>
      <c r="AY34" s="2598">
        <f t="shared" si="4"/>
        <v>33</v>
      </c>
      <c r="AZ34" s="2412">
        <f t="shared" si="11"/>
        <v>238.04</v>
      </c>
      <c r="BA34" s="2420">
        <f t="shared" si="11"/>
        <v>931</v>
      </c>
      <c r="BB34" s="2420">
        <f t="shared" si="11"/>
        <v>12</v>
      </c>
      <c r="BC34" s="2420">
        <f t="shared" si="11"/>
        <v>6727</v>
      </c>
      <c r="BD34" s="2420">
        <f t="shared" si="5"/>
        <v>28</v>
      </c>
      <c r="BE34" s="2412">
        <f t="shared" si="12"/>
        <v>236.66</v>
      </c>
      <c r="BF34" s="2421">
        <f t="shared" si="12"/>
        <v>792</v>
      </c>
      <c r="BG34" s="2422"/>
      <c r="BI34" s="2422"/>
    </row>
    <row r="35" spans="1:61" ht="15" thickBot="1">
      <c r="A35" s="2423">
        <v>28</v>
      </c>
      <c r="B35" s="2432" t="s">
        <v>1352</v>
      </c>
      <c r="C35" s="2444">
        <v>6</v>
      </c>
      <c r="D35" s="2775">
        <v>3</v>
      </c>
      <c r="E35" s="2444">
        <f>C35+D35</f>
        <v>9</v>
      </c>
      <c r="F35" s="2444">
        <v>2987.04</v>
      </c>
      <c r="G35" s="2444">
        <v>102</v>
      </c>
      <c r="H35" s="2444">
        <v>5610</v>
      </c>
      <c r="I35" s="2776">
        <v>7350</v>
      </c>
      <c r="J35" s="2444">
        <v>533.25</v>
      </c>
      <c r="K35" s="2444">
        <v>1274</v>
      </c>
      <c r="L35" s="2444">
        <v>0</v>
      </c>
      <c r="M35" s="2444">
        <v>838</v>
      </c>
      <c r="N35" s="2776">
        <v>11988</v>
      </c>
      <c r="O35" s="2444">
        <v>533.26</v>
      </c>
      <c r="P35" s="2444">
        <v>2708</v>
      </c>
      <c r="Q35" s="2696">
        <v>1</v>
      </c>
      <c r="R35" s="2696">
        <v>2</v>
      </c>
      <c r="S35" s="2696">
        <f t="shared" si="14"/>
        <v>3</v>
      </c>
      <c r="T35" s="2696">
        <v>778.68</v>
      </c>
      <c r="U35" s="2696">
        <v>15</v>
      </c>
      <c r="V35" s="2696">
        <v>5250</v>
      </c>
      <c r="W35" s="2777">
        <v>3750</v>
      </c>
      <c r="X35" s="2747">
        <v>196.71</v>
      </c>
      <c r="Y35" s="2696">
        <v>1517</v>
      </c>
      <c r="Z35" s="2696">
        <v>0</v>
      </c>
      <c r="AA35" s="2699">
        <v>5385</v>
      </c>
      <c r="AB35" s="2777">
        <v>1893</v>
      </c>
      <c r="AC35" s="2747">
        <v>196.72</v>
      </c>
      <c r="AD35" s="2699">
        <v>2368</v>
      </c>
      <c r="AE35" s="2696">
        <v>0</v>
      </c>
      <c r="AF35" s="2696">
        <v>1</v>
      </c>
      <c r="AG35" s="2696">
        <f t="shared" si="13"/>
        <v>1</v>
      </c>
      <c r="AH35" s="2729">
        <v>537.09</v>
      </c>
      <c r="AI35" s="2729">
        <v>30</v>
      </c>
      <c r="AJ35" s="2729">
        <v>600</v>
      </c>
      <c r="AK35" s="2778">
        <v>1200</v>
      </c>
      <c r="AL35" s="2749">
        <v>79.459999999999994</v>
      </c>
      <c r="AM35" s="2729">
        <v>990</v>
      </c>
      <c r="AN35" s="2729">
        <v>0</v>
      </c>
      <c r="AO35" s="2729">
        <v>1636</v>
      </c>
      <c r="AP35" s="2778">
        <v>909</v>
      </c>
      <c r="AQ35" s="2729">
        <v>79.459999999999994</v>
      </c>
      <c r="AR35" s="2729">
        <v>737</v>
      </c>
      <c r="AS35" s="2698">
        <f t="shared" si="3"/>
        <v>7</v>
      </c>
      <c r="AT35" s="2596">
        <f t="shared" si="3"/>
        <v>6</v>
      </c>
      <c r="AU35" s="2597">
        <f t="shared" si="3"/>
        <v>13</v>
      </c>
      <c r="AV35" s="2598">
        <f t="shared" si="3"/>
        <v>4302.8099999999995</v>
      </c>
      <c r="AW35" s="2598">
        <f t="shared" si="3"/>
        <v>147</v>
      </c>
      <c r="AX35" s="2598">
        <f t="shared" si="3"/>
        <v>11460</v>
      </c>
      <c r="AY35" s="2598">
        <f t="shared" si="4"/>
        <v>12300</v>
      </c>
      <c r="AZ35" s="2412">
        <f t="shared" si="11"/>
        <v>809.42000000000007</v>
      </c>
      <c r="BA35" s="2420">
        <f t="shared" si="11"/>
        <v>3781</v>
      </c>
      <c r="BB35" s="2420">
        <f t="shared" si="11"/>
        <v>0</v>
      </c>
      <c r="BC35" s="2420">
        <f t="shared" si="11"/>
        <v>7859</v>
      </c>
      <c r="BD35" s="2420">
        <f t="shared" si="5"/>
        <v>14790</v>
      </c>
      <c r="BE35" s="2412">
        <f t="shared" si="12"/>
        <v>809.44</v>
      </c>
      <c r="BF35" s="2421">
        <f t="shared" si="12"/>
        <v>5813</v>
      </c>
      <c r="BG35" s="2422"/>
      <c r="BI35" s="2422"/>
    </row>
    <row r="36" spans="1:61" ht="15" thickBot="1">
      <c r="A36" s="2423">
        <v>29</v>
      </c>
      <c r="B36" s="2432" t="s">
        <v>1353</v>
      </c>
      <c r="C36" s="2779">
        <v>1</v>
      </c>
      <c r="D36" s="2780">
        <v>2</v>
      </c>
      <c r="E36" s="2779">
        <v>3</v>
      </c>
      <c r="F36" s="2781" t="s">
        <v>1393</v>
      </c>
      <c r="G36" s="2781" t="s">
        <v>1393</v>
      </c>
      <c r="H36" s="2781" t="s">
        <v>1393</v>
      </c>
      <c r="I36" s="2754">
        <v>0</v>
      </c>
      <c r="J36" s="2782">
        <v>83.37</v>
      </c>
      <c r="K36" s="2783">
        <v>293</v>
      </c>
      <c r="L36" s="2783">
        <v>0</v>
      </c>
      <c r="M36" s="2783">
        <v>1320</v>
      </c>
      <c r="N36" s="2784">
        <v>0</v>
      </c>
      <c r="O36" s="2782">
        <v>83.17</v>
      </c>
      <c r="P36" s="2779">
        <v>329</v>
      </c>
      <c r="Q36" s="2785">
        <v>2</v>
      </c>
      <c r="R36" s="2785">
        <v>2</v>
      </c>
      <c r="S36" s="2785">
        <f t="shared" si="14"/>
        <v>4</v>
      </c>
      <c r="T36" s="2785">
        <v>1216</v>
      </c>
      <c r="U36" s="2785">
        <v>1216</v>
      </c>
      <c r="V36" s="2785">
        <v>1216</v>
      </c>
      <c r="W36" s="2721">
        <v>0</v>
      </c>
      <c r="X36" s="2786">
        <v>43.21</v>
      </c>
      <c r="Y36" s="2787">
        <v>1315</v>
      </c>
      <c r="Z36" s="2787">
        <v>0</v>
      </c>
      <c r="AA36" s="2787">
        <v>168</v>
      </c>
      <c r="AB36" s="2721">
        <v>0</v>
      </c>
      <c r="AC36" s="2786">
        <v>43.21</v>
      </c>
      <c r="AD36" s="2788">
        <v>1287</v>
      </c>
      <c r="AE36" s="2785">
        <v>0</v>
      </c>
      <c r="AF36" s="2785">
        <v>0</v>
      </c>
      <c r="AG36" s="2785">
        <f t="shared" si="13"/>
        <v>0</v>
      </c>
      <c r="AH36" s="2789">
        <v>0</v>
      </c>
      <c r="AI36" s="2789">
        <v>0</v>
      </c>
      <c r="AJ36" s="2789">
        <v>0</v>
      </c>
      <c r="AK36" s="2700">
        <v>0</v>
      </c>
      <c r="AL36" s="2790">
        <v>0</v>
      </c>
      <c r="AM36" s="2790">
        <v>0</v>
      </c>
      <c r="AN36" s="2790">
        <v>0</v>
      </c>
      <c r="AO36" s="2700">
        <v>0</v>
      </c>
      <c r="AP36" s="2789">
        <v>0</v>
      </c>
      <c r="AQ36" s="2705">
        <v>0</v>
      </c>
      <c r="AR36" s="2726">
        <v>0</v>
      </c>
      <c r="AS36" s="2698">
        <f t="shared" si="3"/>
        <v>3</v>
      </c>
      <c r="AT36" s="2596">
        <f t="shared" si="3"/>
        <v>4</v>
      </c>
      <c r="AU36" s="2597">
        <f t="shared" si="3"/>
        <v>7</v>
      </c>
      <c r="AV36" s="2598">
        <f t="shared" si="3"/>
        <v>3918.25</v>
      </c>
      <c r="AW36" s="2598">
        <f t="shared" si="3"/>
        <v>3918.25</v>
      </c>
      <c r="AX36" s="2598">
        <f t="shared" si="3"/>
        <v>3918.25</v>
      </c>
      <c r="AY36" s="2598">
        <f t="shared" si="4"/>
        <v>0</v>
      </c>
      <c r="AZ36" s="2412">
        <f t="shared" si="11"/>
        <v>126.58000000000001</v>
      </c>
      <c r="BA36" s="2420">
        <f t="shared" si="11"/>
        <v>1608</v>
      </c>
      <c r="BB36" s="2420">
        <f t="shared" si="11"/>
        <v>0</v>
      </c>
      <c r="BC36" s="2420">
        <f t="shared" si="11"/>
        <v>1488</v>
      </c>
      <c r="BD36" s="2420">
        <f t="shared" si="5"/>
        <v>0</v>
      </c>
      <c r="BE36" s="2412">
        <f t="shared" si="12"/>
        <v>126.38</v>
      </c>
      <c r="BF36" s="2421">
        <f t="shared" si="12"/>
        <v>1616</v>
      </c>
      <c r="BG36" s="2422"/>
      <c r="BI36" s="2422"/>
    </row>
    <row r="37" spans="1:61" ht="15" thickBot="1">
      <c r="A37" s="2423">
        <v>30</v>
      </c>
      <c r="B37" s="2432" t="s">
        <v>1354</v>
      </c>
      <c r="C37" s="2791">
        <v>4</v>
      </c>
      <c r="D37" s="2792">
        <v>2</v>
      </c>
      <c r="E37" s="2696">
        <f>C37+D37</f>
        <v>6</v>
      </c>
      <c r="F37" s="2696">
        <v>556</v>
      </c>
      <c r="G37" s="2696">
        <v>0</v>
      </c>
      <c r="H37" s="2696">
        <v>1998</v>
      </c>
      <c r="I37" s="2696">
        <v>1719</v>
      </c>
      <c r="J37" s="2705">
        <v>139.69999999999999</v>
      </c>
      <c r="K37" s="2696">
        <v>370</v>
      </c>
      <c r="L37" s="2696">
        <v>0</v>
      </c>
      <c r="M37" s="2696">
        <v>2282</v>
      </c>
      <c r="N37" s="2696">
        <v>1948</v>
      </c>
      <c r="O37" s="2696">
        <v>139.66</v>
      </c>
      <c r="P37" s="2696">
        <v>523</v>
      </c>
      <c r="Q37" s="2696">
        <v>3</v>
      </c>
      <c r="R37" s="2696">
        <v>3</v>
      </c>
      <c r="S37" s="2696">
        <f t="shared" si="14"/>
        <v>6</v>
      </c>
      <c r="T37" s="2696">
        <v>1078</v>
      </c>
      <c r="U37" s="2696">
        <v>0</v>
      </c>
      <c r="V37" s="2696">
        <v>2598</v>
      </c>
      <c r="W37" s="2701">
        <v>885</v>
      </c>
      <c r="X37" s="2793">
        <v>132.4</v>
      </c>
      <c r="Y37" s="2696">
        <v>99</v>
      </c>
      <c r="Z37" s="2696">
        <v>0</v>
      </c>
      <c r="AA37" s="2696">
        <v>3497</v>
      </c>
      <c r="AB37" s="2701">
        <v>1390</v>
      </c>
      <c r="AC37" s="2699">
        <v>132.37</v>
      </c>
      <c r="AD37" s="2699">
        <v>1842</v>
      </c>
      <c r="AE37" s="2428">
        <v>0</v>
      </c>
      <c r="AF37" s="2428">
        <v>0</v>
      </c>
      <c r="AG37" s="2428">
        <f t="shared" si="13"/>
        <v>0</v>
      </c>
      <c r="AH37" s="2732">
        <v>0</v>
      </c>
      <c r="AI37" s="2732">
        <v>0</v>
      </c>
      <c r="AJ37" s="2732">
        <v>0</v>
      </c>
      <c r="AK37" s="2732">
        <v>0</v>
      </c>
      <c r="AL37" s="2769">
        <v>0</v>
      </c>
      <c r="AM37" s="2732">
        <v>0</v>
      </c>
      <c r="AN37" s="2732">
        <v>0</v>
      </c>
      <c r="AO37" s="2732">
        <v>0</v>
      </c>
      <c r="AP37" s="2732">
        <v>0</v>
      </c>
      <c r="AQ37" s="2732">
        <v>0</v>
      </c>
      <c r="AR37" s="2732">
        <v>0</v>
      </c>
      <c r="AS37" s="2698">
        <f t="shared" si="3"/>
        <v>7</v>
      </c>
      <c r="AT37" s="2596">
        <f t="shared" si="3"/>
        <v>5</v>
      </c>
      <c r="AU37" s="2597">
        <f t="shared" si="3"/>
        <v>12</v>
      </c>
      <c r="AV37" s="2598">
        <f t="shared" si="3"/>
        <v>1634</v>
      </c>
      <c r="AW37" s="2598">
        <f t="shared" si="3"/>
        <v>0</v>
      </c>
      <c r="AX37" s="2598">
        <f t="shared" si="3"/>
        <v>4596</v>
      </c>
      <c r="AY37" s="2598">
        <f t="shared" si="4"/>
        <v>2604</v>
      </c>
      <c r="AZ37" s="2412">
        <f t="shared" si="11"/>
        <v>272.10000000000002</v>
      </c>
      <c r="BA37" s="2420">
        <f t="shared" si="11"/>
        <v>469</v>
      </c>
      <c r="BB37" s="2420">
        <f t="shared" si="11"/>
        <v>0</v>
      </c>
      <c r="BC37" s="2420">
        <f t="shared" si="11"/>
        <v>5779</v>
      </c>
      <c r="BD37" s="2420">
        <f t="shared" si="5"/>
        <v>3338</v>
      </c>
      <c r="BE37" s="2412">
        <f t="shared" si="12"/>
        <v>272.02999999999997</v>
      </c>
      <c r="BF37" s="2421">
        <f t="shared" si="12"/>
        <v>2365</v>
      </c>
      <c r="BG37" s="2422"/>
      <c r="BI37" s="2422"/>
    </row>
    <row r="38" spans="1:61" ht="15" thickBot="1">
      <c r="A38" s="2423">
        <v>31</v>
      </c>
      <c r="B38" s="2432" t="s">
        <v>1355</v>
      </c>
      <c r="C38" s="2794">
        <v>4</v>
      </c>
      <c r="D38" s="2795">
        <v>9</v>
      </c>
      <c r="E38" s="2794">
        <f>C38+D38</f>
        <v>13</v>
      </c>
      <c r="F38" s="2794">
        <v>4024</v>
      </c>
      <c r="G38" s="2796">
        <v>2012</v>
      </c>
      <c r="H38" s="2796">
        <v>11176</v>
      </c>
      <c r="I38" s="2754">
        <v>0</v>
      </c>
      <c r="J38" s="2797">
        <v>521.9</v>
      </c>
      <c r="K38" s="2796">
        <v>4710</v>
      </c>
      <c r="L38" s="2798">
        <v>70</v>
      </c>
      <c r="M38" s="2799">
        <v>12220</v>
      </c>
      <c r="N38" s="2754">
        <v>0</v>
      </c>
      <c r="O38" s="2796">
        <v>521.9</v>
      </c>
      <c r="P38" s="2796">
        <v>1631</v>
      </c>
      <c r="Q38" s="2800">
        <v>4</v>
      </c>
      <c r="R38" s="2800">
        <v>6</v>
      </c>
      <c r="S38" s="2800">
        <f t="shared" si="14"/>
        <v>10</v>
      </c>
      <c r="T38" s="2800">
        <v>1429</v>
      </c>
      <c r="U38" s="2801">
        <v>746</v>
      </c>
      <c r="V38" s="2801">
        <v>4145</v>
      </c>
      <c r="W38" s="2721">
        <v>0</v>
      </c>
      <c r="X38" s="2801">
        <v>217.17</v>
      </c>
      <c r="Y38" s="2801">
        <v>3257</v>
      </c>
      <c r="Z38" s="2801">
        <v>0</v>
      </c>
      <c r="AA38" s="2802">
        <v>4343</v>
      </c>
      <c r="AB38" s="2721">
        <v>0</v>
      </c>
      <c r="AC38" s="2801">
        <v>217.17</v>
      </c>
      <c r="AD38" s="2801">
        <v>1811</v>
      </c>
      <c r="AE38" s="2800">
        <v>2</v>
      </c>
      <c r="AF38" s="2794">
        <v>0</v>
      </c>
      <c r="AG38" s="2794">
        <f t="shared" si="13"/>
        <v>2</v>
      </c>
      <c r="AH38" s="2734">
        <v>363</v>
      </c>
      <c r="AI38" s="2720">
        <v>181</v>
      </c>
      <c r="AJ38" s="2803">
        <v>1009</v>
      </c>
      <c r="AK38" s="2721">
        <v>0</v>
      </c>
      <c r="AL38" s="2801">
        <v>48.52</v>
      </c>
      <c r="AM38" s="2720">
        <v>728</v>
      </c>
      <c r="AN38" s="2803">
        <v>0</v>
      </c>
      <c r="AO38" s="2804">
        <v>971</v>
      </c>
      <c r="AP38" s="2754">
        <v>0</v>
      </c>
      <c r="AQ38" s="2720">
        <v>48.52</v>
      </c>
      <c r="AR38" s="2720">
        <v>152</v>
      </c>
      <c r="AS38" s="2698">
        <f t="shared" si="3"/>
        <v>10</v>
      </c>
      <c r="AT38" s="2596">
        <f t="shared" si="3"/>
        <v>15</v>
      </c>
      <c r="AU38" s="2597">
        <f t="shared" si="3"/>
        <v>25</v>
      </c>
      <c r="AV38" s="2598">
        <f t="shared" si="3"/>
        <v>5816</v>
      </c>
      <c r="AW38" s="2598">
        <f t="shared" si="3"/>
        <v>2939</v>
      </c>
      <c r="AX38" s="2598">
        <f t="shared" si="3"/>
        <v>16330</v>
      </c>
      <c r="AY38" s="2598">
        <f t="shared" si="4"/>
        <v>0</v>
      </c>
      <c r="AZ38" s="2412">
        <f t="shared" si="11"/>
        <v>787.58999999999992</v>
      </c>
      <c r="BA38" s="2420">
        <f t="shared" si="11"/>
        <v>8695</v>
      </c>
      <c r="BB38" s="2420">
        <f t="shared" si="11"/>
        <v>70</v>
      </c>
      <c r="BC38" s="2420">
        <f t="shared" si="11"/>
        <v>17534</v>
      </c>
      <c r="BD38" s="2420">
        <f t="shared" si="5"/>
        <v>0</v>
      </c>
      <c r="BE38" s="2412">
        <f t="shared" si="12"/>
        <v>787.58999999999992</v>
      </c>
      <c r="BF38" s="2421">
        <f t="shared" si="12"/>
        <v>3594</v>
      </c>
      <c r="BG38" s="2422"/>
      <c r="BI38" s="2422"/>
    </row>
    <row r="39" spans="1:61" ht="15" thickBot="1">
      <c r="A39" s="2423">
        <v>32</v>
      </c>
      <c r="B39" s="2432" t="s">
        <v>1356</v>
      </c>
      <c r="C39" s="2791">
        <v>1</v>
      </c>
      <c r="D39" s="2792">
        <v>0</v>
      </c>
      <c r="E39" s="2696">
        <f>C39+D39</f>
        <v>1</v>
      </c>
      <c r="F39" s="2696">
        <v>759</v>
      </c>
      <c r="G39" s="2696">
        <v>183</v>
      </c>
      <c r="H39" s="2696">
        <v>264</v>
      </c>
      <c r="I39" s="2696">
        <v>180</v>
      </c>
      <c r="J39" s="2696">
        <v>37</v>
      </c>
      <c r="K39" s="2696">
        <v>728</v>
      </c>
      <c r="L39" s="2696">
        <v>162</v>
      </c>
      <c r="M39" s="2696">
        <v>306</v>
      </c>
      <c r="N39" s="2696">
        <v>176</v>
      </c>
      <c r="O39" s="2696">
        <v>37</v>
      </c>
      <c r="P39" s="2696">
        <v>98</v>
      </c>
      <c r="Q39" s="2696">
        <v>2</v>
      </c>
      <c r="R39" s="2696">
        <v>3</v>
      </c>
      <c r="S39" s="2696">
        <f t="shared" si="14"/>
        <v>5</v>
      </c>
      <c r="T39" s="2696">
        <v>3015</v>
      </c>
      <c r="U39" s="2696">
        <v>744</v>
      </c>
      <c r="V39" s="2696">
        <v>1089</v>
      </c>
      <c r="W39" s="2696">
        <v>738</v>
      </c>
      <c r="X39" s="2699">
        <v>152</v>
      </c>
      <c r="Y39" s="2699">
        <v>2931</v>
      </c>
      <c r="Z39" s="2699">
        <v>805</v>
      </c>
      <c r="AA39" s="2699">
        <v>1099</v>
      </c>
      <c r="AB39" s="2696">
        <v>724</v>
      </c>
      <c r="AC39" s="2805">
        <v>152</v>
      </c>
      <c r="AD39" s="2699">
        <v>2316</v>
      </c>
      <c r="AE39" s="2428">
        <v>0</v>
      </c>
      <c r="AF39" s="2428">
        <v>0</v>
      </c>
      <c r="AG39" s="2428">
        <f t="shared" si="13"/>
        <v>0</v>
      </c>
      <c r="AH39" s="2806">
        <v>0</v>
      </c>
      <c r="AI39" s="2806">
        <v>0</v>
      </c>
      <c r="AJ39" s="2806">
        <v>0</v>
      </c>
      <c r="AK39" s="2806">
        <v>0</v>
      </c>
      <c r="AL39" s="2806">
        <v>0</v>
      </c>
      <c r="AM39" s="2806">
        <v>0</v>
      </c>
      <c r="AN39" s="2806">
        <v>0</v>
      </c>
      <c r="AO39" s="2806">
        <v>0</v>
      </c>
      <c r="AP39" s="2806">
        <v>0</v>
      </c>
      <c r="AQ39" s="2807">
        <v>0</v>
      </c>
      <c r="AR39" s="2806">
        <v>0</v>
      </c>
      <c r="AS39" s="2698">
        <f t="shared" si="3"/>
        <v>3</v>
      </c>
      <c r="AT39" s="2596">
        <f t="shared" si="3"/>
        <v>3</v>
      </c>
      <c r="AU39" s="2597">
        <f t="shared" si="3"/>
        <v>6</v>
      </c>
      <c r="AV39" s="2598">
        <f t="shared" si="3"/>
        <v>3774</v>
      </c>
      <c r="AW39" s="2598">
        <f t="shared" si="3"/>
        <v>927</v>
      </c>
      <c r="AX39" s="2598">
        <f t="shared" si="3"/>
        <v>1353</v>
      </c>
      <c r="AY39" s="2598">
        <f t="shared" si="4"/>
        <v>918</v>
      </c>
      <c r="AZ39" s="2412">
        <f t="shared" si="11"/>
        <v>189</v>
      </c>
      <c r="BA39" s="2420">
        <f t="shared" si="11"/>
        <v>3659</v>
      </c>
      <c r="BB39" s="2420">
        <f t="shared" si="11"/>
        <v>967</v>
      </c>
      <c r="BC39" s="2420">
        <f t="shared" si="11"/>
        <v>1405</v>
      </c>
      <c r="BD39" s="2420">
        <f t="shared" si="5"/>
        <v>900</v>
      </c>
      <c r="BE39" s="2412">
        <f t="shared" si="12"/>
        <v>189</v>
      </c>
      <c r="BF39" s="2421">
        <f t="shared" si="12"/>
        <v>2414</v>
      </c>
      <c r="BG39" s="2422"/>
      <c r="BI39" s="2422"/>
    </row>
    <row r="40" spans="1:61" ht="15" thickBot="1">
      <c r="A40" s="2423">
        <v>33</v>
      </c>
      <c r="B40" s="2432" t="s">
        <v>1357</v>
      </c>
      <c r="C40" s="2721">
        <v>0</v>
      </c>
      <c r="D40" s="2722">
        <v>0</v>
      </c>
      <c r="E40" s="2808">
        <v>0</v>
      </c>
      <c r="F40" s="2809">
        <v>0</v>
      </c>
      <c r="G40" s="2809">
        <v>0</v>
      </c>
      <c r="H40" s="2809">
        <v>0</v>
      </c>
      <c r="I40" s="2809">
        <v>0</v>
      </c>
      <c r="J40" s="2810">
        <v>0</v>
      </c>
      <c r="K40" s="2811">
        <v>0</v>
      </c>
      <c r="L40" s="2811">
        <v>0</v>
      </c>
      <c r="M40" s="2811">
        <v>0</v>
      </c>
      <c r="N40" s="2811">
        <v>0</v>
      </c>
      <c r="O40" s="2709">
        <v>0</v>
      </c>
      <c r="P40" s="2812">
        <v>0</v>
      </c>
      <c r="Q40" s="2813">
        <v>5</v>
      </c>
      <c r="R40" s="2813">
        <v>3</v>
      </c>
      <c r="S40" s="2813">
        <v>8</v>
      </c>
      <c r="T40" s="2813">
        <v>495</v>
      </c>
      <c r="U40" s="2813">
        <v>3</v>
      </c>
      <c r="V40" s="2813">
        <v>990</v>
      </c>
      <c r="W40" s="2813">
        <v>1185</v>
      </c>
      <c r="X40" s="2814">
        <v>90</v>
      </c>
      <c r="Y40" s="2814">
        <v>406</v>
      </c>
      <c r="Z40" s="2814">
        <v>2</v>
      </c>
      <c r="AA40" s="2814">
        <v>654</v>
      </c>
      <c r="AB40" s="2813">
        <v>1500</v>
      </c>
      <c r="AC40" s="2814">
        <v>89.94</v>
      </c>
      <c r="AD40" s="2814">
        <v>552</v>
      </c>
      <c r="AE40" s="2617">
        <v>0</v>
      </c>
      <c r="AF40" s="2617">
        <v>0</v>
      </c>
      <c r="AG40" s="2708">
        <v>0</v>
      </c>
      <c r="AH40" s="2726">
        <v>0</v>
      </c>
      <c r="AI40" s="2726">
        <v>0</v>
      </c>
      <c r="AJ40" s="2726">
        <v>0</v>
      </c>
      <c r="AK40" s="2726">
        <v>0</v>
      </c>
      <c r="AL40" s="2705">
        <v>0</v>
      </c>
      <c r="AM40" s="2726">
        <v>0</v>
      </c>
      <c r="AN40" s="2726">
        <v>0</v>
      </c>
      <c r="AO40" s="2726">
        <v>0</v>
      </c>
      <c r="AP40" s="2726">
        <v>0</v>
      </c>
      <c r="AQ40" s="2705">
        <v>0</v>
      </c>
      <c r="AR40" s="2726">
        <v>0</v>
      </c>
      <c r="AS40" s="2698">
        <f t="shared" si="3"/>
        <v>5</v>
      </c>
      <c r="AT40" s="2596">
        <f t="shared" si="3"/>
        <v>3</v>
      </c>
      <c r="AU40" s="2597">
        <f t="shared" si="3"/>
        <v>8</v>
      </c>
      <c r="AV40" s="2598">
        <f t="shared" si="3"/>
        <v>495</v>
      </c>
      <c r="AW40" s="2598">
        <f t="shared" si="3"/>
        <v>3</v>
      </c>
      <c r="AX40" s="2598">
        <f t="shared" si="3"/>
        <v>990</v>
      </c>
      <c r="AY40" s="2598">
        <f t="shared" si="4"/>
        <v>1185</v>
      </c>
      <c r="AZ40" s="2412">
        <f t="shared" si="11"/>
        <v>90</v>
      </c>
      <c r="BA40" s="2420">
        <f t="shared" si="11"/>
        <v>406</v>
      </c>
      <c r="BB40" s="2420">
        <f t="shared" si="11"/>
        <v>2</v>
      </c>
      <c r="BC40" s="2420">
        <f t="shared" si="11"/>
        <v>654</v>
      </c>
      <c r="BD40" s="2420">
        <f t="shared" si="5"/>
        <v>1500</v>
      </c>
      <c r="BE40" s="2412">
        <f t="shared" si="12"/>
        <v>89.94</v>
      </c>
      <c r="BF40" s="2421">
        <f t="shared" si="12"/>
        <v>552</v>
      </c>
      <c r="BG40" s="2422"/>
      <c r="BI40" s="2422"/>
    </row>
    <row r="41" spans="1:61" ht="15" thickBot="1">
      <c r="A41" s="2423">
        <v>34</v>
      </c>
      <c r="B41" s="2432" t="s">
        <v>1358</v>
      </c>
      <c r="C41" s="2696">
        <v>0</v>
      </c>
      <c r="D41" s="2697">
        <v>1</v>
      </c>
      <c r="E41" s="2696">
        <f t="shared" ref="E41:E48" si="15">C41+D41</f>
        <v>1</v>
      </c>
      <c r="F41" s="2696">
        <v>197</v>
      </c>
      <c r="G41" s="2696">
        <v>0</v>
      </c>
      <c r="H41" s="2696">
        <v>380</v>
      </c>
      <c r="I41" s="2696">
        <v>1507</v>
      </c>
      <c r="J41" s="2696">
        <v>77.84</v>
      </c>
      <c r="K41" s="2696">
        <v>197</v>
      </c>
      <c r="L41" s="2696">
        <v>0</v>
      </c>
      <c r="M41" s="2696">
        <v>380</v>
      </c>
      <c r="N41" s="2696">
        <v>1507</v>
      </c>
      <c r="O41" s="2696">
        <v>77.84</v>
      </c>
      <c r="P41" s="2696">
        <v>195</v>
      </c>
      <c r="Q41" s="2696">
        <v>2</v>
      </c>
      <c r="R41" s="2696">
        <v>6</v>
      </c>
      <c r="S41" s="2696">
        <f>Q41+R41</f>
        <v>8</v>
      </c>
      <c r="T41" s="2696">
        <v>559</v>
      </c>
      <c r="U41" s="2696">
        <v>0</v>
      </c>
      <c r="V41" s="2696">
        <v>25</v>
      </c>
      <c r="W41" s="2696">
        <v>4878</v>
      </c>
      <c r="X41" s="2696">
        <v>204.81</v>
      </c>
      <c r="Y41" s="2696">
        <v>559</v>
      </c>
      <c r="Z41" s="2696">
        <v>0</v>
      </c>
      <c r="AA41" s="2696">
        <v>25</v>
      </c>
      <c r="AB41" s="2696">
        <v>4878</v>
      </c>
      <c r="AC41" s="2696">
        <v>204.81</v>
      </c>
      <c r="AD41" s="2696">
        <v>1056</v>
      </c>
      <c r="AE41" s="2696">
        <v>0</v>
      </c>
      <c r="AF41" s="2696">
        <v>0</v>
      </c>
      <c r="AG41" s="2696">
        <f>AE41+AF41</f>
        <v>0</v>
      </c>
      <c r="AH41" s="2729">
        <v>0</v>
      </c>
      <c r="AI41" s="2729">
        <v>0</v>
      </c>
      <c r="AJ41" s="2729">
        <v>0</v>
      </c>
      <c r="AK41" s="2729">
        <v>0</v>
      </c>
      <c r="AL41" s="2729">
        <v>0</v>
      </c>
      <c r="AM41" s="2729">
        <v>0</v>
      </c>
      <c r="AN41" s="2729">
        <v>0</v>
      </c>
      <c r="AO41" s="2729">
        <v>0</v>
      </c>
      <c r="AP41" s="2729">
        <v>0</v>
      </c>
      <c r="AQ41" s="2729">
        <v>0</v>
      </c>
      <c r="AR41" s="2729">
        <v>0</v>
      </c>
      <c r="AS41" s="2698">
        <f t="shared" si="3"/>
        <v>2</v>
      </c>
      <c r="AT41" s="2596">
        <f t="shared" si="3"/>
        <v>7</v>
      </c>
      <c r="AU41" s="2597">
        <f t="shared" si="3"/>
        <v>9</v>
      </c>
      <c r="AV41" s="2598">
        <f t="shared" si="3"/>
        <v>756</v>
      </c>
      <c r="AW41" s="2598">
        <f t="shared" si="3"/>
        <v>0</v>
      </c>
      <c r="AX41" s="2598">
        <f t="shared" si="3"/>
        <v>405</v>
      </c>
      <c r="AY41" s="2598">
        <f t="shared" si="4"/>
        <v>6385</v>
      </c>
      <c r="AZ41" s="2412">
        <f t="shared" si="11"/>
        <v>282.64999999999998</v>
      </c>
      <c r="BA41" s="2420">
        <f t="shared" si="11"/>
        <v>756</v>
      </c>
      <c r="BB41" s="2420">
        <f t="shared" si="11"/>
        <v>0</v>
      </c>
      <c r="BC41" s="2420">
        <f t="shared" si="11"/>
        <v>405</v>
      </c>
      <c r="BD41" s="2420">
        <f t="shared" si="5"/>
        <v>6385</v>
      </c>
      <c r="BE41" s="2412">
        <f t="shared" si="12"/>
        <v>282.64999999999998</v>
      </c>
      <c r="BF41" s="2421">
        <f t="shared" si="12"/>
        <v>1251</v>
      </c>
      <c r="BG41" s="2422"/>
      <c r="BI41" s="2422"/>
    </row>
    <row r="42" spans="1:61" ht="15" thickBot="1">
      <c r="A42" s="2423">
        <v>35</v>
      </c>
      <c r="B42" s="2432" t="s">
        <v>1359</v>
      </c>
      <c r="C42" s="2696">
        <v>1</v>
      </c>
      <c r="D42" s="2697">
        <v>3</v>
      </c>
      <c r="E42" s="2696">
        <f t="shared" si="15"/>
        <v>4</v>
      </c>
      <c r="F42" s="2696">
        <v>200</v>
      </c>
      <c r="G42" s="2696">
        <v>1</v>
      </c>
      <c r="H42" s="2696">
        <v>1897</v>
      </c>
      <c r="I42" s="2696">
        <v>1011</v>
      </c>
      <c r="J42" s="2696">
        <v>99.62</v>
      </c>
      <c r="K42" s="2696">
        <v>198</v>
      </c>
      <c r="L42" s="2696">
        <v>1</v>
      </c>
      <c r="M42" s="2696">
        <v>1895</v>
      </c>
      <c r="N42" s="2696">
        <v>1010</v>
      </c>
      <c r="O42" s="2696">
        <v>99.48</v>
      </c>
      <c r="P42" s="2696">
        <v>452</v>
      </c>
      <c r="Q42" s="2696">
        <v>2</v>
      </c>
      <c r="R42" s="2696">
        <v>4</v>
      </c>
      <c r="S42" s="2696">
        <v>6</v>
      </c>
      <c r="T42" s="2696">
        <v>619</v>
      </c>
      <c r="U42" s="2696">
        <v>0</v>
      </c>
      <c r="V42" s="2696">
        <v>530</v>
      </c>
      <c r="W42" s="2696">
        <v>2196</v>
      </c>
      <c r="X42" s="2696">
        <v>119.45</v>
      </c>
      <c r="Y42" s="2696">
        <v>616</v>
      </c>
      <c r="Z42" s="2696">
        <v>0</v>
      </c>
      <c r="AA42" s="2696">
        <v>528</v>
      </c>
      <c r="AB42" s="2696">
        <v>2195</v>
      </c>
      <c r="AC42" s="2696">
        <v>119.29</v>
      </c>
      <c r="AD42" s="2696">
        <v>701</v>
      </c>
      <c r="AE42" s="2428">
        <v>4</v>
      </c>
      <c r="AF42" s="2428">
        <v>4</v>
      </c>
      <c r="AG42" s="2428">
        <f>AE42+AF42</f>
        <v>8</v>
      </c>
      <c r="AH42" s="2806">
        <v>674</v>
      </c>
      <c r="AI42" s="2806">
        <v>0</v>
      </c>
      <c r="AJ42" s="2806">
        <v>1845</v>
      </c>
      <c r="AK42" s="2806">
        <v>5777</v>
      </c>
      <c r="AL42" s="2806">
        <v>307.77</v>
      </c>
      <c r="AM42" s="2806">
        <v>660</v>
      </c>
      <c r="AN42" s="2806">
        <v>0</v>
      </c>
      <c r="AO42" s="2806">
        <v>1836</v>
      </c>
      <c r="AP42" s="2806">
        <v>5771</v>
      </c>
      <c r="AQ42" s="2806">
        <v>306.99</v>
      </c>
      <c r="AR42" s="2806">
        <v>912</v>
      </c>
      <c r="AS42" s="2698">
        <f t="shared" si="3"/>
        <v>7</v>
      </c>
      <c r="AT42" s="2596">
        <f t="shared" si="3"/>
        <v>11</v>
      </c>
      <c r="AU42" s="2597">
        <f t="shared" si="3"/>
        <v>18</v>
      </c>
      <c r="AV42" s="2598">
        <f t="shared" si="3"/>
        <v>1493</v>
      </c>
      <c r="AW42" s="2598">
        <f t="shared" si="3"/>
        <v>1</v>
      </c>
      <c r="AX42" s="2598">
        <f t="shared" si="3"/>
        <v>4272</v>
      </c>
      <c r="AY42" s="2598">
        <f t="shared" si="4"/>
        <v>8984</v>
      </c>
      <c r="AZ42" s="2412">
        <f t="shared" si="11"/>
        <v>526.83999999999992</v>
      </c>
      <c r="BA42" s="2420">
        <f t="shared" si="11"/>
        <v>1474</v>
      </c>
      <c r="BB42" s="2420">
        <f t="shared" si="11"/>
        <v>1</v>
      </c>
      <c r="BC42" s="2420">
        <f t="shared" si="11"/>
        <v>4259</v>
      </c>
      <c r="BD42" s="2420">
        <f t="shared" si="5"/>
        <v>8976</v>
      </c>
      <c r="BE42" s="2412">
        <f t="shared" si="12"/>
        <v>525.76</v>
      </c>
      <c r="BF42" s="2421">
        <f t="shared" si="12"/>
        <v>2065</v>
      </c>
      <c r="BG42" s="2422"/>
      <c r="BI42" s="2422"/>
    </row>
    <row r="43" spans="1:61" ht="15" thickBot="1">
      <c r="A43" s="2423">
        <v>36</v>
      </c>
      <c r="B43" s="2432" t="s">
        <v>1360</v>
      </c>
      <c r="C43" s="2791">
        <v>2</v>
      </c>
      <c r="D43" s="2792">
        <v>4</v>
      </c>
      <c r="E43" s="2696">
        <f t="shared" si="15"/>
        <v>6</v>
      </c>
      <c r="F43" s="2696">
        <v>363</v>
      </c>
      <c r="G43" s="2696">
        <v>59</v>
      </c>
      <c r="H43" s="2696">
        <v>1488</v>
      </c>
      <c r="I43" s="2696">
        <v>1347</v>
      </c>
      <c r="J43" s="2696">
        <v>100.31</v>
      </c>
      <c r="K43" s="2696">
        <v>363</v>
      </c>
      <c r="L43" s="2696">
        <v>59</v>
      </c>
      <c r="M43" s="2696">
        <v>1488</v>
      </c>
      <c r="N43" s="2696">
        <v>1347</v>
      </c>
      <c r="O43" s="2696">
        <v>100.31</v>
      </c>
      <c r="P43" s="2696">
        <v>368</v>
      </c>
      <c r="Q43" s="2696">
        <v>1</v>
      </c>
      <c r="R43" s="2696"/>
      <c r="S43" s="2696">
        <f>Q43+R43</f>
        <v>1</v>
      </c>
      <c r="T43" s="2696">
        <v>197</v>
      </c>
      <c r="U43" s="2696">
        <v>0</v>
      </c>
      <c r="V43" s="2815">
        <v>34</v>
      </c>
      <c r="W43" s="2815">
        <v>727</v>
      </c>
      <c r="X43" s="2815">
        <v>33.49</v>
      </c>
      <c r="Y43" s="2815">
        <v>197</v>
      </c>
      <c r="Z43" s="2815">
        <v>0</v>
      </c>
      <c r="AA43" s="2815">
        <v>34</v>
      </c>
      <c r="AB43" s="2815">
        <v>727</v>
      </c>
      <c r="AC43" s="2815">
        <v>33.49</v>
      </c>
      <c r="AD43" s="2815">
        <v>236</v>
      </c>
      <c r="AE43" s="2816">
        <v>0</v>
      </c>
      <c r="AF43" s="2816">
        <v>0</v>
      </c>
      <c r="AG43" s="2707">
        <v>0</v>
      </c>
      <c r="AH43" s="2704">
        <v>0</v>
      </c>
      <c r="AI43" s="2704">
        <v>0</v>
      </c>
      <c r="AJ43" s="2704">
        <v>0</v>
      </c>
      <c r="AK43" s="2704">
        <v>0</v>
      </c>
      <c r="AL43" s="2709">
        <v>0</v>
      </c>
      <c r="AM43" s="2704">
        <v>0</v>
      </c>
      <c r="AN43" s="2704">
        <v>0</v>
      </c>
      <c r="AO43" s="2704">
        <v>0</v>
      </c>
      <c r="AP43" s="2704">
        <v>0</v>
      </c>
      <c r="AQ43" s="2709">
        <v>0</v>
      </c>
      <c r="AR43" s="2704">
        <v>0</v>
      </c>
      <c r="AS43" s="2698">
        <f t="shared" si="3"/>
        <v>3</v>
      </c>
      <c r="AT43" s="2596">
        <f t="shared" si="3"/>
        <v>4</v>
      </c>
      <c r="AU43" s="2597">
        <f t="shared" si="3"/>
        <v>7</v>
      </c>
      <c r="AV43" s="2598">
        <f t="shared" si="3"/>
        <v>560</v>
      </c>
      <c r="AW43" s="2598">
        <f t="shared" si="3"/>
        <v>59</v>
      </c>
      <c r="AX43" s="2598">
        <f t="shared" si="3"/>
        <v>1522</v>
      </c>
      <c r="AY43" s="2598">
        <f t="shared" si="4"/>
        <v>2074</v>
      </c>
      <c r="AZ43" s="2412">
        <f t="shared" si="11"/>
        <v>133.80000000000001</v>
      </c>
      <c r="BA43" s="2420">
        <f t="shared" si="11"/>
        <v>560</v>
      </c>
      <c r="BB43" s="2420">
        <f t="shared" si="11"/>
        <v>59</v>
      </c>
      <c r="BC43" s="2420">
        <f t="shared" si="11"/>
        <v>1522</v>
      </c>
      <c r="BD43" s="2420">
        <f t="shared" si="5"/>
        <v>2074</v>
      </c>
      <c r="BE43" s="2412">
        <f t="shared" si="12"/>
        <v>133.80000000000001</v>
      </c>
      <c r="BF43" s="2421">
        <f t="shared" si="12"/>
        <v>604</v>
      </c>
      <c r="BG43" s="2422"/>
      <c r="BI43" s="2422"/>
    </row>
    <row r="44" spans="1:61" ht="15" thickBot="1">
      <c r="A44" s="2423">
        <v>37</v>
      </c>
      <c r="B44" s="2435" t="s">
        <v>1361</v>
      </c>
      <c r="C44" s="2817">
        <v>11</v>
      </c>
      <c r="D44" s="2818">
        <v>16</v>
      </c>
      <c r="E44" s="2701">
        <f t="shared" si="15"/>
        <v>27</v>
      </c>
      <c r="F44" s="2701">
        <v>4563</v>
      </c>
      <c r="G44" s="2701">
        <v>473</v>
      </c>
      <c r="H44" s="2701">
        <v>2567</v>
      </c>
      <c r="I44" s="2701">
        <v>2601</v>
      </c>
      <c r="J44" s="2819">
        <v>303.56</v>
      </c>
      <c r="K44" s="2701">
        <v>2024</v>
      </c>
      <c r="L44" s="2701">
        <v>13</v>
      </c>
      <c r="M44" s="2701">
        <v>4212</v>
      </c>
      <c r="N44" s="2701">
        <v>3496</v>
      </c>
      <c r="O44" s="2709">
        <v>295.64999999999998</v>
      </c>
      <c r="P44" s="2701">
        <v>1688</v>
      </c>
      <c r="Q44" s="2701">
        <v>0</v>
      </c>
      <c r="R44" s="2701">
        <v>5</v>
      </c>
      <c r="S44" s="2701">
        <f>Q44+R44</f>
        <v>5</v>
      </c>
      <c r="T44" s="2701">
        <v>1020</v>
      </c>
      <c r="U44" s="2701">
        <v>105</v>
      </c>
      <c r="V44" s="2701">
        <v>747</v>
      </c>
      <c r="W44" s="2701">
        <v>738</v>
      </c>
      <c r="X44" s="2819">
        <v>76.61</v>
      </c>
      <c r="Y44" s="2815">
        <v>273</v>
      </c>
      <c r="Z44" s="2815">
        <v>0</v>
      </c>
      <c r="AA44" s="2815">
        <v>2220</v>
      </c>
      <c r="AB44" s="2701">
        <v>289</v>
      </c>
      <c r="AC44" s="2820">
        <v>76.209999999999994</v>
      </c>
      <c r="AD44" s="2815">
        <v>267</v>
      </c>
      <c r="AE44" s="2701">
        <v>3</v>
      </c>
      <c r="AF44" s="2701">
        <v>2</v>
      </c>
      <c r="AG44" s="2701">
        <f>AE44+AF44</f>
        <v>5</v>
      </c>
      <c r="AH44" s="2819">
        <v>514</v>
      </c>
      <c r="AI44" s="2819">
        <v>70</v>
      </c>
      <c r="AJ44" s="2819">
        <v>430</v>
      </c>
      <c r="AK44" s="2819">
        <v>430</v>
      </c>
      <c r="AL44" s="2819">
        <v>91.35</v>
      </c>
      <c r="AM44" s="2815">
        <v>222</v>
      </c>
      <c r="AN44" s="2815">
        <v>0</v>
      </c>
      <c r="AO44" s="2819">
        <v>30</v>
      </c>
      <c r="AP44" s="2819">
        <v>2040</v>
      </c>
      <c r="AQ44" s="2819">
        <v>91.34</v>
      </c>
      <c r="AR44" s="2815">
        <v>222</v>
      </c>
      <c r="AS44" s="2698">
        <f t="shared" si="3"/>
        <v>14</v>
      </c>
      <c r="AT44" s="2596">
        <f t="shared" si="3"/>
        <v>23</v>
      </c>
      <c r="AU44" s="2597">
        <f t="shared" si="3"/>
        <v>37</v>
      </c>
      <c r="AV44" s="2598">
        <f t="shared" si="3"/>
        <v>6097</v>
      </c>
      <c r="AW44" s="2598">
        <f t="shared" si="3"/>
        <v>648</v>
      </c>
      <c r="AX44" s="2598">
        <f t="shared" si="3"/>
        <v>3744</v>
      </c>
      <c r="AY44" s="2598">
        <f t="shared" si="4"/>
        <v>3769</v>
      </c>
      <c r="AZ44" s="2412">
        <f t="shared" si="11"/>
        <v>471.52</v>
      </c>
      <c r="BA44" s="2420">
        <f t="shared" si="11"/>
        <v>2519</v>
      </c>
      <c r="BB44" s="2420">
        <f t="shared" si="11"/>
        <v>13</v>
      </c>
      <c r="BC44" s="2420">
        <f t="shared" si="11"/>
        <v>6462</v>
      </c>
      <c r="BD44" s="2420">
        <f t="shared" si="5"/>
        <v>5825</v>
      </c>
      <c r="BE44" s="2412">
        <f t="shared" si="12"/>
        <v>463.2</v>
      </c>
      <c r="BF44" s="2421">
        <f t="shared" si="12"/>
        <v>2177</v>
      </c>
      <c r="BG44" s="2422"/>
      <c r="BI44" s="2422"/>
    </row>
    <row r="45" spans="1:61" ht="15" thickBot="1">
      <c r="A45" s="2423">
        <v>38</v>
      </c>
      <c r="B45" s="2432" t="s">
        <v>1362</v>
      </c>
      <c r="C45" s="2730">
        <v>0</v>
      </c>
      <c r="D45" s="2731">
        <v>1</v>
      </c>
      <c r="E45" s="2428">
        <f t="shared" si="15"/>
        <v>1</v>
      </c>
      <c r="F45" s="2428">
        <v>525</v>
      </c>
      <c r="G45" s="2428">
        <v>6</v>
      </c>
      <c r="H45" s="2428">
        <v>1380</v>
      </c>
      <c r="I45" s="2428">
        <v>606</v>
      </c>
      <c r="J45" s="2428">
        <v>74.852000000000004</v>
      </c>
      <c r="K45" s="2428">
        <v>94</v>
      </c>
      <c r="L45" s="2428">
        <v>40</v>
      </c>
      <c r="M45" s="2428">
        <v>0</v>
      </c>
      <c r="N45" s="2428">
        <v>1682</v>
      </c>
      <c r="O45" s="2428">
        <v>74.819999999999993</v>
      </c>
      <c r="P45" s="2428">
        <v>97</v>
      </c>
      <c r="Q45" s="2428">
        <v>3</v>
      </c>
      <c r="R45" s="2428">
        <v>2</v>
      </c>
      <c r="S45" s="2428">
        <f>Q45+R45</f>
        <v>5</v>
      </c>
      <c r="T45" s="2428">
        <v>1352.55</v>
      </c>
      <c r="U45" s="2428">
        <v>66</v>
      </c>
      <c r="V45" s="2428">
        <v>2313</v>
      </c>
      <c r="W45" s="2428">
        <v>1896</v>
      </c>
      <c r="X45" s="2428">
        <v>175.756</v>
      </c>
      <c r="Y45" s="2699">
        <v>233</v>
      </c>
      <c r="Z45" s="2699">
        <v>34</v>
      </c>
      <c r="AA45" s="2699">
        <v>4302</v>
      </c>
      <c r="AB45" s="2696">
        <v>2038</v>
      </c>
      <c r="AC45" s="2699">
        <v>210.94</v>
      </c>
      <c r="AD45" s="2699">
        <v>794</v>
      </c>
      <c r="AE45" s="2696">
        <v>0</v>
      </c>
      <c r="AF45" s="2696">
        <v>0</v>
      </c>
      <c r="AG45" s="2696">
        <f>AE45+AF45</f>
        <v>0</v>
      </c>
      <c r="AH45" s="2789">
        <v>0</v>
      </c>
      <c r="AI45" s="2789">
        <v>0</v>
      </c>
      <c r="AJ45" s="2821">
        <v>0</v>
      </c>
      <c r="AK45" s="2821">
        <v>0</v>
      </c>
      <c r="AL45" s="2821">
        <v>0</v>
      </c>
      <c r="AM45" s="2821">
        <v>0</v>
      </c>
      <c r="AN45" s="2821">
        <v>0</v>
      </c>
      <c r="AO45" s="2821">
        <v>0</v>
      </c>
      <c r="AP45" s="2821">
        <v>0</v>
      </c>
      <c r="AQ45" s="2821">
        <v>0</v>
      </c>
      <c r="AR45" s="2821">
        <v>0</v>
      </c>
      <c r="AS45" s="2698">
        <f t="shared" si="3"/>
        <v>3</v>
      </c>
      <c r="AT45" s="2596">
        <f t="shared" si="3"/>
        <v>3</v>
      </c>
      <c r="AU45" s="2597">
        <f t="shared" si="3"/>
        <v>6</v>
      </c>
      <c r="AV45" s="2598">
        <f t="shared" si="3"/>
        <v>1877.55</v>
      </c>
      <c r="AW45" s="2598">
        <f t="shared" si="3"/>
        <v>72</v>
      </c>
      <c r="AX45" s="2598">
        <f t="shared" si="3"/>
        <v>3693</v>
      </c>
      <c r="AY45" s="2598">
        <f t="shared" si="4"/>
        <v>2502</v>
      </c>
      <c r="AZ45" s="2412">
        <f t="shared" si="11"/>
        <v>250.608</v>
      </c>
      <c r="BA45" s="2420">
        <f t="shared" si="11"/>
        <v>327</v>
      </c>
      <c r="BB45" s="2420">
        <f t="shared" si="11"/>
        <v>74</v>
      </c>
      <c r="BC45" s="2420">
        <f t="shared" si="11"/>
        <v>4302</v>
      </c>
      <c r="BD45" s="2420">
        <f t="shared" si="5"/>
        <v>3720</v>
      </c>
      <c r="BE45" s="2412">
        <f t="shared" si="12"/>
        <v>285.76</v>
      </c>
      <c r="BF45" s="2421">
        <f t="shared" si="12"/>
        <v>891</v>
      </c>
      <c r="BG45" s="2422"/>
      <c r="BI45" s="2422"/>
    </row>
    <row r="46" spans="1:61" ht="15" thickBot="1">
      <c r="A46" s="2423">
        <v>39</v>
      </c>
      <c r="B46" s="2432" t="s">
        <v>1363</v>
      </c>
      <c r="C46" s="2791">
        <v>4</v>
      </c>
      <c r="D46" s="2792">
        <v>5</v>
      </c>
      <c r="E46" s="2696">
        <f t="shared" si="15"/>
        <v>9</v>
      </c>
      <c r="F46" s="2696">
        <v>2225.4899999999998</v>
      </c>
      <c r="G46" s="2696">
        <v>2220.9899999999998</v>
      </c>
      <c r="H46" s="2696">
        <v>2215.29</v>
      </c>
      <c r="I46" s="2696">
        <v>2227.29</v>
      </c>
      <c r="J46" s="2696">
        <v>288.16000000000003</v>
      </c>
      <c r="K46" s="2696">
        <v>1250</v>
      </c>
      <c r="L46" s="2696">
        <v>153</v>
      </c>
      <c r="M46" s="2696">
        <v>4568</v>
      </c>
      <c r="N46" s="2696">
        <v>3552</v>
      </c>
      <c r="O46" s="2696">
        <v>288.10000000000002</v>
      </c>
      <c r="P46" s="2696">
        <v>1948</v>
      </c>
      <c r="Q46" s="2447">
        <v>0</v>
      </c>
      <c r="R46" s="2447">
        <v>0</v>
      </c>
      <c r="S46" s="2602">
        <v>0</v>
      </c>
      <c r="T46" s="2609">
        <v>0</v>
      </c>
      <c r="U46" s="2610">
        <v>0</v>
      </c>
      <c r="V46" s="2603">
        <v>0</v>
      </c>
      <c r="W46" s="2603">
        <v>0</v>
      </c>
      <c r="X46" s="2590">
        <v>0</v>
      </c>
      <c r="Y46" s="2603">
        <v>0</v>
      </c>
      <c r="Z46" s="2603">
        <v>0</v>
      </c>
      <c r="AA46" s="2603">
        <v>0</v>
      </c>
      <c r="AB46" s="2603">
        <v>0</v>
      </c>
      <c r="AC46" s="2590">
        <v>0</v>
      </c>
      <c r="AD46" s="2603">
        <v>0</v>
      </c>
      <c r="AE46" s="2447">
        <v>0</v>
      </c>
      <c r="AF46" s="2447">
        <v>0</v>
      </c>
      <c r="AG46" s="2604">
        <v>0</v>
      </c>
      <c r="AH46" s="2603">
        <v>0</v>
      </c>
      <c r="AI46" s="2603">
        <v>0</v>
      </c>
      <c r="AJ46" s="2603">
        <v>0</v>
      </c>
      <c r="AK46" s="2603">
        <v>0</v>
      </c>
      <c r="AL46" s="2761">
        <v>0</v>
      </c>
      <c r="AM46" s="2603">
        <v>0</v>
      </c>
      <c r="AN46" s="2603">
        <v>0</v>
      </c>
      <c r="AO46" s="2603">
        <v>0</v>
      </c>
      <c r="AP46" s="2603">
        <v>0</v>
      </c>
      <c r="AQ46" s="2761">
        <v>0</v>
      </c>
      <c r="AR46" s="2603">
        <v>0</v>
      </c>
      <c r="AS46" s="2698">
        <f t="shared" si="3"/>
        <v>4</v>
      </c>
      <c r="AT46" s="2596">
        <f t="shared" si="3"/>
        <v>5</v>
      </c>
      <c r="AU46" s="2597">
        <f t="shared" si="3"/>
        <v>9</v>
      </c>
      <c r="AV46" s="2598">
        <f t="shared" si="3"/>
        <v>2225.4899999999998</v>
      </c>
      <c r="AW46" s="2598">
        <f t="shared" si="3"/>
        <v>2220.9899999999998</v>
      </c>
      <c r="AX46" s="2598">
        <f t="shared" si="3"/>
        <v>2215.29</v>
      </c>
      <c r="AY46" s="2598">
        <f t="shared" si="4"/>
        <v>2227.29</v>
      </c>
      <c r="AZ46" s="2412">
        <f t="shared" si="11"/>
        <v>288.16000000000003</v>
      </c>
      <c r="BA46" s="2420">
        <f t="shared" si="11"/>
        <v>1250</v>
      </c>
      <c r="BB46" s="2420">
        <f t="shared" si="11"/>
        <v>153</v>
      </c>
      <c r="BC46" s="2420">
        <f t="shared" si="11"/>
        <v>4568</v>
      </c>
      <c r="BD46" s="2420">
        <f t="shared" si="5"/>
        <v>3552</v>
      </c>
      <c r="BE46" s="2412">
        <f t="shared" si="12"/>
        <v>288.10000000000002</v>
      </c>
      <c r="BF46" s="2421">
        <f t="shared" si="12"/>
        <v>1948</v>
      </c>
      <c r="BG46" s="2422"/>
      <c r="BI46" s="2422"/>
    </row>
    <row r="47" spans="1:61" ht="15" thickBot="1">
      <c r="A47" s="2423">
        <v>40</v>
      </c>
      <c r="B47" s="2442" t="s">
        <v>1364</v>
      </c>
      <c r="C47" s="2822">
        <v>2</v>
      </c>
      <c r="D47" s="2823">
        <v>3</v>
      </c>
      <c r="E47" s="2824">
        <f t="shared" si="15"/>
        <v>5</v>
      </c>
      <c r="F47" s="2824">
        <v>198</v>
      </c>
      <c r="G47" s="2824">
        <v>6</v>
      </c>
      <c r="H47" s="2824">
        <v>1647</v>
      </c>
      <c r="I47" s="2824">
        <v>645</v>
      </c>
      <c r="J47" s="2824">
        <v>155.58000000000001</v>
      </c>
      <c r="K47" s="2824">
        <v>177</v>
      </c>
      <c r="L47" s="2824">
        <v>0</v>
      </c>
      <c r="M47" s="2824">
        <v>1168</v>
      </c>
      <c r="N47" s="2824">
        <v>2918</v>
      </c>
      <c r="O47" s="2824">
        <v>155.58000000000001</v>
      </c>
      <c r="P47" s="2824">
        <v>630</v>
      </c>
      <c r="Q47" s="2824">
        <v>5</v>
      </c>
      <c r="R47" s="2824">
        <v>3</v>
      </c>
      <c r="S47" s="2824">
        <f>Q47+R47</f>
        <v>8</v>
      </c>
      <c r="T47" s="2824">
        <v>456</v>
      </c>
      <c r="U47" s="2824">
        <v>9</v>
      </c>
      <c r="V47" s="2824">
        <v>3336</v>
      </c>
      <c r="W47" s="2824">
        <v>1467</v>
      </c>
      <c r="X47" s="2824">
        <v>312.17</v>
      </c>
      <c r="Y47" s="2825">
        <v>425</v>
      </c>
      <c r="Z47" s="2825">
        <v>0</v>
      </c>
      <c r="AA47" s="2825">
        <v>1509</v>
      </c>
      <c r="AB47" s="2824">
        <v>6593</v>
      </c>
      <c r="AC47" s="2824">
        <v>312.07</v>
      </c>
      <c r="AD47" s="2825">
        <v>1701</v>
      </c>
      <c r="AE47" s="2826">
        <v>10</v>
      </c>
      <c r="AF47" s="2826">
        <v>11</v>
      </c>
      <c r="AG47" s="2826">
        <f>AE47+AF47</f>
        <v>21</v>
      </c>
      <c r="AH47" s="2732">
        <v>3105</v>
      </c>
      <c r="AI47" s="2732">
        <v>27</v>
      </c>
      <c r="AJ47" s="2732">
        <v>21156</v>
      </c>
      <c r="AK47" s="2732">
        <v>10671</v>
      </c>
      <c r="AL47" s="2826">
        <v>1383</v>
      </c>
      <c r="AM47" s="2821">
        <v>2932</v>
      </c>
      <c r="AN47" s="2821">
        <v>0</v>
      </c>
      <c r="AO47" s="2821">
        <v>16630</v>
      </c>
      <c r="AP47" s="2821">
        <v>38476</v>
      </c>
      <c r="AQ47" s="2826">
        <v>1383</v>
      </c>
      <c r="AR47" s="2821">
        <v>13140</v>
      </c>
      <c r="AS47" s="2698">
        <f t="shared" si="3"/>
        <v>17</v>
      </c>
      <c r="AT47" s="2596">
        <f t="shared" si="3"/>
        <v>17</v>
      </c>
      <c r="AU47" s="2597">
        <f t="shared" si="3"/>
        <v>34</v>
      </c>
      <c r="AV47" s="2598">
        <f t="shared" si="3"/>
        <v>3759</v>
      </c>
      <c r="AW47" s="2598">
        <f t="shared" si="3"/>
        <v>42</v>
      </c>
      <c r="AX47" s="2598">
        <f t="shared" si="3"/>
        <v>26139</v>
      </c>
      <c r="AY47" s="2598">
        <f t="shared" si="4"/>
        <v>12783</v>
      </c>
      <c r="AZ47" s="2412">
        <f t="shared" si="11"/>
        <v>1850.75</v>
      </c>
      <c r="BA47" s="2420">
        <f t="shared" si="11"/>
        <v>3534</v>
      </c>
      <c r="BB47" s="2420">
        <f t="shared" si="11"/>
        <v>0</v>
      </c>
      <c r="BC47" s="2420">
        <f t="shared" si="11"/>
        <v>19307</v>
      </c>
      <c r="BD47" s="2420">
        <f t="shared" si="5"/>
        <v>47987</v>
      </c>
      <c r="BE47" s="2412">
        <f t="shared" si="12"/>
        <v>1850.6499999999999</v>
      </c>
      <c r="BF47" s="2421">
        <f t="shared" si="12"/>
        <v>15471</v>
      </c>
      <c r="BG47" s="2422"/>
      <c r="BI47" s="2422"/>
    </row>
    <row r="48" spans="1:61" ht="15" thickBot="1">
      <c r="A48" s="2423">
        <v>41</v>
      </c>
      <c r="B48" s="2442" t="s">
        <v>1365</v>
      </c>
      <c r="C48" s="2730">
        <v>0</v>
      </c>
      <c r="D48" s="2731">
        <v>0</v>
      </c>
      <c r="E48" s="2428">
        <f t="shared" si="15"/>
        <v>0</v>
      </c>
      <c r="F48" s="2428">
        <v>0</v>
      </c>
      <c r="G48" s="2428">
        <v>0</v>
      </c>
      <c r="H48" s="2428">
        <v>0</v>
      </c>
      <c r="I48" s="2428">
        <v>0</v>
      </c>
      <c r="J48" s="2428">
        <v>0</v>
      </c>
      <c r="K48" s="2428">
        <v>0</v>
      </c>
      <c r="L48" s="2428">
        <v>0</v>
      </c>
      <c r="M48" s="2428">
        <v>0</v>
      </c>
      <c r="N48" s="2428">
        <v>0</v>
      </c>
      <c r="O48" s="2428">
        <v>0</v>
      </c>
      <c r="P48" s="2428">
        <v>0</v>
      </c>
      <c r="Q48" s="2696">
        <v>1</v>
      </c>
      <c r="R48" s="2696">
        <v>2</v>
      </c>
      <c r="S48" s="2696">
        <f>Q48+R48</f>
        <v>3</v>
      </c>
      <c r="T48" s="2696">
        <v>1680</v>
      </c>
      <c r="U48" s="2696">
        <v>17</v>
      </c>
      <c r="V48" s="2696">
        <v>719</v>
      </c>
      <c r="W48" s="2696">
        <v>1045</v>
      </c>
      <c r="X48" s="2748">
        <v>98.32</v>
      </c>
      <c r="Y48" s="2699">
        <v>617</v>
      </c>
      <c r="Z48" s="2699">
        <v>0</v>
      </c>
      <c r="AA48" s="2699">
        <v>283</v>
      </c>
      <c r="AB48" s="2699">
        <v>1864</v>
      </c>
      <c r="AC48" s="2748">
        <v>92.4</v>
      </c>
      <c r="AD48" s="2699">
        <v>1799</v>
      </c>
      <c r="AE48" s="2759">
        <v>0</v>
      </c>
      <c r="AF48" s="2759">
        <v>0</v>
      </c>
      <c r="AG48" s="2759">
        <v>0</v>
      </c>
      <c r="AH48" s="2827">
        <v>0</v>
      </c>
      <c r="AI48" s="2827">
        <v>0</v>
      </c>
      <c r="AJ48" s="2827">
        <v>0</v>
      </c>
      <c r="AK48" s="2827"/>
      <c r="AL48" s="2828">
        <v>0</v>
      </c>
      <c r="AM48" s="2828">
        <v>0</v>
      </c>
      <c r="AN48" s="2828">
        <v>0</v>
      </c>
      <c r="AO48" s="2828">
        <v>0</v>
      </c>
      <c r="AP48" s="2828"/>
      <c r="AQ48" s="2828">
        <v>0</v>
      </c>
      <c r="AR48" s="2828">
        <v>0</v>
      </c>
      <c r="AS48" s="2698">
        <f t="shared" si="3"/>
        <v>1</v>
      </c>
      <c r="AT48" s="2596">
        <f t="shared" si="3"/>
        <v>2</v>
      </c>
      <c r="AU48" s="2597">
        <f t="shared" si="3"/>
        <v>3</v>
      </c>
      <c r="AV48" s="2598">
        <f t="shared" si="3"/>
        <v>1680</v>
      </c>
      <c r="AW48" s="2598">
        <f t="shared" si="3"/>
        <v>17</v>
      </c>
      <c r="AX48" s="2598">
        <f t="shared" si="3"/>
        <v>719</v>
      </c>
      <c r="AY48" s="2598">
        <f t="shared" si="4"/>
        <v>1045</v>
      </c>
      <c r="AZ48" s="2412">
        <f t="shared" si="11"/>
        <v>98.32</v>
      </c>
      <c r="BA48" s="2420">
        <f t="shared" si="11"/>
        <v>617</v>
      </c>
      <c r="BB48" s="2420">
        <f t="shared" si="11"/>
        <v>0</v>
      </c>
      <c r="BC48" s="2420">
        <f t="shared" si="11"/>
        <v>283</v>
      </c>
      <c r="BD48" s="2420">
        <f t="shared" si="5"/>
        <v>1864</v>
      </c>
      <c r="BE48" s="2412">
        <f t="shared" si="12"/>
        <v>92.4</v>
      </c>
      <c r="BF48" s="2421">
        <f t="shared" si="12"/>
        <v>1799</v>
      </c>
      <c r="BG48" s="2422"/>
      <c r="BI48" s="2422"/>
    </row>
    <row r="49" spans="1:61" ht="13.5" thickBot="1">
      <c r="A49" s="2423">
        <v>42</v>
      </c>
      <c r="B49" s="2442" t="s">
        <v>1366</v>
      </c>
      <c r="C49" s="2829"/>
      <c r="D49" s="2830"/>
      <c r="E49" s="2645"/>
      <c r="F49" s="2589"/>
      <c r="G49" s="2589"/>
      <c r="H49" s="2589"/>
      <c r="I49" s="2589"/>
      <c r="J49" s="2646"/>
      <c r="K49" s="2589"/>
      <c r="L49" s="2589"/>
      <c r="M49" s="2589"/>
      <c r="N49" s="2589"/>
      <c r="O49" s="2590"/>
      <c r="P49" s="2647"/>
      <c r="Q49" s="2647"/>
      <c r="R49" s="2647"/>
      <c r="S49" s="2648"/>
      <c r="T49" s="2649"/>
      <c r="U49" s="2649"/>
      <c r="V49" s="2649"/>
      <c r="W49" s="2649"/>
      <c r="X49" s="2590"/>
      <c r="Y49" s="2603"/>
      <c r="Z49" s="2603"/>
      <c r="AA49" s="2603"/>
      <c r="AB49" s="2603"/>
      <c r="AC49" s="2590"/>
      <c r="AD49" s="2603"/>
      <c r="AE49" s="2447"/>
      <c r="AF49" s="2447"/>
      <c r="AG49" s="2604"/>
      <c r="AH49" s="2603"/>
      <c r="AI49" s="2603"/>
      <c r="AJ49" s="2603"/>
      <c r="AK49" s="2603"/>
      <c r="AL49" s="2761"/>
      <c r="AM49" s="2603"/>
      <c r="AN49" s="2603"/>
      <c r="AO49" s="2603"/>
      <c r="AP49" s="2603"/>
      <c r="AQ49" s="2761"/>
      <c r="AR49" s="2603"/>
      <c r="AS49" s="2698">
        <f t="shared" si="3"/>
        <v>0</v>
      </c>
      <c r="AT49" s="2596">
        <f t="shared" si="3"/>
        <v>0</v>
      </c>
      <c r="AU49" s="2597">
        <f t="shared" si="3"/>
        <v>0</v>
      </c>
      <c r="AV49" s="2598">
        <f t="shared" si="3"/>
        <v>0</v>
      </c>
      <c r="AW49" s="2598">
        <f t="shared" si="3"/>
        <v>0</v>
      </c>
      <c r="AX49" s="2598">
        <f t="shared" si="3"/>
        <v>0</v>
      </c>
      <c r="AY49" s="2598">
        <f t="shared" si="4"/>
        <v>0</v>
      </c>
      <c r="AZ49" s="2412">
        <f t="shared" si="11"/>
        <v>0</v>
      </c>
      <c r="BA49" s="2420">
        <f t="shared" si="11"/>
        <v>0</v>
      </c>
      <c r="BB49" s="2420">
        <f t="shared" si="11"/>
        <v>0</v>
      </c>
      <c r="BC49" s="2420">
        <f t="shared" si="11"/>
        <v>0</v>
      </c>
      <c r="BD49" s="2420">
        <f t="shared" si="5"/>
        <v>0</v>
      </c>
      <c r="BE49" s="2412">
        <f t="shared" si="12"/>
        <v>0</v>
      </c>
      <c r="BF49" s="2421">
        <f t="shared" si="12"/>
        <v>0</v>
      </c>
      <c r="BG49" s="2422"/>
      <c r="BI49" s="2422"/>
    </row>
    <row r="50" spans="1:61" ht="13.5" thickBot="1">
      <c r="A50" s="2474">
        <v>43</v>
      </c>
      <c r="B50" s="2475" t="s">
        <v>1367</v>
      </c>
      <c r="C50" s="2473">
        <v>0</v>
      </c>
      <c r="D50" s="2831">
        <v>0</v>
      </c>
      <c r="E50" s="2473">
        <f>C50+D50</f>
        <v>0</v>
      </c>
      <c r="F50" s="2473">
        <v>0</v>
      </c>
      <c r="G50" s="2473">
        <v>0</v>
      </c>
      <c r="H50" s="2473">
        <v>0</v>
      </c>
      <c r="I50" s="2473">
        <v>0</v>
      </c>
      <c r="J50" s="2761">
        <v>0</v>
      </c>
      <c r="K50" s="2473">
        <v>0</v>
      </c>
      <c r="L50" s="2473">
        <v>0</v>
      </c>
      <c r="M50" s="2473">
        <v>0</v>
      </c>
      <c r="N50" s="2473">
        <v>0</v>
      </c>
      <c r="O50" s="2761">
        <v>0</v>
      </c>
      <c r="P50" s="2473">
        <v>0</v>
      </c>
      <c r="Q50" s="2473">
        <v>6</v>
      </c>
      <c r="R50" s="2473">
        <v>9</v>
      </c>
      <c r="S50" s="2473">
        <f>Q50+R50</f>
        <v>15</v>
      </c>
      <c r="T50" s="2473">
        <v>2029</v>
      </c>
      <c r="U50" s="2473">
        <v>948</v>
      </c>
      <c r="V50" s="2473">
        <v>3371</v>
      </c>
      <c r="W50" s="2473">
        <v>2933</v>
      </c>
      <c r="X50" s="2761">
        <v>308.16000000000003</v>
      </c>
      <c r="Y50" s="2832">
        <v>1200</v>
      </c>
      <c r="Z50" s="2832">
        <v>2</v>
      </c>
      <c r="AA50" s="2832">
        <v>6475</v>
      </c>
      <c r="AB50" s="2832">
        <v>3189</v>
      </c>
      <c r="AC50" s="2833">
        <v>268.94</v>
      </c>
      <c r="AD50" s="2832">
        <v>1873</v>
      </c>
      <c r="AE50" s="2473">
        <v>20</v>
      </c>
      <c r="AF50" s="2473">
        <v>10</v>
      </c>
      <c r="AG50" s="2473">
        <f>AE50+AF50</f>
        <v>30</v>
      </c>
      <c r="AH50" s="2834">
        <v>3031</v>
      </c>
      <c r="AI50" s="2834">
        <v>1154</v>
      </c>
      <c r="AJ50" s="2834">
        <v>3253</v>
      </c>
      <c r="AK50" s="2834">
        <v>2907</v>
      </c>
      <c r="AL50" s="2835">
        <v>299.08999999999997</v>
      </c>
      <c r="AM50" s="2836">
        <v>1137</v>
      </c>
      <c r="AN50" s="2836">
        <v>19</v>
      </c>
      <c r="AO50" s="2836">
        <v>1450</v>
      </c>
      <c r="AP50" s="2836">
        <v>5084</v>
      </c>
      <c r="AQ50" s="2837">
        <v>277.85000000000002</v>
      </c>
      <c r="AR50" s="2836">
        <v>1766</v>
      </c>
      <c r="AS50" s="2698">
        <f t="shared" si="3"/>
        <v>26</v>
      </c>
      <c r="AT50" s="2596">
        <f t="shared" si="3"/>
        <v>19</v>
      </c>
      <c r="AU50" s="2597">
        <f t="shared" si="3"/>
        <v>45</v>
      </c>
      <c r="AV50" s="2598">
        <f t="shared" si="3"/>
        <v>5060</v>
      </c>
      <c r="AW50" s="2598">
        <f t="shared" si="3"/>
        <v>2102</v>
      </c>
      <c r="AX50" s="2598">
        <f t="shared" si="3"/>
        <v>6624</v>
      </c>
      <c r="AY50" s="2598">
        <f t="shared" si="4"/>
        <v>5840</v>
      </c>
      <c r="AZ50" s="2412">
        <f t="shared" si="11"/>
        <v>607.25</v>
      </c>
      <c r="BA50" s="2420">
        <f t="shared" si="11"/>
        <v>2337</v>
      </c>
      <c r="BB50" s="2420">
        <f t="shared" si="11"/>
        <v>21</v>
      </c>
      <c r="BC50" s="2420">
        <f t="shared" si="11"/>
        <v>7925</v>
      </c>
      <c r="BD50" s="2420">
        <f t="shared" si="5"/>
        <v>8273</v>
      </c>
      <c r="BE50" s="2412">
        <f t="shared" si="12"/>
        <v>546.79</v>
      </c>
      <c r="BF50" s="2421">
        <f t="shared" si="12"/>
        <v>3639</v>
      </c>
      <c r="BG50" s="2422"/>
      <c r="BI50" s="2422"/>
    </row>
    <row r="51" spans="1:61" ht="13.5" thickBot="1">
      <c r="A51" s="3078" t="s">
        <v>1208</v>
      </c>
      <c r="B51" s="3079"/>
      <c r="C51" s="2838">
        <f t="shared" ref="C51:AR51" si="16">SUM(C8:C50)</f>
        <v>139</v>
      </c>
      <c r="D51" s="2838">
        <f t="shared" si="16"/>
        <v>150</v>
      </c>
      <c r="E51" s="2839">
        <f t="shared" si="16"/>
        <v>289</v>
      </c>
      <c r="F51" s="2838">
        <f t="shared" si="16"/>
        <v>49096.68</v>
      </c>
      <c r="G51" s="2838">
        <f t="shared" si="16"/>
        <v>7169.99</v>
      </c>
      <c r="H51" s="2838">
        <f t="shared" si="16"/>
        <v>89660.29</v>
      </c>
      <c r="I51" s="2838">
        <f t="shared" si="16"/>
        <v>88648.29</v>
      </c>
      <c r="J51" s="2840">
        <f t="shared" si="16"/>
        <v>60207.473480000001</v>
      </c>
      <c r="K51" s="2838">
        <f t="shared" si="16"/>
        <v>34777</v>
      </c>
      <c r="L51" s="2838">
        <f t="shared" si="16"/>
        <v>829</v>
      </c>
      <c r="M51" s="2838">
        <f t="shared" si="16"/>
        <v>96208</v>
      </c>
      <c r="N51" s="2838">
        <f t="shared" si="16"/>
        <v>103788</v>
      </c>
      <c r="O51" s="2840">
        <f t="shared" si="16"/>
        <v>7561.3429999999989</v>
      </c>
      <c r="P51" s="2841">
        <f t="shared" si="16"/>
        <v>42511</v>
      </c>
      <c r="Q51" s="2838">
        <f t="shared" si="16"/>
        <v>98</v>
      </c>
      <c r="R51" s="2838">
        <f t="shared" si="16"/>
        <v>174</v>
      </c>
      <c r="S51" s="2839">
        <f t="shared" si="16"/>
        <v>272</v>
      </c>
      <c r="T51" s="2838">
        <f t="shared" si="16"/>
        <v>37744.090000000004</v>
      </c>
      <c r="U51" s="2838">
        <f t="shared" si="16"/>
        <v>7275</v>
      </c>
      <c r="V51" s="2838">
        <f t="shared" si="16"/>
        <v>80708</v>
      </c>
      <c r="W51" s="2838">
        <f t="shared" si="16"/>
        <v>71843</v>
      </c>
      <c r="X51" s="2842">
        <f t="shared" si="16"/>
        <v>91827.687520000007</v>
      </c>
      <c r="Y51" s="2838">
        <f t="shared" si="16"/>
        <v>30410</v>
      </c>
      <c r="Z51" s="2838">
        <f t="shared" si="16"/>
        <v>2470</v>
      </c>
      <c r="AA51" s="2838">
        <f t="shared" si="16"/>
        <v>75752</v>
      </c>
      <c r="AB51" s="2838">
        <f t="shared" si="16"/>
        <v>90935</v>
      </c>
      <c r="AC51" s="2842">
        <f t="shared" si="16"/>
        <v>6201.508499999999</v>
      </c>
      <c r="AD51" s="2838">
        <f t="shared" si="16"/>
        <v>51836</v>
      </c>
      <c r="AE51" s="2838">
        <f t="shared" si="16"/>
        <v>59</v>
      </c>
      <c r="AF51" s="2843">
        <f t="shared" si="16"/>
        <v>50</v>
      </c>
      <c r="AG51" s="2843">
        <f t="shared" si="16"/>
        <v>109</v>
      </c>
      <c r="AH51" s="2843">
        <f t="shared" si="16"/>
        <v>20714.55</v>
      </c>
      <c r="AI51" s="2843">
        <f t="shared" si="16"/>
        <v>2745</v>
      </c>
      <c r="AJ51" s="2843">
        <f t="shared" si="16"/>
        <v>53061</v>
      </c>
      <c r="AK51" s="2843">
        <f t="shared" si="16"/>
        <v>50583</v>
      </c>
      <c r="AL51" s="2843">
        <f t="shared" si="16"/>
        <v>4319.82</v>
      </c>
      <c r="AM51" s="2843">
        <f t="shared" si="16"/>
        <v>16686</v>
      </c>
      <c r="AN51" s="2843">
        <f t="shared" si="16"/>
        <v>200</v>
      </c>
      <c r="AO51" s="2843">
        <f t="shared" si="16"/>
        <v>45192</v>
      </c>
      <c r="AP51" s="2843">
        <f t="shared" si="16"/>
        <v>83423</v>
      </c>
      <c r="AQ51" s="2844">
        <f t="shared" si="16"/>
        <v>4307.4500000000007</v>
      </c>
      <c r="AR51" s="2843">
        <f t="shared" si="16"/>
        <v>30798</v>
      </c>
      <c r="AS51" s="2698">
        <f t="shared" si="3"/>
        <v>296</v>
      </c>
      <c r="AT51" s="2596">
        <f t="shared" si="3"/>
        <v>374</v>
      </c>
      <c r="AU51" s="2597">
        <f t="shared" si="3"/>
        <v>670</v>
      </c>
      <c r="AV51" s="2598">
        <f t="shared" si="3"/>
        <v>107555.32</v>
      </c>
      <c r="AW51" s="2598">
        <f t="shared" si="3"/>
        <v>17189.989999999998</v>
      </c>
      <c r="AX51" s="2598">
        <f t="shared" si="3"/>
        <v>223429.28999999998</v>
      </c>
      <c r="AY51" s="2598">
        <f t="shared" si="4"/>
        <v>211074.28999999998</v>
      </c>
      <c r="AZ51" s="2412">
        <f t="shared" si="11"/>
        <v>156354.98100000003</v>
      </c>
      <c r="BA51" s="2420">
        <f t="shared" si="11"/>
        <v>81873</v>
      </c>
      <c r="BB51" s="2420">
        <f t="shared" si="11"/>
        <v>3499</v>
      </c>
      <c r="BC51" s="2420">
        <f t="shared" si="11"/>
        <v>217152</v>
      </c>
      <c r="BD51" s="2420">
        <f t="shared" si="5"/>
        <v>278146</v>
      </c>
      <c r="BE51" s="2412">
        <f t="shared" si="12"/>
        <v>18070.301500000001</v>
      </c>
      <c r="BF51" s="2421">
        <f t="shared" si="12"/>
        <v>125145</v>
      </c>
    </row>
    <row r="52" spans="1:61" ht="13.5" thickBot="1">
      <c r="A52" s="2381"/>
      <c r="B52" s="2381"/>
      <c r="C52" s="2381"/>
      <c r="D52" s="2381"/>
      <c r="E52" s="2488"/>
      <c r="F52" s="3112">
        <f>F51+G51</f>
        <v>56266.67</v>
      </c>
      <c r="G52" s="3112"/>
      <c r="H52" s="2682"/>
      <c r="I52" s="2682"/>
      <c r="J52" s="2682"/>
      <c r="K52" s="3112">
        <f>K51+L51</f>
        <v>35606</v>
      </c>
      <c r="L52" s="3112"/>
      <c r="M52" s="2490"/>
      <c r="N52" s="2490"/>
      <c r="O52" s="2491"/>
      <c r="P52" s="2381"/>
      <c r="Q52" s="2492"/>
      <c r="R52" s="2493"/>
      <c r="S52" s="2493"/>
      <c r="T52" s="2493">
        <f>T51+U51</f>
        <v>45019.090000000004</v>
      </c>
      <c r="U52" s="2381"/>
      <c r="V52" s="2490"/>
      <c r="W52" s="2490"/>
      <c r="X52" s="2493"/>
      <c r="Y52" s="2493">
        <f>Y51+Z51</f>
        <v>32880</v>
      </c>
      <c r="Z52" s="2381"/>
      <c r="AA52" s="2490"/>
      <c r="AB52" s="2490"/>
      <c r="AC52" s="2381"/>
      <c r="AD52" s="2493"/>
      <c r="AE52" s="2493"/>
      <c r="AF52" s="2381"/>
      <c r="AG52" s="2381"/>
      <c r="AH52" s="2493">
        <f>AH51+AI51</f>
        <v>23459.55</v>
      </c>
      <c r="AI52" s="2381"/>
      <c r="AJ52" s="2490"/>
      <c r="AK52" s="2490"/>
      <c r="AL52" s="2490"/>
      <c r="AM52" s="2493">
        <f>AM51+AN51</f>
        <v>16886</v>
      </c>
      <c r="AN52" s="2381"/>
      <c r="AO52" s="2490"/>
      <c r="AP52" s="2490"/>
      <c r="AQ52" s="2381"/>
      <c r="AR52" s="2493"/>
      <c r="AS52" s="2381"/>
      <c r="AT52" s="2381"/>
      <c r="AU52" s="2381"/>
      <c r="AV52" s="2381"/>
      <c r="AW52" s="2381"/>
      <c r="AX52" s="2490"/>
      <c r="AY52" s="2490"/>
      <c r="AZ52" s="2381"/>
      <c r="BA52" s="2381"/>
      <c r="BB52" s="2381"/>
      <c r="BC52" s="2490"/>
      <c r="BD52" s="2490"/>
    </row>
    <row r="53" spans="1:61">
      <c r="A53" s="2495"/>
      <c r="B53" s="2683"/>
      <c r="C53" s="2497" t="s">
        <v>1368</v>
      </c>
      <c r="D53" s="2684"/>
      <c r="E53" s="2685"/>
      <c r="F53" s="2500"/>
      <c r="G53" s="2495"/>
      <c r="H53" s="2495"/>
      <c r="I53" s="2495"/>
      <c r="J53" s="2495"/>
      <c r="K53" s="2500"/>
      <c r="L53" s="2500"/>
      <c r="M53" s="2500"/>
      <c r="N53" s="2500"/>
      <c r="O53" s="2495"/>
      <c r="P53" s="2495"/>
      <c r="Q53" s="2495"/>
      <c r="R53" s="2381"/>
      <c r="S53" s="2381"/>
      <c r="V53" s="2495"/>
      <c r="W53" s="2495"/>
      <c r="AA53" s="2500"/>
      <c r="AB53" s="2500"/>
      <c r="AH53" s="2380"/>
      <c r="AI53" s="2380"/>
      <c r="AJ53" s="2495"/>
      <c r="AK53" s="2495"/>
      <c r="AL53" s="2495"/>
      <c r="AM53" s="2493"/>
      <c r="AN53" s="2493"/>
      <c r="AO53" s="2500"/>
      <c r="AP53" s="2500"/>
      <c r="AQ53" s="2501"/>
      <c r="AR53" s="2493"/>
      <c r="AS53" s="2419">
        <f>AE51+Q51+C51</f>
        <v>296</v>
      </c>
      <c r="AT53" s="2419">
        <f>AF51+R51+D51</f>
        <v>374</v>
      </c>
      <c r="AU53" s="2419">
        <f>AG51+S51+E51</f>
        <v>670</v>
      </c>
      <c r="AV53" s="2419">
        <f>AH51+T51+F51</f>
        <v>107555.32</v>
      </c>
      <c r="AW53" s="2419">
        <f t="shared" ref="AW53:BF53" si="17">AI51+U51+G51</f>
        <v>17189.989999999998</v>
      </c>
      <c r="AX53" s="2419">
        <f t="shared" si="17"/>
        <v>223429.28999999998</v>
      </c>
      <c r="AY53" s="2419">
        <f t="shared" si="17"/>
        <v>211074.28999999998</v>
      </c>
      <c r="AZ53" s="2419">
        <f t="shared" si="17"/>
        <v>156354.98100000003</v>
      </c>
      <c r="BA53" s="2419">
        <f t="shared" si="17"/>
        <v>81873</v>
      </c>
      <c r="BB53" s="2419">
        <f t="shared" si="17"/>
        <v>3499</v>
      </c>
      <c r="BC53" s="2419">
        <f t="shared" si="17"/>
        <v>217152</v>
      </c>
      <c r="BD53" s="2419">
        <f t="shared" si="17"/>
        <v>278146</v>
      </c>
      <c r="BE53" s="2419">
        <f t="shared" si="17"/>
        <v>18070.301500000001</v>
      </c>
      <c r="BF53" s="2419">
        <f t="shared" si="17"/>
        <v>125145</v>
      </c>
    </row>
    <row r="54" spans="1:61" ht="13.5" customHeight="1">
      <c r="A54" s="2381"/>
      <c r="B54" s="2686"/>
      <c r="C54" s="2687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2688"/>
      <c r="AA54" s="10"/>
      <c r="AB54" s="10"/>
      <c r="AH54" s="2380"/>
      <c r="AI54" s="2380"/>
      <c r="AJ54" s="10"/>
      <c r="AK54" s="10"/>
      <c r="AL54" s="10"/>
      <c r="AM54" s="2506"/>
      <c r="AN54" s="2493"/>
      <c r="AO54" s="10"/>
      <c r="AP54" s="10"/>
      <c r="AQ54" s="2501"/>
      <c r="AR54" s="2493"/>
      <c r="AS54" s="2422">
        <f>AS53-AS51</f>
        <v>0</v>
      </c>
      <c r="AT54" s="2422">
        <f t="shared" ref="AT54:BF54" si="18">AT53-AT51</f>
        <v>0</v>
      </c>
      <c r="AU54" s="2422">
        <f t="shared" si="18"/>
        <v>0</v>
      </c>
      <c r="AV54" s="2422">
        <f t="shared" si="18"/>
        <v>0</v>
      </c>
      <c r="AW54" s="2422">
        <f t="shared" si="18"/>
        <v>0</v>
      </c>
      <c r="AX54" s="2422">
        <f t="shared" si="18"/>
        <v>0</v>
      </c>
      <c r="AY54" s="2422"/>
      <c r="AZ54" s="2422">
        <f t="shared" si="18"/>
        <v>0</v>
      </c>
      <c r="BA54" s="2422">
        <f t="shared" si="18"/>
        <v>0</v>
      </c>
      <c r="BB54" s="2422">
        <f t="shared" si="18"/>
        <v>0</v>
      </c>
      <c r="BC54" s="2422">
        <f t="shared" si="18"/>
        <v>0</v>
      </c>
      <c r="BD54" s="2422"/>
      <c r="BE54" s="2422">
        <f t="shared" si="18"/>
        <v>0</v>
      </c>
      <c r="BF54" s="2422">
        <f t="shared" si="18"/>
        <v>0</v>
      </c>
    </row>
    <row r="55" spans="1:61">
      <c r="A55" s="2381"/>
      <c r="B55" s="2689"/>
      <c r="C55" s="269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2691"/>
      <c r="Q55" s="10"/>
      <c r="R55" s="10"/>
      <c r="S55" s="10"/>
      <c r="T55" s="10"/>
      <c r="U55" s="10"/>
      <c r="V55" s="10"/>
      <c r="W55" s="10"/>
      <c r="X55" s="2688"/>
      <c r="AA55" s="10"/>
      <c r="AB55" s="10"/>
      <c r="AJ55" s="10"/>
      <c r="AK55" s="10"/>
      <c r="AL55" s="10"/>
      <c r="AM55" s="2510"/>
      <c r="AN55" s="2381"/>
      <c r="AO55" s="10"/>
      <c r="AP55" s="10"/>
      <c r="AQ55" s="2381"/>
      <c r="AR55" s="2493"/>
      <c r="AS55" s="2381"/>
      <c r="AT55" s="2381"/>
      <c r="AU55" s="2381"/>
      <c r="AV55" s="2422">
        <f>AV53+AW53</f>
        <v>124745.31</v>
      </c>
      <c r="AW55" s="2381"/>
      <c r="AX55" s="10"/>
      <c r="AY55" s="10"/>
      <c r="AZ55" s="2381"/>
      <c r="BA55" s="2422">
        <f>BA53+BB53</f>
        <v>85372</v>
      </c>
      <c r="BB55" s="2381"/>
      <c r="BC55" s="10"/>
      <c r="BD55" s="10"/>
      <c r="BE55" s="2501"/>
    </row>
    <row r="56" spans="1:61">
      <c r="A56" s="2381"/>
      <c r="B56" s="10"/>
      <c r="C56" s="269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2691"/>
      <c r="Q56" s="10"/>
      <c r="R56" s="10"/>
      <c r="S56" s="10"/>
      <c r="T56" s="10"/>
      <c r="U56" s="10"/>
      <c r="V56" s="10"/>
      <c r="W56" s="10"/>
      <c r="X56" s="2688"/>
      <c r="AA56" s="10"/>
      <c r="AB56" s="10"/>
      <c r="AJ56" s="10"/>
      <c r="AK56" s="10"/>
      <c r="AL56" s="10"/>
      <c r="AM56" s="2510"/>
      <c r="AN56" s="2381"/>
      <c r="AO56" s="10"/>
      <c r="AP56" s="10"/>
      <c r="AQ56" s="2381"/>
      <c r="AR56" s="2493"/>
      <c r="AS56" s="2381"/>
      <c r="AT56" s="2381"/>
      <c r="AU56" s="2381"/>
      <c r="AV56" s="2381"/>
      <c r="AW56" s="2381"/>
      <c r="AX56" s="10"/>
      <c r="AY56" s="10"/>
      <c r="AZ56" s="2381"/>
      <c r="BA56" s="2381"/>
      <c r="BB56" s="2381"/>
      <c r="BC56" s="10"/>
      <c r="BD56" s="10"/>
    </row>
    <row r="57" spans="1:61">
      <c r="A57" s="2495"/>
      <c r="B57" s="2495"/>
      <c r="C57" s="2495"/>
      <c r="D57" s="2495"/>
      <c r="E57" s="2495"/>
      <c r="F57" s="2495"/>
      <c r="G57" s="2495"/>
      <c r="H57" s="2495"/>
      <c r="I57" s="2495"/>
      <c r="J57" s="2495"/>
      <c r="K57" s="2495"/>
      <c r="L57" s="2495"/>
      <c r="M57" s="2495"/>
      <c r="N57" s="2495"/>
      <c r="O57" s="2692"/>
      <c r="P57" s="2692"/>
      <c r="Q57" s="2692"/>
      <c r="R57" s="10"/>
      <c r="S57" s="10"/>
      <c r="T57" s="10"/>
      <c r="U57" s="10"/>
      <c r="V57" s="2495"/>
      <c r="W57" s="2495"/>
      <c r="X57" s="2688"/>
      <c r="AA57" s="2495"/>
      <c r="AB57" s="2495"/>
      <c r="AJ57" s="2495"/>
      <c r="AK57" s="2495"/>
      <c r="AL57" s="2495"/>
      <c r="AM57" s="2510"/>
      <c r="AN57" s="2381"/>
      <c r="AO57" s="2495"/>
      <c r="AP57" s="2495"/>
      <c r="AQ57" s="2381"/>
      <c r="AR57" s="2493"/>
      <c r="AS57" s="2381"/>
      <c r="AT57" s="2381"/>
      <c r="AU57" s="2381"/>
      <c r="AV57" s="2381"/>
      <c r="AW57" s="2381"/>
      <c r="AX57" s="2495"/>
      <c r="AY57" s="2495"/>
      <c r="AZ57" s="2381"/>
      <c r="BA57" s="2381"/>
      <c r="BB57" s="2381"/>
      <c r="BC57" s="2495"/>
      <c r="BD57" s="2495"/>
    </row>
    <row r="58" spans="1:61">
      <c r="A58" s="2495"/>
      <c r="B58" s="2495"/>
      <c r="C58" s="2495"/>
      <c r="D58" s="2495"/>
      <c r="E58" s="2495"/>
      <c r="F58" s="2495"/>
      <c r="G58" s="2495"/>
      <c r="H58" s="2495"/>
      <c r="I58" s="2495"/>
      <c r="J58" s="2495"/>
      <c r="K58" s="2495"/>
      <c r="L58" s="2495"/>
      <c r="M58" s="2495"/>
      <c r="N58" s="2495"/>
      <c r="O58" s="10"/>
      <c r="P58" s="10"/>
      <c r="Q58" s="10"/>
      <c r="R58" s="10"/>
      <c r="S58" s="10"/>
      <c r="T58" s="10"/>
      <c r="U58" s="10"/>
      <c r="V58" s="2495"/>
      <c r="W58" s="2495"/>
      <c r="X58" s="2688"/>
      <c r="Z58" s="2380"/>
      <c r="AA58" s="2495"/>
      <c r="AB58" s="2495"/>
      <c r="AC58" s="2512"/>
      <c r="AF58" s="2512"/>
      <c r="AG58" s="2380"/>
      <c r="AJ58" s="2495"/>
      <c r="AK58" s="2495"/>
      <c r="AL58" s="2495"/>
      <c r="AM58" s="2510"/>
      <c r="AN58" s="2381"/>
      <c r="AO58" s="2495"/>
      <c r="AP58" s="2495"/>
      <c r="AQ58" s="2381"/>
      <c r="AR58" s="2493"/>
      <c r="AS58" s="2381"/>
      <c r="AT58" s="2381"/>
      <c r="AU58" s="2381"/>
      <c r="AV58" s="2381"/>
      <c r="AW58" s="2381"/>
      <c r="AX58" s="2495"/>
      <c r="AY58" s="2495"/>
      <c r="AZ58" s="2381"/>
      <c r="BA58" s="2381"/>
      <c r="BB58" s="2381"/>
      <c r="BC58" s="2495"/>
      <c r="BD58" s="2495"/>
    </row>
    <row r="59" spans="1:61">
      <c r="A59" s="2495"/>
      <c r="B59" s="2495"/>
      <c r="C59" s="2495"/>
      <c r="D59" s="2495"/>
      <c r="E59" s="2495"/>
      <c r="F59" s="2495"/>
      <c r="G59" s="2495"/>
      <c r="H59" s="2495"/>
      <c r="I59" s="2495"/>
      <c r="J59" s="2495"/>
      <c r="K59" s="2495"/>
      <c r="L59" s="2495"/>
      <c r="M59" s="2495"/>
      <c r="N59" s="2495"/>
      <c r="O59" s="10"/>
      <c r="P59" s="10"/>
      <c r="Q59" s="10"/>
      <c r="R59" s="10"/>
      <c r="S59" s="10"/>
      <c r="T59" s="10"/>
      <c r="U59" s="10"/>
      <c r="V59" s="2495"/>
      <c r="W59" s="2495"/>
      <c r="X59" s="2688"/>
      <c r="AA59" s="2495"/>
      <c r="AB59" s="2495"/>
      <c r="AJ59" s="2495"/>
      <c r="AK59" s="2495"/>
      <c r="AL59" s="2495"/>
      <c r="AM59" s="2510"/>
      <c r="AN59" s="2381"/>
      <c r="AO59" s="2495"/>
      <c r="AP59" s="2495"/>
      <c r="AQ59" s="2381"/>
      <c r="AR59" s="2493"/>
      <c r="AS59" s="2381"/>
      <c r="AT59" s="2381"/>
      <c r="AU59" s="2381"/>
      <c r="AV59" s="2381"/>
      <c r="AW59" s="2381"/>
      <c r="AX59" s="2495"/>
      <c r="AY59" s="2495"/>
      <c r="AZ59" s="2381"/>
      <c r="BA59" s="2381"/>
      <c r="BB59" s="2381"/>
      <c r="BC59" s="2495"/>
      <c r="BD59" s="2495"/>
    </row>
    <row r="60" spans="1:61">
      <c r="A60" s="2381"/>
      <c r="B60" s="2693"/>
      <c r="C60" s="269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2694"/>
      <c r="T60" s="10"/>
      <c r="U60" s="10"/>
      <c r="V60" s="10"/>
      <c r="W60" s="10"/>
      <c r="X60" s="2688"/>
      <c r="AA60" s="10"/>
      <c r="AB60" s="10"/>
      <c r="AJ60" s="10"/>
      <c r="AK60" s="10"/>
      <c r="AL60" s="10"/>
      <c r="AM60" s="2510"/>
      <c r="AN60" s="2381"/>
      <c r="AO60" s="10"/>
      <c r="AP60" s="10"/>
      <c r="AQ60" s="2381"/>
      <c r="AR60" s="2493"/>
      <c r="AS60" s="2381"/>
      <c r="AT60" s="2381"/>
      <c r="AU60" s="2381"/>
      <c r="AV60" s="2381"/>
      <c r="AW60" s="2381"/>
      <c r="AX60" s="10"/>
      <c r="AY60" s="10"/>
      <c r="AZ60" s="2381"/>
      <c r="BA60" s="2381"/>
      <c r="BB60" s="2381"/>
      <c r="BC60" s="10"/>
      <c r="BD60" s="10"/>
    </row>
    <row r="61" spans="1:61">
      <c r="B61" s="10"/>
      <c r="C61" s="269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2688"/>
      <c r="S61" s="2688"/>
      <c r="T61" s="10"/>
      <c r="U61" s="10"/>
      <c r="V61" s="10"/>
      <c r="W61" s="10"/>
      <c r="X61" s="10"/>
      <c r="Y61" s="2510"/>
      <c r="Z61" s="2510"/>
      <c r="AA61" s="10"/>
      <c r="AB61" s="10"/>
      <c r="AC61" s="2510"/>
      <c r="AD61" s="2510"/>
      <c r="AE61" s="2510"/>
      <c r="AF61" s="2510"/>
      <c r="AG61" s="2510"/>
      <c r="AH61" s="2510"/>
      <c r="AI61" s="2510"/>
      <c r="AJ61" s="10"/>
      <c r="AK61" s="10"/>
      <c r="AL61" s="10"/>
      <c r="AM61" s="2510"/>
      <c r="AO61" s="10"/>
      <c r="AP61" s="10"/>
      <c r="AX61" s="10"/>
      <c r="AY61" s="10"/>
      <c r="BC61" s="10"/>
      <c r="BD61" s="10"/>
    </row>
    <row r="62" spans="1:61">
      <c r="B62" s="10"/>
      <c r="C62" s="269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2688"/>
      <c r="S62" s="2688"/>
      <c r="T62" s="10"/>
      <c r="U62" s="10"/>
      <c r="V62" s="10"/>
      <c r="W62" s="10"/>
      <c r="X62" s="2688"/>
      <c r="AA62" s="10"/>
      <c r="AB62" s="10"/>
      <c r="AJ62" s="10"/>
      <c r="AK62" s="10"/>
      <c r="AL62" s="10"/>
      <c r="AO62" s="10"/>
      <c r="AP62" s="10"/>
      <c r="AX62" s="10"/>
      <c r="AY62" s="10"/>
      <c r="BC62" s="10"/>
      <c r="BD62" s="10"/>
    </row>
    <row r="63" spans="1:61">
      <c r="B63" s="10"/>
      <c r="C63" s="269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2688"/>
      <c r="S63" s="2688"/>
      <c r="T63" s="10"/>
      <c r="U63" s="10"/>
      <c r="V63" s="10"/>
      <c r="W63" s="10"/>
      <c r="X63" s="2688"/>
      <c r="AA63" s="10"/>
      <c r="AB63" s="10"/>
      <c r="AJ63" s="10"/>
      <c r="AK63" s="10"/>
      <c r="AL63" s="10"/>
      <c r="AO63" s="10"/>
      <c r="AP63" s="10"/>
      <c r="AX63" s="10"/>
      <c r="AY63" s="10"/>
      <c r="BC63" s="10"/>
      <c r="BD63" s="10"/>
    </row>
    <row r="65" spans="3:58" s="2381" customFormat="1">
      <c r="C65" s="2456"/>
      <c r="E65" s="2491">
        <f>D51+C51</f>
        <v>289</v>
      </c>
      <c r="F65" s="2491"/>
      <c r="G65" s="2491"/>
      <c r="H65" s="2491"/>
      <c r="I65" s="2491"/>
      <c r="J65" s="2430"/>
      <c r="K65" s="2430"/>
      <c r="L65" s="2491"/>
      <c r="M65" s="2491"/>
      <c r="N65" s="2491"/>
      <c r="O65" s="2491"/>
      <c r="R65" s="2493"/>
      <c r="S65" s="2491">
        <f>R51+Q51</f>
        <v>272</v>
      </c>
      <c r="V65" s="2491"/>
      <c r="W65" s="2491"/>
      <c r="X65" s="2493"/>
      <c r="Y65" s="2493"/>
      <c r="AA65" s="2491"/>
      <c r="AB65" s="2491"/>
      <c r="AD65" s="2493"/>
      <c r="AE65" s="2493"/>
      <c r="AG65" s="2491">
        <f>AF51+AE51</f>
        <v>109</v>
      </c>
      <c r="AJ65" s="2491"/>
      <c r="AK65" s="2491"/>
      <c r="AL65" s="2491"/>
      <c r="AO65" s="2491"/>
      <c r="AP65" s="2491"/>
      <c r="AR65" s="2493"/>
      <c r="AU65" s="2491"/>
      <c r="AX65" s="2491"/>
      <c r="AY65" s="2491"/>
      <c r="BA65" s="2501"/>
      <c r="BC65" s="2491"/>
      <c r="BD65" s="2491"/>
    </row>
    <row r="66" spans="3:58">
      <c r="AT66" s="2501"/>
      <c r="AU66" s="2501"/>
      <c r="AV66" s="2501"/>
      <c r="AW66" s="2501"/>
      <c r="AZ66" s="2501"/>
      <c r="BA66" s="2501"/>
      <c r="BB66" s="2501"/>
      <c r="BE66" s="2501"/>
      <c r="BF66" s="2501"/>
    </row>
  </sheetData>
  <sheetProtection formatCells="0" selectLockedCells="1"/>
  <mergeCells count="50">
    <mergeCell ref="C1:X1"/>
    <mergeCell ref="C2:U2"/>
    <mergeCell ref="A4:A6"/>
    <mergeCell ref="B4:B6"/>
    <mergeCell ref="C4:P4"/>
    <mergeCell ref="Q4:AD4"/>
    <mergeCell ref="N5:N6"/>
    <mergeCell ref="O5:O6"/>
    <mergeCell ref="P5:P6"/>
    <mergeCell ref="Q5:S5"/>
    <mergeCell ref="BE4:BE6"/>
    <mergeCell ref="BF4:BF6"/>
    <mergeCell ref="C5:E5"/>
    <mergeCell ref="F5:G5"/>
    <mergeCell ref="H5:H6"/>
    <mergeCell ref="I5:I6"/>
    <mergeCell ref="J5:J6"/>
    <mergeCell ref="K5:L5"/>
    <mergeCell ref="M5:M6"/>
    <mergeCell ref="AE4:AR4"/>
    <mergeCell ref="AS4:AU5"/>
    <mergeCell ref="AV4:AW5"/>
    <mergeCell ref="AX4:AX6"/>
    <mergeCell ref="AZ4:AZ6"/>
    <mergeCell ref="BA4:BB5"/>
    <mergeCell ref="AK5:AK6"/>
    <mergeCell ref="AY5:AY6"/>
    <mergeCell ref="BD5:BD6"/>
    <mergeCell ref="A51:B51"/>
    <mergeCell ref="AB5:AB6"/>
    <mergeCell ref="AC5:AC6"/>
    <mergeCell ref="AD5:AD6"/>
    <mergeCell ref="AE5:AG5"/>
    <mergeCell ref="AH5:AI5"/>
    <mergeCell ref="AJ5:AJ6"/>
    <mergeCell ref="T5:U5"/>
    <mergeCell ref="V5:V6"/>
    <mergeCell ref="W5:W6"/>
    <mergeCell ref="X5:X6"/>
    <mergeCell ref="Y5:Z5"/>
    <mergeCell ref="AA5:AA6"/>
    <mergeCell ref="BC4:BC6"/>
    <mergeCell ref="F52:G52"/>
    <mergeCell ref="K52:L52"/>
    <mergeCell ref="AP5:AP6"/>
    <mergeCell ref="AQ5:AQ6"/>
    <mergeCell ref="AR5:AR6"/>
    <mergeCell ref="AL5:AL6"/>
    <mergeCell ref="AM5:AN5"/>
    <mergeCell ref="AO5:AO6"/>
  </mergeCells>
  <pageMargins left="0.23" right="0" top="0" bottom="0" header="0.27559055118110237" footer="0.51181102362204722"/>
  <pageSetup scale="70" pageOrder="overThenDown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CC"/>
  </sheetPr>
  <dimension ref="A1:F22"/>
  <sheetViews>
    <sheetView zoomScaleNormal="100" workbookViewId="0">
      <pane xSplit="1" ySplit="6" topLeftCell="B7" activePane="bottomRight" state="frozen"/>
      <selection activeCell="H7" sqref="H7:H71"/>
      <selection pane="topRight" activeCell="H7" sqref="H7:H71"/>
      <selection pane="bottomLeft" activeCell="H7" sqref="H7:H71"/>
      <selection pane="bottomRight" activeCell="G6" sqref="G6"/>
    </sheetView>
  </sheetViews>
  <sheetFormatPr defaultRowHeight="12.75"/>
  <cols>
    <col min="1" max="1" width="53.5703125" style="2879" customWidth="1"/>
    <col min="2" max="2" width="15.7109375" style="2875" customWidth="1"/>
    <col min="3" max="3" width="14.28515625" style="2875" bestFit="1" customWidth="1"/>
    <col min="4" max="4" width="15.5703125" style="2875" customWidth="1"/>
    <col min="5" max="5" width="14.7109375" style="2875" customWidth="1"/>
    <col min="6" max="6" width="15.42578125" style="2875" customWidth="1"/>
    <col min="7" max="9" width="12.28515625" style="2875" bestFit="1" customWidth="1"/>
    <col min="10" max="16384" width="9.140625" style="2875"/>
  </cols>
  <sheetData>
    <row r="1" spans="1:6" s="2858" customFormat="1" ht="12" customHeight="1">
      <c r="A1" s="2857"/>
    </row>
    <row r="2" spans="1:6" s="2858" customFormat="1" ht="15.75">
      <c r="A2" s="2859" t="s">
        <v>1396</v>
      </c>
      <c r="B2" s="2860"/>
    </row>
    <row r="3" spans="1:6" s="2858" customFormat="1" ht="12">
      <c r="A3" s="2861"/>
    </row>
    <row r="4" spans="1:6" s="2858" customFormat="1" ht="15" customHeight="1">
      <c r="A4" s="2862"/>
      <c r="E4" s="2863" t="s">
        <v>1397</v>
      </c>
    </row>
    <row r="5" spans="1:6" s="2866" customFormat="1" ht="60.75" customHeight="1">
      <c r="A5" s="2864" t="s">
        <v>1398</v>
      </c>
      <c r="B5" s="2865" t="s">
        <v>1399</v>
      </c>
      <c r="C5" s="2865" t="s">
        <v>1400</v>
      </c>
      <c r="D5" s="2865" t="s">
        <v>1401</v>
      </c>
      <c r="E5" s="2865" t="s">
        <v>1402</v>
      </c>
    </row>
    <row r="6" spans="1:6" s="2868" customFormat="1" ht="14.25">
      <c r="A6" s="2867">
        <v>0</v>
      </c>
      <c r="B6" s="2867">
        <v>1</v>
      </c>
      <c r="C6" s="2867">
        <v>2</v>
      </c>
      <c r="D6" s="2867">
        <v>3</v>
      </c>
      <c r="E6" s="2867">
        <v>4</v>
      </c>
    </row>
    <row r="7" spans="1:6" s="2871" customFormat="1" ht="30">
      <c r="A7" s="2869" t="s">
        <v>1403</v>
      </c>
      <c r="B7" s="2870">
        <f>B8+B9+B10+B11+B12+B13+B14+B15+B16+B17+B18+B19+B20+B21+B22</f>
        <v>21818998.800000004</v>
      </c>
      <c r="C7" s="2870">
        <f t="shared" ref="C7:E7" si="0">C8+C9+C10+C11+C12+C13+C14+C15+C16+C17+C18+C19+C20+C21+C22</f>
        <v>5639542.290000001</v>
      </c>
      <c r="D7" s="2870">
        <f t="shared" si="0"/>
        <v>6124343.2799999993</v>
      </c>
      <c r="E7" s="2870">
        <f t="shared" si="0"/>
        <v>6463595.6000000006</v>
      </c>
    </row>
    <row r="8" spans="1:6" s="2871" customFormat="1" ht="14.25">
      <c r="A8" s="2872" t="s">
        <v>1404</v>
      </c>
      <c r="B8" s="2873">
        <v>5379598.9200000009</v>
      </c>
      <c r="C8" s="2873">
        <v>1261126.4099999999</v>
      </c>
      <c r="D8" s="2874">
        <v>1393889.7</v>
      </c>
      <c r="E8" s="2873">
        <v>1938287.2699999991</v>
      </c>
    </row>
    <row r="9" spans="1:6" ht="28.5">
      <c r="A9" s="2872" t="s">
        <v>1405</v>
      </c>
      <c r="B9" s="2873">
        <v>2611341.3999999994</v>
      </c>
      <c r="C9" s="2873">
        <v>666714.91</v>
      </c>
      <c r="D9" s="2874">
        <v>727540.99999999988</v>
      </c>
      <c r="E9" s="2873">
        <v>569614.93000000017</v>
      </c>
      <c r="F9" s="2871"/>
    </row>
    <row r="10" spans="1:6" ht="28.5">
      <c r="A10" s="2872" t="s">
        <v>1406</v>
      </c>
      <c r="B10" s="2873">
        <v>252774.27000000005</v>
      </c>
      <c r="C10" s="2873">
        <v>122888.64999999998</v>
      </c>
      <c r="D10" s="2874">
        <v>83811.310000000012</v>
      </c>
      <c r="E10" s="2873">
        <v>64899.91</v>
      </c>
      <c r="F10" s="2871"/>
    </row>
    <row r="11" spans="1:6" ht="28.5">
      <c r="A11" s="2872" t="s">
        <v>1407</v>
      </c>
      <c r="B11" s="2873">
        <v>863435.76</v>
      </c>
      <c r="C11" s="2873">
        <v>220763.23000000004</v>
      </c>
      <c r="D11" s="2874">
        <v>229138.47999999998</v>
      </c>
      <c r="E11" s="2873">
        <v>230652.97999999992</v>
      </c>
      <c r="F11" s="2871"/>
    </row>
    <row r="12" spans="1:6" s="2871" customFormat="1" ht="14.25">
      <c r="A12" s="2872" t="s">
        <v>1408</v>
      </c>
      <c r="B12" s="2873">
        <v>186580.65</v>
      </c>
      <c r="C12" s="2873">
        <v>49740</v>
      </c>
      <c r="D12" s="2874">
        <v>50265</v>
      </c>
      <c r="E12" s="2873">
        <v>39020.199999999983</v>
      </c>
    </row>
    <row r="13" spans="1:6" ht="15">
      <c r="A13" s="2869" t="s">
        <v>1409</v>
      </c>
      <c r="B13" s="2876">
        <v>1515724.09</v>
      </c>
      <c r="C13" s="2876">
        <v>355736.01</v>
      </c>
      <c r="D13" s="2874">
        <v>370598.99</v>
      </c>
      <c r="E13" s="2873">
        <v>372552.67000000016</v>
      </c>
      <c r="F13" s="2871"/>
    </row>
    <row r="14" spans="1:6" ht="15">
      <c r="A14" s="2869" t="s">
        <v>1410</v>
      </c>
      <c r="B14" s="2876">
        <v>662020.91</v>
      </c>
      <c r="C14" s="2876">
        <v>168224.98</v>
      </c>
      <c r="D14" s="2874">
        <v>188575.02</v>
      </c>
      <c r="E14" s="2873">
        <v>194213.52000000002</v>
      </c>
      <c r="F14" s="2871"/>
    </row>
    <row r="15" spans="1:6" ht="15">
      <c r="A15" s="2877" t="s">
        <v>1411</v>
      </c>
      <c r="B15" s="2876">
        <v>80037.3</v>
      </c>
      <c r="C15" s="2876">
        <v>19065.34</v>
      </c>
      <c r="D15" s="2874">
        <v>20103.999999999996</v>
      </c>
      <c r="E15" s="2873">
        <v>19099.57</v>
      </c>
      <c r="F15" s="2871"/>
    </row>
    <row r="16" spans="1:6" ht="15">
      <c r="A16" s="2877" t="s">
        <v>1412</v>
      </c>
      <c r="B16" s="2876">
        <v>630489.05999999994</v>
      </c>
      <c r="C16" s="2876">
        <v>148882.11000000002</v>
      </c>
      <c r="D16" s="2874">
        <v>159457.75999999998</v>
      </c>
      <c r="E16" s="2873">
        <v>157707.36000000004</v>
      </c>
      <c r="F16" s="2871"/>
    </row>
    <row r="17" spans="1:6" ht="30">
      <c r="A17" s="2877" t="s">
        <v>1413</v>
      </c>
      <c r="B17" s="2876">
        <v>96601.43</v>
      </c>
      <c r="C17" s="2876">
        <v>21027.1</v>
      </c>
      <c r="D17" s="2874">
        <v>24225.950000000004</v>
      </c>
      <c r="E17" s="2873">
        <v>24343.26999999999</v>
      </c>
      <c r="F17" s="2871"/>
    </row>
    <row r="18" spans="1:6" s="2878" customFormat="1" ht="30">
      <c r="A18" s="2869" t="s">
        <v>1414</v>
      </c>
      <c r="B18" s="2876">
        <v>35743.710000000006</v>
      </c>
      <c r="C18" s="2873">
        <v>8737.9500000000007</v>
      </c>
      <c r="D18" s="2874">
        <v>9438.239999999998</v>
      </c>
      <c r="E18" s="2873">
        <v>8410.9600000000028</v>
      </c>
      <c r="F18" s="2871"/>
    </row>
    <row r="19" spans="1:6" ht="15">
      <c r="A19" s="2869" t="s">
        <v>1415</v>
      </c>
      <c r="B19" s="2873">
        <v>8976426.7599999998</v>
      </c>
      <c r="C19" s="2876">
        <v>2493061.0100000002</v>
      </c>
      <c r="D19" s="2874">
        <v>2700506.4</v>
      </c>
      <c r="E19" s="2876">
        <v>2569419.25</v>
      </c>
      <c r="F19" s="2871"/>
    </row>
    <row r="20" spans="1:6" ht="15">
      <c r="A20" s="2869" t="s">
        <v>1416</v>
      </c>
      <c r="B20" s="2873">
        <v>54034.520000000004</v>
      </c>
      <c r="C20" s="2876">
        <v>11867.86</v>
      </c>
      <c r="D20" s="2874">
        <v>18402.21</v>
      </c>
      <c r="E20" s="2876">
        <v>13997.490000000005</v>
      </c>
      <c r="F20" s="2871"/>
    </row>
    <row r="21" spans="1:6" ht="15">
      <c r="A21" s="2869" t="s">
        <v>1417</v>
      </c>
      <c r="B21" s="2876">
        <v>57869.020000000004</v>
      </c>
      <c r="C21" s="2876">
        <v>12976.2</v>
      </c>
      <c r="D21" s="2874">
        <v>14267.8</v>
      </c>
      <c r="E21" s="2876">
        <v>14664.529999999999</v>
      </c>
      <c r="F21" s="2871"/>
    </row>
    <row r="22" spans="1:6" ht="30">
      <c r="A22" s="2869" t="s">
        <v>1418</v>
      </c>
      <c r="B22" s="2876">
        <v>416321</v>
      </c>
      <c r="C22" s="2876">
        <v>78730.53</v>
      </c>
      <c r="D22" s="2874">
        <v>134121.42000000004</v>
      </c>
      <c r="E22" s="2876">
        <v>246711.69000000003</v>
      </c>
      <c r="F22" s="2871"/>
    </row>
  </sheetData>
  <protectedRanges>
    <protectedRange sqref="A9:A10 A12:A19 A21:A22" name="Zonă3_2_1_1_4"/>
    <protectedRange sqref="A11" name="Zonă3_2_1_1_2_2"/>
  </protectedRanges>
  <printOptions horizontalCentered="1"/>
  <pageMargins left="0" right="0.23622047244094499" top="0.27559055118110198" bottom="0.15748031496063" header="0.27559055118110198" footer="0.15748031496063"/>
  <pageSetup paperSize="9"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4" sqref="R34"/>
    </sheetView>
  </sheetViews>
  <sheetFormatPr defaultRowHeight="12.7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Z202"/>
  <sheetViews>
    <sheetView tabSelected="1" zoomScale="75" workbookViewId="0">
      <selection activeCell="H11" sqref="H11"/>
    </sheetView>
  </sheetViews>
  <sheetFormatPr defaultRowHeight="12.75"/>
  <cols>
    <col min="1" max="1" width="6.140625" style="1552" customWidth="1"/>
    <col min="2" max="2" width="33.42578125" style="1552" customWidth="1"/>
    <col min="3" max="3" width="17.5703125" style="1552" customWidth="1"/>
    <col min="4" max="4" width="16.140625" style="1552" customWidth="1"/>
    <col min="5" max="5" width="21.140625" style="1552" customWidth="1"/>
    <col min="6" max="7" width="8.5703125" style="1552" customWidth="1"/>
    <col min="8" max="8" width="33.42578125" style="1552" customWidth="1"/>
    <col min="9" max="9" width="14.85546875" style="1552" customWidth="1"/>
    <col min="10" max="16384" width="9.140625" style="1552"/>
  </cols>
  <sheetData>
    <row r="1" spans="1:5" ht="69" customHeight="1">
      <c r="A1" s="2912" t="s">
        <v>1265</v>
      </c>
      <c r="B1" s="2912"/>
      <c r="C1" s="2912"/>
      <c r="D1" s="2912"/>
      <c r="E1" s="2912"/>
    </row>
    <row r="2" spans="1:5" ht="13.5" thickBot="1">
      <c r="A2" s="2278"/>
      <c r="B2" s="1554"/>
      <c r="C2" s="1554"/>
      <c r="D2" s="1554"/>
      <c r="E2" s="1554"/>
    </row>
    <row r="3" spans="1:5" ht="28.5" customHeight="1" thickBot="1">
      <c r="A3" s="2913" t="s">
        <v>1211</v>
      </c>
      <c r="B3" s="2916" t="s">
        <v>1212</v>
      </c>
      <c r="C3" s="2919" t="s">
        <v>1213</v>
      </c>
      <c r="D3" s="2920"/>
      <c r="E3" s="2921"/>
    </row>
    <row r="4" spans="1:5" s="2353" customFormat="1" ht="81.75" customHeight="1" thickBot="1">
      <c r="A4" s="2914"/>
      <c r="B4" s="2917"/>
      <c r="C4" s="2922" t="s">
        <v>1214</v>
      </c>
      <c r="D4" s="2923"/>
      <c r="E4" s="2924"/>
    </row>
    <row r="5" spans="1:5" s="2353" customFormat="1" ht="36" customHeight="1">
      <c r="A5" s="2914"/>
      <c r="B5" s="2917"/>
      <c r="C5" s="2916" t="s">
        <v>1215</v>
      </c>
      <c r="D5" s="2916" t="s">
        <v>1216</v>
      </c>
      <c r="E5" s="2916" t="s">
        <v>1208</v>
      </c>
    </row>
    <row r="6" spans="1:5" s="2353" customFormat="1" ht="18" customHeight="1" thickBot="1">
      <c r="A6" s="2915"/>
      <c r="B6" s="2918"/>
      <c r="C6" s="2918"/>
      <c r="D6" s="2918"/>
      <c r="E6" s="2918"/>
    </row>
    <row r="7" spans="1:5" s="2357" customFormat="1" ht="18" customHeight="1" thickBot="1">
      <c r="A7" s="2354" t="s">
        <v>1217</v>
      </c>
      <c r="B7" s="2355" t="s">
        <v>139</v>
      </c>
      <c r="C7" s="2356" t="s">
        <v>140</v>
      </c>
      <c r="D7" s="2355" t="s">
        <v>141</v>
      </c>
      <c r="E7" s="2356" t="s">
        <v>1218</v>
      </c>
    </row>
    <row r="8" spans="1:5">
      <c r="A8" s="2358">
        <v>1</v>
      </c>
      <c r="B8" s="2359" t="s">
        <v>1219</v>
      </c>
      <c r="C8" s="2360">
        <f>SUM([1]ALBA:AOPSNAJ!C8)</f>
        <v>77</v>
      </c>
      <c r="D8" s="2360">
        <f>SUM([1]ALBA:AOPSNAJ!D8)</f>
        <v>59</v>
      </c>
      <c r="E8" s="2361">
        <f t="shared" ref="E8:E44" si="0">C8+D8</f>
        <v>136</v>
      </c>
    </row>
    <row r="9" spans="1:5">
      <c r="A9" s="2362">
        <v>2</v>
      </c>
      <c r="B9" s="2363" t="s">
        <v>1220</v>
      </c>
      <c r="C9" s="2360">
        <f>SUM([1]ALBA:AOPSNAJ!C9)</f>
        <v>80</v>
      </c>
      <c r="D9" s="2360">
        <f>SUM([1]ALBA:AOPSNAJ!D9)</f>
        <v>171</v>
      </c>
      <c r="E9" s="2361">
        <f t="shared" si="0"/>
        <v>251</v>
      </c>
    </row>
    <row r="10" spans="1:5">
      <c r="A10" s="2362">
        <v>3</v>
      </c>
      <c r="B10" s="2363" t="s">
        <v>1221</v>
      </c>
      <c r="C10" s="2360">
        <f>SUM([1]ALBA:AOPSNAJ!C10)</f>
        <v>398</v>
      </c>
      <c r="D10" s="2360">
        <f>SUM([1]ALBA:AOPSNAJ!D10)</f>
        <v>399</v>
      </c>
      <c r="E10" s="2361">
        <f t="shared" si="0"/>
        <v>797</v>
      </c>
    </row>
    <row r="11" spans="1:5">
      <c r="A11" s="2362">
        <v>4</v>
      </c>
      <c r="B11" s="2363" t="s">
        <v>1222</v>
      </c>
      <c r="C11" s="2360">
        <f>SUM([1]ALBA:AOPSNAJ!C11)</f>
        <v>16</v>
      </c>
      <c r="D11" s="2360">
        <f>SUM([1]ALBA:AOPSNAJ!D11)</f>
        <v>39</v>
      </c>
      <c r="E11" s="2361">
        <f t="shared" si="0"/>
        <v>55</v>
      </c>
    </row>
    <row r="12" spans="1:5">
      <c r="A12" s="2362">
        <v>5</v>
      </c>
      <c r="B12" s="2363" t="s">
        <v>1223</v>
      </c>
      <c r="C12" s="2360">
        <f>SUM([1]ALBA:AOPSNAJ!C12)</f>
        <v>407</v>
      </c>
      <c r="D12" s="2360">
        <f>SUM([1]ALBA:AOPSNAJ!D12)</f>
        <v>810</v>
      </c>
      <c r="E12" s="2361">
        <f t="shared" si="0"/>
        <v>1217</v>
      </c>
    </row>
    <row r="13" spans="1:5">
      <c r="A13" s="2362">
        <v>6</v>
      </c>
      <c r="B13" s="2363" t="s">
        <v>1224</v>
      </c>
      <c r="C13" s="2360">
        <f>SUM([1]ALBA:AOPSNAJ!C13)</f>
        <v>44</v>
      </c>
      <c r="D13" s="2360">
        <f>SUM([1]ALBA:AOPSNAJ!D13)</f>
        <v>116</v>
      </c>
      <c r="E13" s="2361">
        <f t="shared" si="0"/>
        <v>160</v>
      </c>
    </row>
    <row r="14" spans="1:5" ht="25.5">
      <c r="A14" s="2362">
        <v>7</v>
      </c>
      <c r="B14" s="2364" t="s">
        <v>1225</v>
      </c>
      <c r="C14" s="2360">
        <f>SUM([1]ALBA:AOPSNAJ!C14)</f>
        <v>53</v>
      </c>
      <c r="D14" s="2360">
        <f>SUM([1]ALBA:AOPSNAJ!D14)</f>
        <v>96</v>
      </c>
      <c r="E14" s="2361">
        <f t="shared" si="0"/>
        <v>149</v>
      </c>
    </row>
    <row r="15" spans="1:5">
      <c r="A15" s="2362">
        <v>8</v>
      </c>
      <c r="B15" s="2363" t="s">
        <v>1226</v>
      </c>
      <c r="C15" s="2360">
        <f>SUM([1]ALBA:AOPSNAJ!C15)</f>
        <v>13</v>
      </c>
      <c r="D15" s="2360">
        <f>SUM([1]ALBA:AOPSNAJ!D15)</f>
        <v>38</v>
      </c>
      <c r="E15" s="2361">
        <f t="shared" si="0"/>
        <v>51</v>
      </c>
    </row>
    <row r="16" spans="1:5">
      <c r="A16" s="2362">
        <v>9</v>
      </c>
      <c r="B16" s="2363" t="s">
        <v>1227</v>
      </c>
      <c r="C16" s="2360">
        <f>SUM([1]ALBA:AOPSNAJ!C16)</f>
        <v>211</v>
      </c>
      <c r="D16" s="2360">
        <f>SUM([1]ALBA:AOPSNAJ!D16)</f>
        <v>366</v>
      </c>
      <c r="E16" s="2361">
        <f t="shared" si="0"/>
        <v>577</v>
      </c>
    </row>
    <row r="17" spans="1:5" ht="25.5">
      <c r="A17" s="2362">
        <v>10</v>
      </c>
      <c r="B17" s="2364" t="s">
        <v>1228</v>
      </c>
      <c r="C17" s="2360">
        <f>SUM([1]ALBA:AOPSNAJ!C17)</f>
        <v>306</v>
      </c>
      <c r="D17" s="2360">
        <f>SUM([1]ALBA:AOPSNAJ!D17)</f>
        <v>252</v>
      </c>
      <c r="E17" s="2361">
        <f t="shared" si="0"/>
        <v>558</v>
      </c>
    </row>
    <row r="18" spans="1:5">
      <c r="A18" s="2362">
        <v>11</v>
      </c>
      <c r="B18" s="2363" t="s">
        <v>1229</v>
      </c>
      <c r="C18" s="2360">
        <f>SUM([1]ALBA:AOPSNAJ!C18)</f>
        <v>207</v>
      </c>
      <c r="D18" s="2360">
        <f>SUM([1]ALBA:AOPSNAJ!D18)</f>
        <v>183</v>
      </c>
      <c r="E18" s="2361">
        <f t="shared" si="0"/>
        <v>390</v>
      </c>
    </row>
    <row r="19" spans="1:5">
      <c r="A19" s="2362">
        <v>12</v>
      </c>
      <c r="B19" s="2363" t="s">
        <v>1230</v>
      </c>
      <c r="C19" s="2360">
        <f>SUM([1]ALBA:AOPSNAJ!C19)</f>
        <v>170</v>
      </c>
      <c r="D19" s="2360">
        <f>SUM([1]ALBA:AOPSNAJ!D19)</f>
        <v>149</v>
      </c>
      <c r="E19" s="2361">
        <f t="shared" si="0"/>
        <v>319</v>
      </c>
    </row>
    <row r="20" spans="1:5">
      <c r="A20" s="2362">
        <v>13</v>
      </c>
      <c r="B20" s="2363" t="s">
        <v>1231</v>
      </c>
      <c r="C20" s="2360">
        <f>SUM([1]ALBA:AOPSNAJ!C20)</f>
        <v>12</v>
      </c>
      <c r="D20" s="2360">
        <f>SUM([1]ALBA:AOPSNAJ!D20)</f>
        <v>3</v>
      </c>
      <c r="E20" s="2361">
        <f t="shared" si="0"/>
        <v>15</v>
      </c>
    </row>
    <row r="21" spans="1:5">
      <c r="A21" s="2362">
        <v>14</v>
      </c>
      <c r="B21" s="2363" t="s">
        <v>1232</v>
      </c>
      <c r="C21" s="2360">
        <f>SUM([1]ALBA:AOPSNAJ!C21)</f>
        <v>32</v>
      </c>
      <c r="D21" s="2360">
        <f>SUM([1]ALBA:AOPSNAJ!D21)</f>
        <v>32</v>
      </c>
      <c r="E21" s="2361">
        <f t="shared" si="0"/>
        <v>64</v>
      </c>
    </row>
    <row r="22" spans="1:5">
      <c r="A22" s="2362">
        <v>15</v>
      </c>
      <c r="B22" s="2363" t="s">
        <v>1233</v>
      </c>
      <c r="C22" s="2360">
        <f>SUM([1]ALBA:AOPSNAJ!C22)</f>
        <v>51</v>
      </c>
      <c r="D22" s="2360">
        <f>SUM([1]ALBA:AOPSNAJ!D22)</f>
        <v>60</v>
      </c>
      <c r="E22" s="2361">
        <f t="shared" si="0"/>
        <v>111</v>
      </c>
    </row>
    <row r="23" spans="1:5">
      <c r="A23" s="2362">
        <v>16</v>
      </c>
      <c r="B23" s="2363" t="s">
        <v>1234</v>
      </c>
      <c r="C23" s="2360">
        <f>SUM([1]ALBA:AOPSNAJ!C23)</f>
        <v>600</v>
      </c>
      <c r="D23" s="2360">
        <f>SUM([1]ALBA:AOPSNAJ!D23)</f>
        <v>987</v>
      </c>
      <c r="E23" s="2361">
        <f t="shared" si="0"/>
        <v>1587</v>
      </c>
    </row>
    <row r="24" spans="1:5">
      <c r="A24" s="2362">
        <v>17</v>
      </c>
      <c r="B24" s="2365" t="s">
        <v>1235</v>
      </c>
      <c r="C24" s="2360">
        <f>SUM([1]ALBA:AOPSNAJ!C24)</f>
        <v>99</v>
      </c>
      <c r="D24" s="2360">
        <f>SUM([1]ALBA:AOPSNAJ!D24)</f>
        <v>105</v>
      </c>
      <c r="E24" s="2361">
        <f t="shared" si="0"/>
        <v>204</v>
      </c>
    </row>
    <row r="25" spans="1:5">
      <c r="A25" s="2362">
        <v>18</v>
      </c>
      <c r="B25" s="2365" t="s">
        <v>1236</v>
      </c>
      <c r="C25" s="2360">
        <f>SUM([1]ALBA:AOPSNAJ!C25)</f>
        <v>11</v>
      </c>
      <c r="D25" s="2360">
        <f>SUM([1]ALBA:AOPSNAJ!D25)</f>
        <v>18</v>
      </c>
      <c r="E25" s="2361">
        <f t="shared" si="0"/>
        <v>29</v>
      </c>
    </row>
    <row r="26" spans="1:5">
      <c r="A26" s="2362">
        <v>19</v>
      </c>
      <c r="B26" s="2365" t="s">
        <v>1237</v>
      </c>
      <c r="C26" s="2360">
        <f>SUM([1]ALBA:AOPSNAJ!C26)</f>
        <v>52</v>
      </c>
      <c r="D26" s="2360">
        <f>SUM([1]ALBA:AOPSNAJ!D26)</f>
        <v>65</v>
      </c>
      <c r="E26" s="2361">
        <f t="shared" si="0"/>
        <v>117</v>
      </c>
    </row>
    <row r="27" spans="1:5">
      <c r="A27" s="2362">
        <v>20</v>
      </c>
      <c r="B27" s="2363" t="s">
        <v>1238</v>
      </c>
      <c r="C27" s="2360">
        <f>SUM([1]ALBA:AOPSNAJ!C27)</f>
        <v>356</v>
      </c>
      <c r="D27" s="2360">
        <f>SUM([1]ALBA:AOPSNAJ!D27)</f>
        <v>416</v>
      </c>
      <c r="E27" s="2361">
        <f t="shared" si="0"/>
        <v>772</v>
      </c>
    </row>
    <row r="28" spans="1:5">
      <c r="A28" s="2362">
        <v>21</v>
      </c>
      <c r="B28" s="2365" t="s">
        <v>1239</v>
      </c>
      <c r="C28" s="2360">
        <f>SUM([1]ALBA:AOPSNAJ!C28)</f>
        <v>30</v>
      </c>
      <c r="D28" s="2360">
        <f>SUM([1]ALBA:AOPSNAJ!D28)</f>
        <v>51</v>
      </c>
      <c r="E28" s="2361">
        <f t="shared" si="0"/>
        <v>81</v>
      </c>
    </row>
    <row r="29" spans="1:5">
      <c r="A29" s="2362">
        <v>22</v>
      </c>
      <c r="B29" s="2365" t="s">
        <v>1240</v>
      </c>
      <c r="C29" s="2360">
        <f>SUM([1]ALBA:AOPSNAJ!C29)</f>
        <v>110</v>
      </c>
      <c r="D29" s="2360">
        <f>SUM([1]ALBA:AOPSNAJ!D29)</f>
        <v>207</v>
      </c>
      <c r="E29" s="2361">
        <f t="shared" si="0"/>
        <v>317</v>
      </c>
    </row>
    <row r="30" spans="1:5">
      <c r="A30" s="2362">
        <v>23</v>
      </c>
      <c r="B30" s="2365" t="s">
        <v>1241</v>
      </c>
      <c r="C30" s="2360">
        <f>SUM([1]ALBA:AOPSNAJ!C30)</f>
        <v>533</v>
      </c>
      <c r="D30" s="2360">
        <f>SUM([1]ALBA:AOPSNAJ!D30)</f>
        <v>866</v>
      </c>
      <c r="E30" s="2361">
        <f t="shared" si="0"/>
        <v>1399</v>
      </c>
    </row>
    <row r="31" spans="1:5">
      <c r="A31" s="2362">
        <v>24</v>
      </c>
      <c r="B31" s="2365" t="s">
        <v>1242</v>
      </c>
      <c r="C31" s="2360">
        <f>SUM([1]ALBA:AOPSNAJ!C31)</f>
        <v>299</v>
      </c>
      <c r="D31" s="2360">
        <f>SUM([1]ALBA:AOPSNAJ!D31)</f>
        <v>463</v>
      </c>
      <c r="E31" s="2361">
        <f t="shared" si="0"/>
        <v>762</v>
      </c>
    </row>
    <row r="32" spans="1:5">
      <c r="A32" s="2362">
        <v>25</v>
      </c>
      <c r="B32" s="2365" t="s">
        <v>1243</v>
      </c>
      <c r="C32" s="2360">
        <f>SUM([1]ALBA:AOPSNAJ!C32)</f>
        <v>258</v>
      </c>
      <c r="D32" s="2360">
        <f>SUM([1]ALBA:AOPSNAJ!D32)</f>
        <v>481</v>
      </c>
      <c r="E32" s="2361">
        <f t="shared" si="0"/>
        <v>739</v>
      </c>
    </row>
    <row r="33" spans="1:26">
      <c r="A33" s="2362">
        <v>26</v>
      </c>
      <c r="B33" s="2365" t="s">
        <v>1244</v>
      </c>
      <c r="C33" s="2360">
        <f>SUM([1]ALBA:AOPSNAJ!C33)</f>
        <v>197</v>
      </c>
      <c r="D33" s="2360">
        <f>SUM([1]ALBA:AOPSNAJ!D33)</f>
        <v>370</v>
      </c>
      <c r="E33" s="2361">
        <f t="shared" si="0"/>
        <v>567</v>
      </c>
    </row>
    <row r="34" spans="1:26">
      <c r="A34" s="2362">
        <v>27</v>
      </c>
      <c r="B34" s="2365" t="s">
        <v>1245</v>
      </c>
      <c r="C34" s="2360">
        <f>SUM([1]ALBA:AOPSNAJ!C34)</f>
        <v>20</v>
      </c>
      <c r="D34" s="2360">
        <f>SUM([1]ALBA:AOPSNAJ!D34)</f>
        <v>60</v>
      </c>
      <c r="E34" s="2361">
        <f t="shared" si="0"/>
        <v>80</v>
      </c>
    </row>
    <row r="35" spans="1:26">
      <c r="A35" s="2362">
        <v>28</v>
      </c>
      <c r="B35" s="2363" t="s">
        <v>1246</v>
      </c>
      <c r="C35" s="2360">
        <f>SUM([1]ALBA:AOPSNAJ!C35)</f>
        <v>429</v>
      </c>
      <c r="D35" s="2360">
        <f>SUM([1]ALBA:AOPSNAJ!D35)</f>
        <v>599</v>
      </c>
      <c r="E35" s="2361">
        <f t="shared" si="0"/>
        <v>1028</v>
      </c>
    </row>
    <row r="36" spans="1:26">
      <c r="A36" s="2362">
        <v>29</v>
      </c>
      <c r="B36" s="2365" t="s">
        <v>1247</v>
      </c>
      <c r="C36" s="2360">
        <f>SUM([1]ALBA:AOPSNAJ!C36)</f>
        <v>187</v>
      </c>
      <c r="D36" s="2360">
        <f>SUM([1]ALBA:AOPSNAJ!D36)</f>
        <v>342</v>
      </c>
      <c r="E36" s="2361">
        <f t="shared" si="0"/>
        <v>529</v>
      </c>
    </row>
    <row r="37" spans="1:26">
      <c r="A37" s="2362">
        <v>30</v>
      </c>
      <c r="B37" s="2365" t="s">
        <v>1248</v>
      </c>
      <c r="C37" s="2360">
        <f>SUM([1]ALBA:AOPSNAJ!C37)</f>
        <v>579</v>
      </c>
      <c r="D37" s="2360">
        <f>SUM([1]ALBA:AOPSNAJ!D37)</f>
        <v>568</v>
      </c>
      <c r="E37" s="2361">
        <f t="shared" si="0"/>
        <v>1147</v>
      </c>
    </row>
    <row r="38" spans="1:26">
      <c r="A38" s="2362">
        <v>31</v>
      </c>
      <c r="B38" s="2365" t="s">
        <v>1249</v>
      </c>
      <c r="C38" s="2360">
        <f>SUM([1]ALBA:AOPSNAJ!C38)</f>
        <v>71</v>
      </c>
      <c r="D38" s="2360">
        <f>SUM([1]ALBA:AOPSNAJ!D38)</f>
        <v>70</v>
      </c>
      <c r="E38" s="2361">
        <f t="shared" si="0"/>
        <v>141</v>
      </c>
    </row>
    <row r="39" spans="1:26">
      <c r="A39" s="2362">
        <v>32</v>
      </c>
      <c r="B39" s="2363" t="s">
        <v>1250</v>
      </c>
      <c r="C39" s="2360">
        <f>SUM([1]ALBA:AOPSNAJ!C39)</f>
        <v>141</v>
      </c>
      <c r="D39" s="2360">
        <f>SUM([1]ALBA:AOPSNAJ!D39)</f>
        <v>111</v>
      </c>
      <c r="E39" s="2361">
        <f t="shared" si="0"/>
        <v>252</v>
      </c>
    </row>
    <row r="40" spans="1:26">
      <c r="A40" s="2362">
        <v>33</v>
      </c>
      <c r="B40" s="2363" t="s">
        <v>1251</v>
      </c>
      <c r="C40" s="2360">
        <f>SUM([1]ALBA:AOPSNAJ!C40)</f>
        <v>105</v>
      </c>
      <c r="D40" s="2360">
        <f>SUM([1]ALBA:AOPSNAJ!D40)</f>
        <v>182</v>
      </c>
      <c r="E40" s="2361">
        <f t="shared" si="0"/>
        <v>287</v>
      </c>
    </row>
    <row r="41" spans="1:26">
      <c r="A41" s="2362">
        <v>34</v>
      </c>
      <c r="B41" s="2365" t="s">
        <v>1252</v>
      </c>
      <c r="C41" s="2360">
        <f>SUM([1]ALBA:AOPSNAJ!C41)</f>
        <v>37</v>
      </c>
      <c r="D41" s="2360">
        <f>SUM([1]ALBA:AOPSNAJ!D41)</f>
        <v>18</v>
      </c>
      <c r="E41" s="2361">
        <f t="shared" si="0"/>
        <v>55</v>
      </c>
    </row>
    <row r="42" spans="1:26">
      <c r="A42" s="2362">
        <v>35</v>
      </c>
      <c r="B42" s="2363" t="s">
        <v>1253</v>
      </c>
      <c r="C42" s="2360">
        <f>SUM([1]ALBA:AOPSNAJ!C42)</f>
        <v>11</v>
      </c>
      <c r="D42" s="2360">
        <f>SUM([1]ALBA:AOPSNAJ!D42)</f>
        <v>37</v>
      </c>
      <c r="E42" s="2361">
        <f t="shared" si="0"/>
        <v>48</v>
      </c>
    </row>
    <row r="43" spans="1:26">
      <c r="A43" s="2362">
        <v>36</v>
      </c>
      <c r="B43" s="2364" t="s">
        <v>1254</v>
      </c>
      <c r="C43" s="2360">
        <f>SUM([1]ALBA:AOPSNAJ!C43)</f>
        <v>29</v>
      </c>
      <c r="D43" s="2360">
        <f>SUM([1]ALBA:AOPSNAJ!D43)</f>
        <v>32</v>
      </c>
      <c r="E43" s="2361">
        <f t="shared" si="0"/>
        <v>61</v>
      </c>
    </row>
    <row r="44" spans="1:26" ht="13.5" thickBot="1">
      <c r="A44" s="2362">
        <v>37</v>
      </c>
      <c r="B44" s="2365" t="s">
        <v>1255</v>
      </c>
      <c r="C44" s="2360">
        <f>SUM([1]ALBA:AOPSNAJ!C44)</f>
        <v>0</v>
      </c>
      <c r="D44" s="2360">
        <f>SUM([1]ALBA:AOPSNAJ!D44)</f>
        <v>0</v>
      </c>
      <c r="E44" s="2361">
        <f t="shared" si="0"/>
        <v>0</v>
      </c>
    </row>
    <row r="45" spans="1:26" ht="13.5" thickBot="1">
      <c r="A45" s="2926" t="s">
        <v>1256</v>
      </c>
      <c r="B45" s="2927"/>
      <c r="C45" s="2366">
        <f>SUM(C8:C44)</f>
        <v>6231</v>
      </c>
      <c r="D45" s="2366">
        <f>SUM(D8:D44)</f>
        <v>8821</v>
      </c>
      <c r="E45" s="2366">
        <f>SUM(E8:E44)</f>
        <v>15052</v>
      </c>
    </row>
    <row r="46" spans="1:26" ht="42" customHeight="1">
      <c r="A46" s="2928" t="s">
        <v>1257</v>
      </c>
      <c r="B46" s="2928"/>
      <c r="C46" s="2928"/>
      <c r="D46" s="2928"/>
      <c r="E46" s="2928"/>
      <c r="F46" s="2367"/>
      <c r="G46" s="2367"/>
      <c r="H46" s="2367"/>
      <c r="I46" s="2367"/>
      <c r="J46" s="2367"/>
      <c r="K46" s="2367"/>
      <c r="L46" s="2367"/>
      <c r="M46" s="2367"/>
      <c r="N46" s="2367"/>
      <c r="O46" s="2367"/>
      <c r="P46" s="2367"/>
      <c r="Q46" s="2367"/>
      <c r="R46" s="2367"/>
      <c r="S46" s="2367"/>
      <c r="T46" s="2367"/>
      <c r="U46" s="2368"/>
      <c r="V46" s="2368"/>
      <c r="W46" s="2368"/>
      <c r="X46" s="2368"/>
      <c r="Y46" s="2368"/>
      <c r="Z46" s="2368"/>
    </row>
    <row r="47" spans="1:26" ht="19.5" customHeight="1">
      <c r="A47" s="2929" t="s">
        <v>1258</v>
      </c>
      <c r="B47" s="2929"/>
      <c r="C47" s="2929"/>
      <c r="D47" s="2929"/>
      <c r="E47" s="2929"/>
    </row>
    <row r="48" spans="1:26">
      <c r="A48" s="2930" t="s">
        <v>1259</v>
      </c>
      <c r="B48" s="2930"/>
      <c r="C48" s="2369"/>
      <c r="D48" s="2369"/>
      <c r="E48" s="2369"/>
    </row>
    <row r="49" spans="1:5">
      <c r="A49" s="2929" t="s">
        <v>1260</v>
      </c>
      <c r="B49" s="2929"/>
      <c r="C49" s="2929"/>
      <c r="D49" s="2370"/>
      <c r="E49" s="2370"/>
    </row>
    <row r="50" spans="1:5" s="2372" customFormat="1" ht="15.75">
      <c r="A50" s="2929"/>
      <c r="B50" s="2929"/>
      <c r="C50" s="2929"/>
      <c r="D50" s="2371"/>
      <c r="E50" s="2371"/>
    </row>
    <row r="51" spans="1:5" ht="15">
      <c r="A51" s="2278"/>
      <c r="B51" s="2373"/>
      <c r="C51" s="2373"/>
    </row>
    <row r="52" spans="1:5" ht="20.25" customHeight="1">
      <c r="A52" s="2374"/>
      <c r="B52" s="2375"/>
      <c r="C52" s="2375"/>
      <c r="D52" s="2375"/>
      <c r="E52" s="2375"/>
    </row>
    <row r="53" spans="1:5" ht="15">
      <c r="A53" s="2376"/>
      <c r="E53" s="2377" t="s">
        <v>1261</v>
      </c>
    </row>
    <row r="54" spans="1:5" ht="15">
      <c r="A54" s="2376"/>
      <c r="E54" s="2377" t="s">
        <v>1262</v>
      </c>
    </row>
    <row r="55" spans="1:5" ht="15">
      <c r="A55" s="2376"/>
      <c r="D55" s="2925" t="s">
        <v>1263</v>
      </c>
      <c r="E55" s="2925"/>
    </row>
    <row r="56" spans="1:5" ht="15">
      <c r="A56" s="2376"/>
    </row>
    <row r="57" spans="1:5" ht="15.75">
      <c r="A57" s="2378"/>
    </row>
    <row r="58" spans="1:5">
      <c r="A58" s="2278"/>
    </row>
    <row r="59" spans="1:5">
      <c r="A59" s="2278"/>
    </row>
    <row r="60" spans="1:5">
      <c r="A60" s="2278"/>
    </row>
    <row r="61" spans="1:5">
      <c r="A61" s="2278"/>
    </row>
    <row r="62" spans="1:5">
      <c r="A62" s="2278"/>
    </row>
    <row r="63" spans="1:5">
      <c r="A63" s="2278"/>
    </row>
    <row r="64" spans="1:5">
      <c r="A64" s="2278"/>
    </row>
    <row r="65" spans="1:1">
      <c r="A65" s="2278"/>
    </row>
    <row r="66" spans="1:1">
      <c r="A66" s="2278"/>
    </row>
    <row r="67" spans="1:1">
      <c r="A67" s="2278"/>
    </row>
    <row r="68" spans="1:1">
      <c r="A68" s="2278"/>
    </row>
    <row r="69" spans="1:1">
      <c r="A69" s="2278"/>
    </row>
    <row r="70" spans="1:1">
      <c r="A70" s="2278"/>
    </row>
    <row r="71" spans="1:1">
      <c r="A71" s="2278"/>
    </row>
    <row r="72" spans="1:1">
      <c r="A72" s="2278"/>
    </row>
    <row r="73" spans="1:1">
      <c r="A73" s="2278"/>
    </row>
    <row r="74" spans="1:1">
      <c r="A74" s="2278"/>
    </row>
    <row r="75" spans="1:1">
      <c r="A75" s="2278"/>
    </row>
    <row r="76" spans="1:1">
      <c r="A76" s="2278"/>
    </row>
    <row r="77" spans="1:1">
      <c r="A77" s="2278"/>
    </row>
    <row r="78" spans="1:1">
      <c r="A78" s="2278"/>
    </row>
    <row r="79" spans="1:1">
      <c r="A79" s="2278"/>
    </row>
    <row r="80" spans="1:1">
      <c r="A80" s="2278"/>
    </row>
    <row r="81" spans="1:1">
      <c r="A81" s="2278"/>
    </row>
    <row r="82" spans="1:1">
      <c r="A82" s="2278"/>
    </row>
    <row r="83" spans="1:1">
      <c r="A83" s="2278"/>
    </row>
    <row r="84" spans="1:1">
      <c r="A84" s="2278"/>
    </row>
    <row r="85" spans="1:1">
      <c r="A85" s="2278"/>
    </row>
    <row r="86" spans="1:1">
      <c r="A86" s="2278"/>
    </row>
    <row r="87" spans="1:1">
      <c r="A87" s="2278"/>
    </row>
    <row r="88" spans="1:1">
      <c r="A88" s="2278"/>
    </row>
    <row r="89" spans="1:1">
      <c r="A89" s="2278"/>
    </row>
    <row r="90" spans="1:1">
      <c r="A90" s="2278"/>
    </row>
    <row r="91" spans="1:1">
      <c r="A91" s="2278"/>
    </row>
    <row r="92" spans="1:1">
      <c r="A92" s="2278"/>
    </row>
    <row r="93" spans="1:1">
      <c r="A93" s="2278"/>
    </row>
    <row r="94" spans="1:1">
      <c r="A94" s="2278"/>
    </row>
    <row r="95" spans="1:1">
      <c r="A95" s="2278"/>
    </row>
    <row r="96" spans="1:1">
      <c r="A96" s="2278"/>
    </row>
    <row r="97" spans="1:8">
      <c r="A97" s="2278"/>
    </row>
    <row r="98" spans="1:8">
      <c r="A98" s="2278"/>
    </row>
    <row r="99" spans="1:8">
      <c r="A99" s="2278"/>
    </row>
    <row r="100" spans="1:8">
      <c r="A100" s="2278"/>
    </row>
    <row r="101" spans="1:8">
      <c r="A101" s="2278"/>
    </row>
    <row r="102" spans="1:8">
      <c r="A102" s="2278"/>
    </row>
    <row r="103" spans="1:8">
      <c r="A103" s="2278"/>
    </row>
    <row r="104" spans="1:8">
      <c r="F104" s="2369"/>
      <c r="G104" s="2369"/>
      <c r="H104" s="2369"/>
    </row>
    <row r="105" spans="1:8">
      <c r="F105" s="2369"/>
      <c r="G105" s="2369"/>
      <c r="H105" s="2369"/>
    </row>
    <row r="106" spans="1:8">
      <c r="F106" s="2369"/>
      <c r="G106" s="2369"/>
      <c r="H106" s="2369"/>
    </row>
    <row r="107" spans="1:8">
      <c r="F107" s="2369"/>
      <c r="G107" s="2369"/>
      <c r="H107" s="2369"/>
    </row>
    <row r="108" spans="1:8">
      <c r="F108" s="2369"/>
      <c r="G108" s="2369"/>
      <c r="H108" s="2369"/>
    </row>
    <row r="109" spans="1:8">
      <c r="F109" s="2369"/>
      <c r="G109" s="2369"/>
      <c r="H109" s="2369"/>
    </row>
    <row r="110" spans="1:8">
      <c r="F110" s="2369"/>
      <c r="G110" s="2369"/>
      <c r="H110" s="2369"/>
    </row>
    <row r="111" spans="1:8">
      <c r="F111" s="2369"/>
      <c r="G111" s="2369"/>
      <c r="H111" s="2369"/>
    </row>
    <row r="112" spans="1:8">
      <c r="F112" s="2369"/>
      <c r="G112" s="2369"/>
      <c r="H112" s="2369"/>
    </row>
    <row r="113" spans="6:8">
      <c r="F113" s="2369"/>
      <c r="G113" s="2369"/>
      <c r="H113" s="2369"/>
    </row>
    <row r="114" spans="6:8">
      <c r="F114" s="2369"/>
      <c r="G114" s="2369"/>
      <c r="H114" s="2369"/>
    </row>
    <row r="115" spans="6:8">
      <c r="F115" s="2369"/>
      <c r="G115" s="2369"/>
      <c r="H115" s="2369"/>
    </row>
    <row r="116" spans="6:8">
      <c r="F116" s="2369"/>
      <c r="G116" s="2369"/>
      <c r="H116" s="2369"/>
    </row>
    <row r="117" spans="6:8">
      <c r="F117" s="2369"/>
      <c r="G117" s="2369"/>
      <c r="H117" s="2369"/>
    </row>
    <row r="118" spans="6:8">
      <c r="F118" s="2369"/>
      <c r="G118" s="2369"/>
      <c r="H118" s="2369"/>
    </row>
    <row r="119" spans="6:8">
      <c r="F119" s="2369"/>
      <c r="G119" s="2369"/>
      <c r="H119" s="2369"/>
    </row>
    <row r="120" spans="6:8">
      <c r="F120" s="2369"/>
      <c r="G120" s="2369"/>
      <c r="H120" s="2369"/>
    </row>
    <row r="121" spans="6:8">
      <c r="F121" s="2369"/>
      <c r="G121" s="2369"/>
      <c r="H121" s="2369"/>
    </row>
    <row r="122" spans="6:8">
      <c r="F122" s="2369"/>
      <c r="G122" s="2369"/>
      <c r="H122" s="2369"/>
    </row>
    <row r="123" spans="6:8">
      <c r="F123" s="2369"/>
      <c r="G123" s="2369"/>
      <c r="H123" s="2369"/>
    </row>
    <row r="124" spans="6:8">
      <c r="F124" s="2369"/>
      <c r="G124" s="2369"/>
      <c r="H124" s="2369"/>
    </row>
    <row r="125" spans="6:8">
      <c r="F125" s="2369"/>
      <c r="G125" s="2369"/>
      <c r="H125" s="2369"/>
    </row>
    <row r="126" spans="6:8">
      <c r="F126" s="2369"/>
      <c r="G126" s="2369"/>
      <c r="H126" s="2369"/>
    </row>
    <row r="127" spans="6:8">
      <c r="F127" s="2369"/>
      <c r="G127" s="2369"/>
      <c r="H127" s="2369"/>
    </row>
    <row r="128" spans="6:8">
      <c r="F128" s="2369"/>
      <c r="G128" s="2369"/>
      <c r="H128" s="2369"/>
    </row>
    <row r="129" spans="6:8">
      <c r="F129" s="2369"/>
      <c r="G129" s="2369"/>
      <c r="H129" s="2369"/>
    </row>
    <row r="130" spans="6:8">
      <c r="F130" s="2369"/>
      <c r="G130" s="2369"/>
      <c r="H130" s="2369"/>
    </row>
    <row r="131" spans="6:8">
      <c r="F131" s="2369"/>
      <c r="G131" s="2369"/>
      <c r="H131" s="2369"/>
    </row>
    <row r="132" spans="6:8">
      <c r="F132" s="2369"/>
      <c r="G132" s="2369"/>
      <c r="H132" s="2369"/>
    </row>
    <row r="133" spans="6:8">
      <c r="F133" s="2369"/>
      <c r="G133" s="2369"/>
      <c r="H133" s="2369"/>
    </row>
    <row r="134" spans="6:8">
      <c r="F134" s="2369"/>
      <c r="G134" s="2369"/>
      <c r="H134" s="2369"/>
    </row>
    <row r="135" spans="6:8">
      <c r="F135" s="2369"/>
      <c r="G135" s="2369"/>
      <c r="H135" s="2369"/>
    </row>
    <row r="136" spans="6:8">
      <c r="F136" s="2369"/>
      <c r="G136" s="2369"/>
      <c r="H136" s="2369"/>
    </row>
    <row r="137" spans="6:8">
      <c r="F137" s="2369"/>
      <c r="G137" s="2369"/>
      <c r="H137" s="2369"/>
    </row>
    <row r="138" spans="6:8">
      <c r="F138" s="2369"/>
      <c r="G138" s="2369"/>
      <c r="H138" s="2369"/>
    </row>
    <row r="139" spans="6:8">
      <c r="F139" s="2369"/>
      <c r="G139" s="2369"/>
      <c r="H139" s="2369"/>
    </row>
    <row r="140" spans="6:8">
      <c r="F140" s="2369"/>
      <c r="G140" s="2369"/>
      <c r="H140" s="2369"/>
    </row>
    <row r="141" spans="6:8">
      <c r="F141" s="2369"/>
      <c r="G141" s="2369"/>
      <c r="H141" s="2369"/>
    </row>
    <row r="142" spans="6:8">
      <c r="F142" s="2369"/>
      <c r="G142" s="2369"/>
      <c r="H142" s="2369"/>
    </row>
    <row r="143" spans="6:8">
      <c r="F143" s="2369"/>
      <c r="G143" s="2369"/>
      <c r="H143" s="2369"/>
    </row>
    <row r="144" spans="6:8">
      <c r="F144" s="2369"/>
      <c r="G144" s="2369"/>
      <c r="H144" s="2369"/>
    </row>
    <row r="145" spans="6:8">
      <c r="F145" s="2369"/>
      <c r="G145" s="2369"/>
      <c r="H145" s="2369"/>
    </row>
    <row r="146" spans="6:8">
      <c r="F146" s="2369"/>
      <c r="G146" s="2369"/>
      <c r="H146" s="2369"/>
    </row>
    <row r="147" spans="6:8">
      <c r="F147" s="2369"/>
      <c r="G147" s="2369"/>
      <c r="H147" s="2369"/>
    </row>
    <row r="148" spans="6:8">
      <c r="F148" s="2369"/>
      <c r="G148" s="2369"/>
      <c r="H148" s="2369"/>
    </row>
    <row r="149" spans="6:8">
      <c r="F149" s="2369"/>
      <c r="G149" s="2369"/>
      <c r="H149" s="2369"/>
    </row>
    <row r="150" spans="6:8">
      <c r="F150" s="2369"/>
      <c r="G150" s="2369"/>
      <c r="H150" s="2369"/>
    </row>
    <row r="151" spans="6:8">
      <c r="F151" s="2369"/>
      <c r="G151" s="2369"/>
      <c r="H151" s="2369"/>
    </row>
    <row r="152" spans="6:8">
      <c r="F152" s="2369"/>
      <c r="G152" s="2369"/>
      <c r="H152" s="2369"/>
    </row>
    <row r="153" spans="6:8">
      <c r="F153" s="2369"/>
      <c r="G153" s="2369"/>
      <c r="H153" s="2369"/>
    </row>
    <row r="154" spans="6:8">
      <c r="F154" s="2369"/>
      <c r="G154" s="2369"/>
      <c r="H154" s="2369"/>
    </row>
    <row r="155" spans="6:8">
      <c r="F155" s="2369"/>
      <c r="G155" s="2369"/>
      <c r="H155" s="2369"/>
    </row>
    <row r="156" spans="6:8">
      <c r="F156" s="2369"/>
      <c r="G156" s="2369"/>
      <c r="H156" s="2369"/>
    </row>
    <row r="157" spans="6:8">
      <c r="F157" s="2369"/>
      <c r="G157" s="2369"/>
      <c r="H157" s="2369"/>
    </row>
    <row r="158" spans="6:8">
      <c r="F158" s="2369"/>
      <c r="G158" s="2369"/>
      <c r="H158" s="2369"/>
    </row>
    <row r="159" spans="6:8">
      <c r="F159" s="2369"/>
      <c r="G159" s="2369"/>
      <c r="H159" s="2369"/>
    </row>
    <row r="160" spans="6:8">
      <c r="F160" s="2369"/>
      <c r="G160" s="2369"/>
      <c r="H160" s="2369"/>
    </row>
    <row r="161" spans="6:8">
      <c r="F161" s="2369"/>
      <c r="G161" s="2369"/>
      <c r="H161" s="2369"/>
    </row>
    <row r="162" spans="6:8">
      <c r="F162" s="2369"/>
      <c r="G162" s="2369"/>
      <c r="H162" s="2369"/>
    </row>
    <row r="163" spans="6:8">
      <c r="F163" s="2369"/>
      <c r="G163" s="2369"/>
      <c r="H163" s="2369"/>
    </row>
    <row r="164" spans="6:8">
      <c r="F164" s="2369"/>
      <c r="G164" s="2369"/>
      <c r="H164" s="2369"/>
    </row>
    <row r="165" spans="6:8">
      <c r="F165" s="2369"/>
      <c r="G165" s="2369"/>
      <c r="H165" s="2369"/>
    </row>
    <row r="166" spans="6:8">
      <c r="F166" s="2369"/>
      <c r="G166" s="2369"/>
      <c r="H166" s="2369"/>
    </row>
    <row r="167" spans="6:8">
      <c r="F167" s="2369"/>
      <c r="G167" s="2369"/>
      <c r="H167" s="2369"/>
    </row>
    <row r="168" spans="6:8">
      <c r="F168" s="2369"/>
      <c r="G168" s="2369"/>
      <c r="H168" s="2369"/>
    </row>
    <row r="169" spans="6:8">
      <c r="F169" s="2369"/>
      <c r="G169" s="2369"/>
      <c r="H169" s="2369"/>
    </row>
    <row r="170" spans="6:8">
      <c r="F170" s="2369"/>
      <c r="G170" s="2369"/>
      <c r="H170" s="2369"/>
    </row>
    <row r="171" spans="6:8">
      <c r="F171" s="2369"/>
      <c r="G171" s="2369"/>
      <c r="H171" s="2369"/>
    </row>
    <row r="172" spans="6:8">
      <c r="F172" s="2369"/>
      <c r="G172" s="2369"/>
      <c r="H172" s="2369"/>
    </row>
    <row r="173" spans="6:8">
      <c r="F173" s="2369"/>
      <c r="G173" s="2369"/>
      <c r="H173" s="2369"/>
    </row>
    <row r="174" spans="6:8">
      <c r="F174" s="2369"/>
      <c r="G174" s="2369"/>
      <c r="H174" s="2369"/>
    </row>
    <row r="175" spans="6:8">
      <c r="F175" s="2369"/>
      <c r="G175" s="2369"/>
      <c r="H175" s="2369"/>
    </row>
    <row r="176" spans="6:8">
      <c r="F176" s="2369"/>
      <c r="G176" s="2369"/>
      <c r="H176" s="2369"/>
    </row>
    <row r="177" spans="6:8">
      <c r="F177" s="2369"/>
      <c r="G177" s="2369"/>
      <c r="H177" s="2369"/>
    </row>
    <row r="178" spans="6:8">
      <c r="F178" s="2369"/>
      <c r="G178" s="2369"/>
      <c r="H178" s="2369"/>
    </row>
    <row r="179" spans="6:8">
      <c r="F179" s="2369"/>
      <c r="G179" s="2369"/>
      <c r="H179" s="2369"/>
    </row>
    <row r="180" spans="6:8">
      <c r="F180" s="2369"/>
      <c r="G180" s="2369"/>
      <c r="H180" s="2369"/>
    </row>
    <row r="181" spans="6:8">
      <c r="F181" s="2369"/>
      <c r="G181" s="2369"/>
      <c r="H181" s="2369"/>
    </row>
    <row r="182" spans="6:8">
      <c r="F182" s="2369"/>
      <c r="G182" s="2369"/>
      <c r="H182" s="2369"/>
    </row>
    <row r="183" spans="6:8">
      <c r="F183" s="2369"/>
      <c r="G183" s="2369"/>
      <c r="H183" s="2369"/>
    </row>
    <row r="184" spans="6:8">
      <c r="F184" s="2369"/>
      <c r="G184" s="2369"/>
      <c r="H184" s="2369"/>
    </row>
    <row r="185" spans="6:8">
      <c r="F185" s="2369"/>
      <c r="G185" s="2369"/>
      <c r="H185" s="2369"/>
    </row>
    <row r="186" spans="6:8">
      <c r="F186" s="2369"/>
      <c r="G186" s="2369"/>
      <c r="H186" s="2369"/>
    </row>
    <row r="187" spans="6:8">
      <c r="F187" s="2369"/>
      <c r="G187" s="2369"/>
      <c r="H187" s="2369"/>
    </row>
    <row r="188" spans="6:8">
      <c r="F188" s="2369"/>
      <c r="G188" s="2369"/>
      <c r="H188" s="2369"/>
    </row>
    <row r="189" spans="6:8">
      <c r="F189" s="2369"/>
      <c r="G189" s="2369"/>
      <c r="H189" s="2369"/>
    </row>
    <row r="190" spans="6:8">
      <c r="F190" s="2369"/>
      <c r="G190" s="2369"/>
      <c r="H190" s="2369"/>
    </row>
    <row r="191" spans="6:8">
      <c r="F191" s="2369"/>
      <c r="G191" s="2369"/>
      <c r="H191" s="2369"/>
    </row>
    <row r="192" spans="6:8">
      <c r="F192" s="2369"/>
      <c r="G192" s="2369"/>
      <c r="H192" s="2369"/>
    </row>
    <row r="193" spans="6:8">
      <c r="F193" s="2369"/>
      <c r="G193" s="2369"/>
      <c r="H193" s="2369"/>
    </row>
    <row r="194" spans="6:8">
      <c r="F194" s="2369"/>
      <c r="G194" s="2369"/>
      <c r="H194" s="2369"/>
    </row>
    <row r="195" spans="6:8">
      <c r="F195" s="2369"/>
      <c r="G195" s="2369"/>
      <c r="H195" s="2369"/>
    </row>
    <row r="196" spans="6:8">
      <c r="F196" s="2369"/>
      <c r="G196" s="2369"/>
      <c r="H196" s="2369"/>
    </row>
    <row r="197" spans="6:8">
      <c r="F197" s="2369"/>
      <c r="G197" s="2369"/>
      <c r="H197" s="2369"/>
    </row>
    <row r="198" spans="6:8">
      <c r="F198" s="2369"/>
      <c r="G198" s="2369"/>
      <c r="H198" s="2369"/>
    </row>
    <row r="199" spans="6:8">
      <c r="F199" s="2369"/>
      <c r="G199" s="2369"/>
      <c r="H199" s="2369"/>
    </row>
    <row r="200" spans="6:8">
      <c r="F200" s="2369"/>
      <c r="G200" s="2369"/>
      <c r="H200" s="2369"/>
    </row>
    <row r="201" spans="6:8">
      <c r="F201" s="2369"/>
      <c r="G201" s="2369"/>
      <c r="H201" s="2369"/>
    </row>
    <row r="202" spans="6:8">
      <c r="F202" s="2369"/>
      <c r="G202" s="2369"/>
      <c r="H202" s="2369"/>
    </row>
  </sheetData>
  <mergeCells count="15">
    <mergeCell ref="D55:E55"/>
    <mergeCell ref="A45:B45"/>
    <mergeCell ref="A46:E46"/>
    <mergeCell ref="A47:E47"/>
    <mergeCell ref="A48:B48"/>
    <mergeCell ref="A49:C49"/>
    <mergeCell ref="A50:C50"/>
    <mergeCell ref="A1:E1"/>
    <mergeCell ref="A3:A6"/>
    <mergeCell ref="B3:B6"/>
    <mergeCell ref="C3:E3"/>
    <mergeCell ref="C4:E4"/>
    <mergeCell ref="C5:C6"/>
    <mergeCell ref="D5:D6"/>
    <mergeCell ref="E5:E6"/>
  </mergeCells>
  <pageMargins left="0.9055118110236221" right="0.23622047244094491" top="3.937007874015748E-2" bottom="0" header="0" footer="0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Z202"/>
  <sheetViews>
    <sheetView topLeftCell="A28" zoomScale="75" workbookViewId="0">
      <selection activeCell="B80" sqref="B80"/>
    </sheetView>
  </sheetViews>
  <sheetFormatPr defaultRowHeight="12.75"/>
  <cols>
    <col min="1" max="1" width="6.140625" style="2324" customWidth="1"/>
    <col min="2" max="2" width="33.42578125" style="2324" customWidth="1"/>
    <col min="3" max="3" width="17.5703125" style="2324" customWidth="1"/>
    <col min="4" max="4" width="16.140625" style="2324" customWidth="1"/>
    <col min="5" max="5" width="21.140625" style="2324" customWidth="1"/>
    <col min="6" max="7" width="8.5703125" style="2324" customWidth="1"/>
    <col min="8" max="8" width="33.42578125" style="2324" customWidth="1"/>
    <col min="9" max="9" width="14.85546875" style="2324" customWidth="1"/>
    <col min="10" max="256" width="9.140625" style="2324"/>
    <col min="257" max="257" width="6.140625" style="2324" customWidth="1"/>
    <col min="258" max="258" width="33.42578125" style="2324" customWidth="1"/>
    <col min="259" max="259" width="17.5703125" style="2324" customWidth="1"/>
    <col min="260" max="260" width="16.140625" style="2324" customWidth="1"/>
    <col min="261" max="261" width="21.140625" style="2324" customWidth="1"/>
    <col min="262" max="263" width="8.5703125" style="2324" customWidth="1"/>
    <col min="264" max="264" width="33.42578125" style="2324" customWidth="1"/>
    <col min="265" max="265" width="14.85546875" style="2324" customWidth="1"/>
    <col min="266" max="512" width="9.140625" style="2324"/>
    <col min="513" max="513" width="6.140625" style="2324" customWidth="1"/>
    <col min="514" max="514" width="33.42578125" style="2324" customWidth="1"/>
    <col min="515" max="515" width="17.5703125" style="2324" customWidth="1"/>
    <col min="516" max="516" width="16.140625" style="2324" customWidth="1"/>
    <col min="517" max="517" width="21.140625" style="2324" customWidth="1"/>
    <col min="518" max="519" width="8.5703125" style="2324" customWidth="1"/>
    <col min="520" max="520" width="33.42578125" style="2324" customWidth="1"/>
    <col min="521" max="521" width="14.85546875" style="2324" customWidth="1"/>
    <col min="522" max="768" width="9.140625" style="2324"/>
    <col min="769" max="769" width="6.140625" style="2324" customWidth="1"/>
    <col min="770" max="770" width="33.42578125" style="2324" customWidth="1"/>
    <col min="771" max="771" width="17.5703125" style="2324" customWidth="1"/>
    <col min="772" max="772" width="16.140625" style="2324" customWidth="1"/>
    <col min="773" max="773" width="21.140625" style="2324" customWidth="1"/>
    <col min="774" max="775" width="8.5703125" style="2324" customWidth="1"/>
    <col min="776" max="776" width="33.42578125" style="2324" customWidth="1"/>
    <col min="777" max="777" width="14.85546875" style="2324" customWidth="1"/>
    <col min="778" max="1024" width="9.140625" style="2324"/>
    <col min="1025" max="1025" width="6.140625" style="2324" customWidth="1"/>
    <col min="1026" max="1026" width="33.42578125" style="2324" customWidth="1"/>
    <col min="1027" max="1027" width="17.5703125" style="2324" customWidth="1"/>
    <col min="1028" max="1028" width="16.140625" style="2324" customWidth="1"/>
    <col min="1029" max="1029" width="21.140625" style="2324" customWidth="1"/>
    <col min="1030" max="1031" width="8.5703125" style="2324" customWidth="1"/>
    <col min="1032" max="1032" width="33.42578125" style="2324" customWidth="1"/>
    <col min="1033" max="1033" width="14.85546875" style="2324" customWidth="1"/>
    <col min="1034" max="1280" width="9.140625" style="2324"/>
    <col min="1281" max="1281" width="6.140625" style="2324" customWidth="1"/>
    <col min="1282" max="1282" width="33.42578125" style="2324" customWidth="1"/>
    <col min="1283" max="1283" width="17.5703125" style="2324" customWidth="1"/>
    <col min="1284" max="1284" width="16.140625" style="2324" customWidth="1"/>
    <col min="1285" max="1285" width="21.140625" style="2324" customWidth="1"/>
    <col min="1286" max="1287" width="8.5703125" style="2324" customWidth="1"/>
    <col min="1288" max="1288" width="33.42578125" style="2324" customWidth="1"/>
    <col min="1289" max="1289" width="14.85546875" style="2324" customWidth="1"/>
    <col min="1290" max="1536" width="9.140625" style="2324"/>
    <col min="1537" max="1537" width="6.140625" style="2324" customWidth="1"/>
    <col min="1538" max="1538" width="33.42578125" style="2324" customWidth="1"/>
    <col min="1539" max="1539" width="17.5703125" style="2324" customWidth="1"/>
    <col min="1540" max="1540" width="16.140625" style="2324" customWidth="1"/>
    <col min="1541" max="1541" width="21.140625" style="2324" customWidth="1"/>
    <col min="1542" max="1543" width="8.5703125" style="2324" customWidth="1"/>
    <col min="1544" max="1544" width="33.42578125" style="2324" customWidth="1"/>
    <col min="1545" max="1545" width="14.85546875" style="2324" customWidth="1"/>
    <col min="1546" max="1792" width="9.140625" style="2324"/>
    <col min="1793" max="1793" width="6.140625" style="2324" customWidth="1"/>
    <col min="1794" max="1794" width="33.42578125" style="2324" customWidth="1"/>
    <col min="1795" max="1795" width="17.5703125" style="2324" customWidth="1"/>
    <col min="1796" max="1796" width="16.140625" style="2324" customWidth="1"/>
    <col min="1797" max="1797" width="21.140625" style="2324" customWidth="1"/>
    <col min="1798" max="1799" width="8.5703125" style="2324" customWidth="1"/>
    <col min="1800" max="1800" width="33.42578125" style="2324" customWidth="1"/>
    <col min="1801" max="1801" width="14.85546875" style="2324" customWidth="1"/>
    <col min="1802" max="2048" width="9.140625" style="2324"/>
    <col min="2049" max="2049" width="6.140625" style="2324" customWidth="1"/>
    <col min="2050" max="2050" width="33.42578125" style="2324" customWidth="1"/>
    <col min="2051" max="2051" width="17.5703125" style="2324" customWidth="1"/>
    <col min="2052" max="2052" width="16.140625" style="2324" customWidth="1"/>
    <col min="2053" max="2053" width="21.140625" style="2324" customWidth="1"/>
    <col min="2054" max="2055" width="8.5703125" style="2324" customWidth="1"/>
    <col min="2056" max="2056" width="33.42578125" style="2324" customWidth="1"/>
    <col min="2057" max="2057" width="14.85546875" style="2324" customWidth="1"/>
    <col min="2058" max="2304" width="9.140625" style="2324"/>
    <col min="2305" max="2305" width="6.140625" style="2324" customWidth="1"/>
    <col min="2306" max="2306" width="33.42578125" style="2324" customWidth="1"/>
    <col min="2307" max="2307" width="17.5703125" style="2324" customWidth="1"/>
    <col min="2308" max="2308" width="16.140625" style="2324" customWidth="1"/>
    <col min="2309" max="2309" width="21.140625" style="2324" customWidth="1"/>
    <col min="2310" max="2311" width="8.5703125" style="2324" customWidth="1"/>
    <col min="2312" max="2312" width="33.42578125" style="2324" customWidth="1"/>
    <col min="2313" max="2313" width="14.85546875" style="2324" customWidth="1"/>
    <col min="2314" max="2560" width="9.140625" style="2324"/>
    <col min="2561" max="2561" width="6.140625" style="2324" customWidth="1"/>
    <col min="2562" max="2562" width="33.42578125" style="2324" customWidth="1"/>
    <col min="2563" max="2563" width="17.5703125" style="2324" customWidth="1"/>
    <col min="2564" max="2564" width="16.140625" style="2324" customWidth="1"/>
    <col min="2565" max="2565" width="21.140625" style="2324" customWidth="1"/>
    <col min="2566" max="2567" width="8.5703125" style="2324" customWidth="1"/>
    <col min="2568" max="2568" width="33.42578125" style="2324" customWidth="1"/>
    <col min="2569" max="2569" width="14.85546875" style="2324" customWidth="1"/>
    <col min="2570" max="2816" width="9.140625" style="2324"/>
    <col min="2817" max="2817" width="6.140625" style="2324" customWidth="1"/>
    <col min="2818" max="2818" width="33.42578125" style="2324" customWidth="1"/>
    <col min="2819" max="2819" width="17.5703125" style="2324" customWidth="1"/>
    <col min="2820" max="2820" width="16.140625" style="2324" customWidth="1"/>
    <col min="2821" max="2821" width="21.140625" style="2324" customWidth="1"/>
    <col min="2822" max="2823" width="8.5703125" style="2324" customWidth="1"/>
    <col min="2824" max="2824" width="33.42578125" style="2324" customWidth="1"/>
    <col min="2825" max="2825" width="14.85546875" style="2324" customWidth="1"/>
    <col min="2826" max="3072" width="9.140625" style="2324"/>
    <col min="3073" max="3073" width="6.140625" style="2324" customWidth="1"/>
    <col min="3074" max="3074" width="33.42578125" style="2324" customWidth="1"/>
    <col min="3075" max="3075" width="17.5703125" style="2324" customWidth="1"/>
    <col min="3076" max="3076" width="16.140625" style="2324" customWidth="1"/>
    <col min="3077" max="3077" width="21.140625" style="2324" customWidth="1"/>
    <col min="3078" max="3079" width="8.5703125" style="2324" customWidth="1"/>
    <col min="3080" max="3080" width="33.42578125" style="2324" customWidth="1"/>
    <col min="3081" max="3081" width="14.85546875" style="2324" customWidth="1"/>
    <col min="3082" max="3328" width="9.140625" style="2324"/>
    <col min="3329" max="3329" width="6.140625" style="2324" customWidth="1"/>
    <col min="3330" max="3330" width="33.42578125" style="2324" customWidth="1"/>
    <col min="3331" max="3331" width="17.5703125" style="2324" customWidth="1"/>
    <col min="3332" max="3332" width="16.140625" style="2324" customWidth="1"/>
    <col min="3333" max="3333" width="21.140625" style="2324" customWidth="1"/>
    <col min="3334" max="3335" width="8.5703125" style="2324" customWidth="1"/>
    <col min="3336" max="3336" width="33.42578125" style="2324" customWidth="1"/>
    <col min="3337" max="3337" width="14.85546875" style="2324" customWidth="1"/>
    <col min="3338" max="3584" width="9.140625" style="2324"/>
    <col min="3585" max="3585" width="6.140625" style="2324" customWidth="1"/>
    <col min="3586" max="3586" width="33.42578125" style="2324" customWidth="1"/>
    <col min="3587" max="3587" width="17.5703125" style="2324" customWidth="1"/>
    <col min="3588" max="3588" width="16.140625" style="2324" customWidth="1"/>
    <col min="3589" max="3589" width="21.140625" style="2324" customWidth="1"/>
    <col min="3590" max="3591" width="8.5703125" style="2324" customWidth="1"/>
    <col min="3592" max="3592" width="33.42578125" style="2324" customWidth="1"/>
    <col min="3593" max="3593" width="14.85546875" style="2324" customWidth="1"/>
    <col min="3594" max="3840" width="9.140625" style="2324"/>
    <col min="3841" max="3841" width="6.140625" style="2324" customWidth="1"/>
    <col min="3842" max="3842" width="33.42578125" style="2324" customWidth="1"/>
    <col min="3843" max="3843" width="17.5703125" style="2324" customWidth="1"/>
    <col min="3844" max="3844" width="16.140625" style="2324" customWidth="1"/>
    <col min="3845" max="3845" width="21.140625" style="2324" customWidth="1"/>
    <col min="3846" max="3847" width="8.5703125" style="2324" customWidth="1"/>
    <col min="3848" max="3848" width="33.42578125" style="2324" customWidth="1"/>
    <col min="3849" max="3849" width="14.85546875" style="2324" customWidth="1"/>
    <col min="3850" max="4096" width="9.140625" style="2324"/>
    <col min="4097" max="4097" width="6.140625" style="2324" customWidth="1"/>
    <col min="4098" max="4098" width="33.42578125" style="2324" customWidth="1"/>
    <col min="4099" max="4099" width="17.5703125" style="2324" customWidth="1"/>
    <col min="4100" max="4100" width="16.140625" style="2324" customWidth="1"/>
    <col min="4101" max="4101" width="21.140625" style="2324" customWidth="1"/>
    <col min="4102" max="4103" width="8.5703125" style="2324" customWidth="1"/>
    <col min="4104" max="4104" width="33.42578125" style="2324" customWidth="1"/>
    <col min="4105" max="4105" width="14.85546875" style="2324" customWidth="1"/>
    <col min="4106" max="4352" width="9.140625" style="2324"/>
    <col min="4353" max="4353" width="6.140625" style="2324" customWidth="1"/>
    <col min="4354" max="4354" width="33.42578125" style="2324" customWidth="1"/>
    <col min="4355" max="4355" width="17.5703125" style="2324" customWidth="1"/>
    <col min="4356" max="4356" width="16.140625" style="2324" customWidth="1"/>
    <col min="4357" max="4357" width="21.140625" style="2324" customWidth="1"/>
    <col min="4358" max="4359" width="8.5703125" style="2324" customWidth="1"/>
    <col min="4360" max="4360" width="33.42578125" style="2324" customWidth="1"/>
    <col min="4361" max="4361" width="14.85546875" style="2324" customWidth="1"/>
    <col min="4362" max="4608" width="9.140625" style="2324"/>
    <col min="4609" max="4609" width="6.140625" style="2324" customWidth="1"/>
    <col min="4610" max="4610" width="33.42578125" style="2324" customWidth="1"/>
    <col min="4611" max="4611" width="17.5703125" style="2324" customWidth="1"/>
    <col min="4612" max="4612" width="16.140625" style="2324" customWidth="1"/>
    <col min="4613" max="4613" width="21.140625" style="2324" customWidth="1"/>
    <col min="4614" max="4615" width="8.5703125" style="2324" customWidth="1"/>
    <col min="4616" max="4616" width="33.42578125" style="2324" customWidth="1"/>
    <col min="4617" max="4617" width="14.85546875" style="2324" customWidth="1"/>
    <col min="4618" max="4864" width="9.140625" style="2324"/>
    <col min="4865" max="4865" width="6.140625" style="2324" customWidth="1"/>
    <col min="4866" max="4866" width="33.42578125" style="2324" customWidth="1"/>
    <col min="4867" max="4867" width="17.5703125" style="2324" customWidth="1"/>
    <col min="4868" max="4868" width="16.140625" style="2324" customWidth="1"/>
    <col min="4869" max="4869" width="21.140625" style="2324" customWidth="1"/>
    <col min="4870" max="4871" width="8.5703125" style="2324" customWidth="1"/>
    <col min="4872" max="4872" width="33.42578125" style="2324" customWidth="1"/>
    <col min="4873" max="4873" width="14.85546875" style="2324" customWidth="1"/>
    <col min="4874" max="5120" width="9.140625" style="2324"/>
    <col min="5121" max="5121" width="6.140625" style="2324" customWidth="1"/>
    <col min="5122" max="5122" width="33.42578125" style="2324" customWidth="1"/>
    <col min="5123" max="5123" width="17.5703125" style="2324" customWidth="1"/>
    <col min="5124" max="5124" width="16.140625" style="2324" customWidth="1"/>
    <col min="5125" max="5125" width="21.140625" style="2324" customWidth="1"/>
    <col min="5126" max="5127" width="8.5703125" style="2324" customWidth="1"/>
    <col min="5128" max="5128" width="33.42578125" style="2324" customWidth="1"/>
    <col min="5129" max="5129" width="14.85546875" style="2324" customWidth="1"/>
    <col min="5130" max="5376" width="9.140625" style="2324"/>
    <col min="5377" max="5377" width="6.140625" style="2324" customWidth="1"/>
    <col min="5378" max="5378" width="33.42578125" style="2324" customWidth="1"/>
    <col min="5379" max="5379" width="17.5703125" style="2324" customWidth="1"/>
    <col min="5380" max="5380" width="16.140625" style="2324" customWidth="1"/>
    <col min="5381" max="5381" width="21.140625" style="2324" customWidth="1"/>
    <col min="5382" max="5383" width="8.5703125" style="2324" customWidth="1"/>
    <col min="5384" max="5384" width="33.42578125" style="2324" customWidth="1"/>
    <col min="5385" max="5385" width="14.85546875" style="2324" customWidth="1"/>
    <col min="5386" max="5632" width="9.140625" style="2324"/>
    <col min="5633" max="5633" width="6.140625" style="2324" customWidth="1"/>
    <col min="5634" max="5634" width="33.42578125" style="2324" customWidth="1"/>
    <col min="5635" max="5635" width="17.5703125" style="2324" customWidth="1"/>
    <col min="5636" max="5636" width="16.140625" style="2324" customWidth="1"/>
    <col min="5637" max="5637" width="21.140625" style="2324" customWidth="1"/>
    <col min="5638" max="5639" width="8.5703125" style="2324" customWidth="1"/>
    <col min="5640" max="5640" width="33.42578125" style="2324" customWidth="1"/>
    <col min="5641" max="5641" width="14.85546875" style="2324" customWidth="1"/>
    <col min="5642" max="5888" width="9.140625" style="2324"/>
    <col min="5889" max="5889" width="6.140625" style="2324" customWidth="1"/>
    <col min="5890" max="5890" width="33.42578125" style="2324" customWidth="1"/>
    <col min="5891" max="5891" width="17.5703125" style="2324" customWidth="1"/>
    <col min="5892" max="5892" width="16.140625" style="2324" customWidth="1"/>
    <col min="5893" max="5893" width="21.140625" style="2324" customWidth="1"/>
    <col min="5894" max="5895" width="8.5703125" style="2324" customWidth="1"/>
    <col min="5896" max="5896" width="33.42578125" style="2324" customWidth="1"/>
    <col min="5897" max="5897" width="14.85546875" style="2324" customWidth="1"/>
    <col min="5898" max="6144" width="9.140625" style="2324"/>
    <col min="6145" max="6145" width="6.140625" style="2324" customWidth="1"/>
    <col min="6146" max="6146" width="33.42578125" style="2324" customWidth="1"/>
    <col min="6147" max="6147" width="17.5703125" style="2324" customWidth="1"/>
    <col min="6148" max="6148" width="16.140625" style="2324" customWidth="1"/>
    <col min="6149" max="6149" width="21.140625" style="2324" customWidth="1"/>
    <col min="6150" max="6151" width="8.5703125" style="2324" customWidth="1"/>
    <col min="6152" max="6152" width="33.42578125" style="2324" customWidth="1"/>
    <col min="6153" max="6153" width="14.85546875" style="2324" customWidth="1"/>
    <col min="6154" max="6400" width="9.140625" style="2324"/>
    <col min="6401" max="6401" width="6.140625" style="2324" customWidth="1"/>
    <col min="6402" max="6402" width="33.42578125" style="2324" customWidth="1"/>
    <col min="6403" max="6403" width="17.5703125" style="2324" customWidth="1"/>
    <col min="6404" max="6404" width="16.140625" style="2324" customWidth="1"/>
    <col min="6405" max="6405" width="21.140625" style="2324" customWidth="1"/>
    <col min="6406" max="6407" width="8.5703125" style="2324" customWidth="1"/>
    <col min="6408" max="6408" width="33.42578125" style="2324" customWidth="1"/>
    <col min="6409" max="6409" width="14.85546875" style="2324" customWidth="1"/>
    <col min="6410" max="6656" width="9.140625" style="2324"/>
    <col min="6657" max="6657" width="6.140625" style="2324" customWidth="1"/>
    <col min="6658" max="6658" width="33.42578125" style="2324" customWidth="1"/>
    <col min="6659" max="6659" width="17.5703125" style="2324" customWidth="1"/>
    <col min="6660" max="6660" width="16.140625" style="2324" customWidth="1"/>
    <col min="6661" max="6661" width="21.140625" style="2324" customWidth="1"/>
    <col min="6662" max="6663" width="8.5703125" style="2324" customWidth="1"/>
    <col min="6664" max="6664" width="33.42578125" style="2324" customWidth="1"/>
    <col min="6665" max="6665" width="14.85546875" style="2324" customWidth="1"/>
    <col min="6666" max="6912" width="9.140625" style="2324"/>
    <col min="6913" max="6913" width="6.140625" style="2324" customWidth="1"/>
    <col min="6914" max="6914" width="33.42578125" style="2324" customWidth="1"/>
    <col min="6915" max="6915" width="17.5703125" style="2324" customWidth="1"/>
    <col min="6916" max="6916" width="16.140625" style="2324" customWidth="1"/>
    <col min="6917" max="6917" width="21.140625" style="2324" customWidth="1"/>
    <col min="6918" max="6919" width="8.5703125" style="2324" customWidth="1"/>
    <col min="6920" max="6920" width="33.42578125" style="2324" customWidth="1"/>
    <col min="6921" max="6921" width="14.85546875" style="2324" customWidth="1"/>
    <col min="6922" max="7168" width="9.140625" style="2324"/>
    <col min="7169" max="7169" width="6.140625" style="2324" customWidth="1"/>
    <col min="7170" max="7170" width="33.42578125" style="2324" customWidth="1"/>
    <col min="7171" max="7171" width="17.5703125" style="2324" customWidth="1"/>
    <col min="7172" max="7172" width="16.140625" style="2324" customWidth="1"/>
    <col min="7173" max="7173" width="21.140625" style="2324" customWidth="1"/>
    <col min="7174" max="7175" width="8.5703125" style="2324" customWidth="1"/>
    <col min="7176" max="7176" width="33.42578125" style="2324" customWidth="1"/>
    <col min="7177" max="7177" width="14.85546875" style="2324" customWidth="1"/>
    <col min="7178" max="7424" width="9.140625" style="2324"/>
    <col min="7425" max="7425" width="6.140625" style="2324" customWidth="1"/>
    <col min="7426" max="7426" width="33.42578125" style="2324" customWidth="1"/>
    <col min="7427" max="7427" width="17.5703125" style="2324" customWidth="1"/>
    <col min="7428" max="7428" width="16.140625" style="2324" customWidth="1"/>
    <col min="7429" max="7429" width="21.140625" style="2324" customWidth="1"/>
    <col min="7430" max="7431" width="8.5703125" style="2324" customWidth="1"/>
    <col min="7432" max="7432" width="33.42578125" style="2324" customWidth="1"/>
    <col min="7433" max="7433" width="14.85546875" style="2324" customWidth="1"/>
    <col min="7434" max="7680" width="9.140625" style="2324"/>
    <col min="7681" max="7681" width="6.140625" style="2324" customWidth="1"/>
    <col min="7682" max="7682" width="33.42578125" style="2324" customWidth="1"/>
    <col min="7683" max="7683" width="17.5703125" style="2324" customWidth="1"/>
    <col min="7684" max="7684" width="16.140625" style="2324" customWidth="1"/>
    <col min="7685" max="7685" width="21.140625" style="2324" customWidth="1"/>
    <col min="7686" max="7687" width="8.5703125" style="2324" customWidth="1"/>
    <col min="7688" max="7688" width="33.42578125" style="2324" customWidth="1"/>
    <col min="7689" max="7689" width="14.85546875" style="2324" customWidth="1"/>
    <col min="7690" max="7936" width="9.140625" style="2324"/>
    <col min="7937" max="7937" width="6.140625" style="2324" customWidth="1"/>
    <col min="7938" max="7938" width="33.42578125" style="2324" customWidth="1"/>
    <col min="7939" max="7939" width="17.5703125" style="2324" customWidth="1"/>
    <col min="7940" max="7940" width="16.140625" style="2324" customWidth="1"/>
    <col min="7941" max="7941" width="21.140625" style="2324" customWidth="1"/>
    <col min="7942" max="7943" width="8.5703125" style="2324" customWidth="1"/>
    <col min="7944" max="7944" width="33.42578125" style="2324" customWidth="1"/>
    <col min="7945" max="7945" width="14.85546875" style="2324" customWidth="1"/>
    <col min="7946" max="8192" width="9.140625" style="2324"/>
    <col min="8193" max="8193" width="6.140625" style="2324" customWidth="1"/>
    <col min="8194" max="8194" width="33.42578125" style="2324" customWidth="1"/>
    <col min="8195" max="8195" width="17.5703125" style="2324" customWidth="1"/>
    <col min="8196" max="8196" width="16.140625" style="2324" customWidth="1"/>
    <col min="8197" max="8197" width="21.140625" style="2324" customWidth="1"/>
    <col min="8198" max="8199" width="8.5703125" style="2324" customWidth="1"/>
    <col min="8200" max="8200" width="33.42578125" style="2324" customWidth="1"/>
    <col min="8201" max="8201" width="14.85546875" style="2324" customWidth="1"/>
    <col min="8202" max="8448" width="9.140625" style="2324"/>
    <col min="8449" max="8449" width="6.140625" style="2324" customWidth="1"/>
    <col min="8450" max="8450" width="33.42578125" style="2324" customWidth="1"/>
    <col min="8451" max="8451" width="17.5703125" style="2324" customWidth="1"/>
    <col min="8452" max="8452" width="16.140625" style="2324" customWidth="1"/>
    <col min="8453" max="8453" width="21.140625" style="2324" customWidth="1"/>
    <col min="8454" max="8455" width="8.5703125" style="2324" customWidth="1"/>
    <col min="8456" max="8456" width="33.42578125" style="2324" customWidth="1"/>
    <col min="8457" max="8457" width="14.85546875" style="2324" customWidth="1"/>
    <col min="8458" max="8704" width="9.140625" style="2324"/>
    <col min="8705" max="8705" width="6.140625" style="2324" customWidth="1"/>
    <col min="8706" max="8706" width="33.42578125" style="2324" customWidth="1"/>
    <col min="8707" max="8707" width="17.5703125" style="2324" customWidth="1"/>
    <col min="8708" max="8708" width="16.140625" style="2324" customWidth="1"/>
    <col min="8709" max="8709" width="21.140625" style="2324" customWidth="1"/>
    <col min="8710" max="8711" width="8.5703125" style="2324" customWidth="1"/>
    <col min="8712" max="8712" width="33.42578125" style="2324" customWidth="1"/>
    <col min="8713" max="8713" width="14.85546875" style="2324" customWidth="1"/>
    <col min="8714" max="8960" width="9.140625" style="2324"/>
    <col min="8961" max="8961" width="6.140625" style="2324" customWidth="1"/>
    <col min="8962" max="8962" width="33.42578125" style="2324" customWidth="1"/>
    <col min="8963" max="8963" width="17.5703125" style="2324" customWidth="1"/>
    <col min="8964" max="8964" width="16.140625" style="2324" customWidth="1"/>
    <col min="8965" max="8965" width="21.140625" style="2324" customWidth="1"/>
    <col min="8966" max="8967" width="8.5703125" style="2324" customWidth="1"/>
    <col min="8968" max="8968" width="33.42578125" style="2324" customWidth="1"/>
    <col min="8969" max="8969" width="14.85546875" style="2324" customWidth="1"/>
    <col min="8970" max="9216" width="9.140625" style="2324"/>
    <col min="9217" max="9217" width="6.140625" style="2324" customWidth="1"/>
    <col min="9218" max="9218" width="33.42578125" style="2324" customWidth="1"/>
    <col min="9219" max="9219" width="17.5703125" style="2324" customWidth="1"/>
    <col min="9220" max="9220" width="16.140625" style="2324" customWidth="1"/>
    <col min="9221" max="9221" width="21.140625" style="2324" customWidth="1"/>
    <col min="9222" max="9223" width="8.5703125" style="2324" customWidth="1"/>
    <col min="9224" max="9224" width="33.42578125" style="2324" customWidth="1"/>
    <col min="9225" max="9225" width="14.85546875" style="2324" customWidth="1"/>
    <col min="9226" max="9472" width="9.140625" style="2324"/>
    <col min="9473" max="9473" width="6.140625" style="2324" customWidth="1"/>
    <col min="9474" max="9474" width="33.42578125" style="2324" customWidth="1"/>
    <col min="9475" max="9475" width="17.5703125" style="2324" customWidth="1"/>
    <col min="9476" max="9476" width="16.140625" style="2324" customWidth="1"/>
    <col min="9477" max="9477" width="21.140625" style="2324" customWidth="1"/>
    <col min="9478" max="9479" width="8.5703125" style="2324" customWidth="1"/>
    <col min="9480" max="9480" width="33.42578125" style="2324" customWidth="1"/>
    <col min="9481" max="9481" width="14.85546875" style="2324" customWidth="1"/>
    <col min="9482" max="9728" width="9.140625" style="2324"/>
    <col min="9729" max="9729" width="6.140625" style="2324" customWidth="1"/>
    <col min="9730" max="9730" width="33.42578125" style="2324" customWidth="1"/>
    <col min="9731" max="9731" width="17.5703125" style="2324" customWidth="1"/>
    <col min="9732" max="9732" width="16.140625" style="2324" customWidth="1"/>
    <col min="9733" max="9733" width="21.140625" style="2324" customWidth="1"/>
    <col min="9734" max="9735" width="8.5703125" style="2324" customWidth="1"/>
    <col min="9736" max="9736" width="33.42578125" style="2324" customWidth="1"/>
    <col min="9737" max="9737" width="14.85546875" style="2324" customWidth="1"/>
    <col min="9738" max="9984" width="9.140625" style="2324"/>
    <col min="9985" max="9985" width="6.140625" style="2324" customWidth="1"/>
    <col min="9986" max="9986" width="33.42578125" style="2324" customWidth="1"/>
    <col min="9987" max="9987" width="17.5703125" style="2324" customWidth="1"/>
    <col min="9988" max="9988" width="16.140625" style="2324" customWidth="1"/>
    <col min="9989" max="9989" width="21.140625" style="2324" customWidth="1"/>
    <col min="9990" max="9991" width="8.5703125" style="2324" customWidth="1"/>
    <col min="9992" max="9992" width="33.42578125" style="2324" customWidth="1"/>
    <col min="9993" max="9993" width="14.85546875" style="2324" customWidth="1"/>
    <col min="9994" max="10240" width="9.140625" style="2324"/>
    <col min="10241" max="10241" width="6.140625" style="2324" customWidth="1"/>
    <col min="10242" max="10242" width="33.42578125" style="2324" customWidth="1"/>
    <col min="10243" max="10243" width="17.5703125" style="2324" customWidth="1"/>
    <col min="10244" max="10244" width="16.140625" style="2324" customWidth="1"/>
    <col min="10245" max="10245" width="21.140625" style="2324" customWidth="1"/>
    <col min="10246" max="10247" width="8.5703125" style="2324" customWidth="1"/>
    <col min="10248" max="10248" width="33.42578125" style="2324" customWidth="1"/>
    <col min="10249" max="10249" width="14.85546875" style="2324" customWidth="1"/>
    <col min="10250" max="10496" width="9.140625" style="2324"/>
    <col min="10497" max="10497" width="6.140625" style="2324" customWidth="1"/>
    <col min="10498" max="10498" width="33.42578125" style="2324" customWidth="1"/>
    <col min="10499" max="10499" width="17.5703125" style="2324" customWidth="1"/>
    <col min="10500" max="10500" width="16.140625" style="2324" customWidth="1"/>
    <col min="10501" max="10501" width="21.140625" style="2324" customWidth="1"/>
    <col min="10502" max="10503" width="8.5703125" style="2324" customWidth="1"/>
    <col min="10504" max="10504" width="33.42578125" style="2324" customWidth="1"/>
    <col min="10505" max="10505" width="14.85546875" style="2324" customWidth="1"/>
    <col min="10506" max="10752" width="9.140625" style="2324"/>
    <col min="10753" max="10753" width="6.140625" style="2324" customWidth="1"/>
    <col min="10754" max="10754" width="33.42578125" style="2324" customWidth="1"/>
    <col min="10755" max="10755" width="17.5703125" style="2324" customWidth="1"/>
    <col min="10756" max="10756" width="16.140625" style="2324" customWidth="1"/>
    <col min="10757" max="10757" width="21.140625" style="2324" customWidth="1"/>
    <col min="10758" max="10759" width="8.5703125" style="2324" customWidth="1"/>
    <col min="10760" max="10760" width="33.42578125" style="2324" customWidth="1"/>
    <col min="10761" max="10761" width="14.85546875" style="2324" customWidth="1"/>
    <col min="10762" max="11008" width="9.140625" style="2324"/>
    <col min="11009" max="11009" width="6.140625" style="2324" customWidth="1"/>
    <col min="11010" max="11010" width="33.42578125" style="2324" customWidth="1"/>
    <col min="11011" max="11011" width="17.5703125" style="2324" customWidth="1"/>
    <col min="11012" max="11012" width="16.140625" style="2324" customWidth="1"/>
    <col min="11013" max="11013" width="21.140625" style="2324" customWidth="1"/>
    <col min="11014" max="11015" width="8.5703125" style="2324" customWidth="1"/>
    <col min="11016" max="11016" width="33.42578125" style="2324" customWidth="1"/>
    <col min="11017" max="11017" width="14.85546875" style="2324" customWidth="1"/>
    <col min="11018" max="11264" width="9.140625" style="2324"/>
    <col min="11265" max="11265" width="6.140625" style="2324" customWidth="1"/>
    <col min="11266" max="11266" width="33.42578125" style="2324" customWidth="1"/>
    <col min="11267" max="11267" width="17.5703125" style="2324" customWidth="1"/>
    <col min="11268" max="11268" width="16.140625" style="2324" customWidth="1"/>
    <col min="11269" max="11269" width="21.140625" style="2324" customWidth="1"/>
    <col min="11270" max="11271" width="8.5703125" style="2324" customWidth="1"/>
    <col min="11272" max="11272" width="33.42578125" style="2324" customWidth="1"/>
    <col min="11273" max="11273" width="14.85546875" style="2324" customWidth="1"/>
    <col min="11274" max="11520" width="9.140625" style="2324"/>
    <col min="11521" max="11521" width="6.140625" style="2324" customWidth="1"/>
    <col min="11522" max="11522" width="33.42578125" style="2324" customWidth="1"/>
    <col min="11523" max="11523" width="17.5703125" style="2324" customWidth="1"/>
    <col min="11524" max="11524" width="16.140625" style="2324" customWidth="1"/>
    <col min="11525" max="11525" width="21.140625" style="2324" customWidth="1"/>
    <col min="11526" max="11527" width="8.5703125" style="2324" customWidth="1"/>
    <col min="11528" max="11528" width="33.42578125" style="2324" customWidth="1"/>
    <col min="11529" max="11529" width="14.85546875" style="2324" customWidth="1"/>
    <col min="11530" max="11776" width="9.140625" style="2324"/>
    <col min="11777" max="11777" width="6.140625" style="2324" customWidth="1"/>
    <col min="11778" max="11778" width="33.42578125" style="2324" customWidth="1"/>
    <col min="11779" max="11779" width="17.5703125" style="2324" customWidth="1"/>
    <col min="11780" max="11780" width="16.140625" style="2324" customWidth="1"/>
    <col min="11781" max="11781" width="21.140625" style="2324" customWidth="1"/>
    <col min="11782" max="11783" width="8.5703125" style="2324" customWidth="1"/>
    <col min="11784" max="11784" width="33.42578125" style="2324" customWidth="1"/>
    <col min="11785" max="11785" width="14.85546875" style="2324" customWidth="1"/>
    <col min="11786" max="12032" width="9.140625" style="2324"/>
    <col min="12033" max="12033" width="6.140625" style="2324" customWidth="1"/>
    <col min="12034" max="12034" width="33.42578125" style="2324" customWidth="1"/>
    <col min="12035" max="12035" width="17.5703125" style="2324" customWidth="1"/>
    <col min="12036" max="12036" width="16.140625" style="2324" customWidth="1"/>
    <col min="12037" max="12037" width="21.140625" style="2324" customWidth="1"/>
    <col min="12038" max="12039" width="8.5703125" style="2324" customWidth="1"/>
    <col min="12040" max="12040" width="33.42578125" style="2324" customWidth="1"/>
    <col min="12041" max="12041" width="14.85546875" style="2324" customWidth="1"/>
    <col min="12042" max="12288" width="9.140625" style="2324"/>
    <col min="12289" max="12289" width="6.140625" style="2324" customWidth="1"/>
    <col min="12290" max="12290" width="33.42578125" style="2324" customWidth="1"/>
    <col min="12291" max="12291" width="17.5703125" style="2324" customWidth="1"/>
    <col min="12292" max="12292" width="16.140625" style="2324" customWidth="1"/>
    <col min="12293" max="12293" width="21.140625" style="2324" customWidth="1"/>
    <col min="12294" max="12295" width="8.5703125" style="2324" customWidth="1"/>
    <col min="12296" max="12296" width="33.42578125" style="2324" customWidth="1"/>
    <col min="12297" max="12297" width="14.85546875" style="2324" customWidth="1"/>
    <col min="12298" max="12544" width="9.140625" style="2324"/>
    <col min="12545" max="12545" width="6.140625" style="2324" customWidth="1"/>
    <col min="12546" max="12546" width="33.42578125" style="2324" customWidth="1"/>
    <col min="12547" max="12547" width="17.5703125" style="2324" customWidth="1"/>
    <col min="12548" max="12548" width="16.140625" style="2324" customWidth="1"/>
    <col min="12549" max="12549" width="21.140625" style="2324" customWidth="1"/>
    <col min="12550" max="12551" width="8.5703125" style="2324" customWidth="1"/>
    <col min="12552" max="12552" width="33.42578125" style="2324" customWidth="1"/>
    <col min="12553" max="12553" width="14.85546875" style="2324" customWidth="1"/>
    <col min="12554" max="12800" width="9.140625" style="2324"/>
    <col min="12801" max="12801" width="6.140625" style="2324" customWidth="1"/>
    <col min="12802" max="12802" width="33.42578125" style="2324" customWidth="1"/>
    <col min="12803" max="12803" width="17.5703125" style="2324" customWidth="1"/>
    <col min="12804" max="12804" width="16.140625" style="2324" customWidth="1"/>
    <col min="12805" max="12805" width="21.140625" style="2324" customWidth="1"/>
    <col min="12806" max="12807" width="8.5703125" style="2324" customWidth="1"/>
    <col min="12808" max="12808" width="33.42578125" style="2324" customWidth="1"/>
    <col min="12809" max="12809" width="14.85546875" style="2324" customWidth="1"/>
    <col min="12810" max="13056" width="9.140625" style="2324"/>
    <col min="13057" max="13057" width="6.140625" style="2324" customWidth="1"/>
    <col min="13058" max="13058" width="33.42578125" style="2324" customWidth="1"/>
    <col min="13059" max="13059" width="17.5703125" style="2324" customWidth="1"/>
    <col min="13060" max="13060" width="16.140625" style="2324" customWidth="1"/>
    <col min="13061" max="13061" width="21.140625" style="2324" customWidth="1"/>
    <col min="13062" max="13063" width="8.5703125" style="2324" customWidth="1"/>
    <col min="13064" max="13064" width="33.42578125" style="2324" customWidth="1"/>
    <col min="13065" max="13065" width="14.85546875" style="2324" customWidth="1"/>
    <col min="13066" max="13312" width="9.140625" style="2324"/>
    <col min="13313" max="13313" width="6.140625" style="2324" customWidth="1"/>
    <col min="13314" max="13314" width="33.42578125" style="2324" customWidth="1"/>
    <col min="13315" max="13315" width="17.5703125" style="2324" customWidth="1"/>
    <col min="13316" max="13316" width="16.140625" style="2324" customWidth="1"/>
    <col min="13317" max="13317" width="21.140625" style="2324" customWidth="1"/>
    <col min="13318" max="13319" width="8.5703125" style="2324" customWidth="1"/>
    <col min="13320" max="13320" width="33.42578125" style="2324" customWidth="1"/>
    <col min="13321" max="13321" width="14.85546875" style="2324" customWidth="1"/>
    <col min="13322" max="13568" width="9.140625" style="2324"/>
    <col min="13569" max="13569" width="6.140625" style="2324" customWidth="1"/>
    <col min="13570" max="13570" width="33.42578125" style="2324" customWidth="1"/>
    <col min="13571" max="13571" width="17.5703125" style="2324" customWidth="1"/>
    <col min="13572" max="13572" width="16.140625" style="2324" customWidth="1"/>
    <col min="13573" max="13573" width="21.140625" style="2324" customWidth="1"/>
    <col min="13574" max="13575" width="8.5703125" style="2324" customWidth="1"/>
    <col min="13576" max="13576" width="33.42578125" style="2324" customWidth="1"/>
    <col min="13577" max="13577" width="14.85546875" style="2324" customWidth="1"/>
    <col min="13578" max="13824" width="9.140625" style="2324"/>
    <col min="13825" max="13825" width="6.140625" style="2324" customWidth="1"/>
    <col min="13826" max="13826" width="33.42578125" style="2324" customWidth="1"/>
    <col min="13827" max="13827" width="17.5703125" style="2324" customWidth="1"/>
    <col min="13828" max="13828" width="16.140625" style="2324" customWidth="1"/>
    <col min="13829" max="13829" width="21.140625" style="2324" customWidth="1"/>
    <col min="13830" max="13831" width="8.5703125" style="2324" customWidth="1"/>
    <col min="13832" max="13832" width="33.42578125" style="2324" customWidth="1"/>
    <col min="13833" max="13833" width="14.85546875" style="2324" customWidth="1"/>
    <col min="13834" max="14080" width="9.140625" style="2324"/>
    <col min="14081" max="14081" width="6.140625" style="2324" customWidth="1"/>
    <col min="14082" max="14082" width="33.42578125" style="2324" customWidth="1"/>
    <col min="14083" max="14083" width="17.5703125" style="2324" customWidth="1"/>
    <col min="14084" max="14084" width="16.140625" style="2324" customWidth="1"/>
    <col min="14085" max="14085" width="21.140625" style="2324" customWidth="1"/>
    <col min="14086" max="14087" width="8.5703125" style="2324" customWidth="1"/>
    <col min="14088" max="14088" width="33.42578125" style="2324" customWidth="1"/>
    <col min="14089" max="14089" width="14.85546875" style="2324" customWidth="1"/>
    <col min="14090" max="14336" width="9.140625" style="2324"/>
    <col min="14337" max="14337" width="6.140625" style="2324" customWidth="1"/>
    <col min="14338" max="14338" width="33.42578125" style="2324" customWidth="1"/>
    <col min="14339" max="14339" width="17.5703125" style="2324" customWidth="1"/>
    <col min="14340" max="14340" width="16.140625" style="2324" customWidth="1"/>
    <col min="14341" max="14341" width="21.140625" style="2324" customWidth="1"/>
    <col min="14342" max="14343" width="8.5703125" style="2324" customWidth="1"/>
    <col min="14344" max="14344" width="33.42578125" style="2324" customWidth="1"/>
    <col min="14345" max="14345" width="14.85546875" style="2324" customWidth="1"/>
    <col min="14346" max="14592" width="9.140625" style="2324"/>
    <col min="14593" max="14593" width="6.140625" style="2324" customWidth="1"/>
    <col min="14594" max="14594" width="33.42578125" style="2324" customWidth="1"/>
    <col min="14595" max="14595" width="17.5703125" style="2324" customWidth="1"/>
    <col min="14596" max="14596" width="16.140625" style="2324" customWidth="1"/>
    <col min="14597" max="14597" width="21.140625" style="2324" customWidth="1"/>
    <col min="14598" max="14599" width="8.5703125" style="2324" customWidth="1"/>
    <col min="14600" max="14600" width="33.42578125" style="2324" customWidth="1"/>
    <col min="14601" max="14601" width="14.85546875" style="2324" customWidth="1"/>
    <col min="14602" max="14848" width="9.140625" style="2324"/>
    <col min="14849" max="14849" width="6.140625" style="2324" customWidth="1"/>
    <col min="14850" max="14850" width="33.42578125" style="2324" customWidth="1"/>
    <col min="14851" max="14851" width="17.5703125" style="2324" customWidth="1"/>
    <col min="14852" max="14852" width="16.140625" style="2324" customWidth="1"/>
    <col min="14853" max="14853" width="21.140625" style="2324" customWidth="1"/>
    <col min="14854" max="14855" width="8.5703125" style="2324" customWidth="1"/>
    <col min="14856" max="14856" width="33.42578125" style="2324" customWidth="1"/>
    <col min="14857" max="14857" width="14.85546875" style="2324" customWidth="1"/>
    <col min="14858" max="15104" width="9.140625" style="2324"/>
    <col min="15105" max="15105" width="6.140625" style="2324" customWidth="1"/>
    <col min="15106" max="15106" width="33.42578125" style="2324" customWidth="1"/>
    <col min="15107" max="15107" width="17.5703125" style="2324" customWidth="1"/>
    <col min="15108" max="15108" width="16.140625" style="2324" customWidth="1"/>
    <col min="15109" max="15109" width="21.140625" style="2324" customWidth="1"/>
    <col min="15110" max="15111" width="8.5703125" style="2324" customWidth="1"/>
    <col min="15112" max="15112" width="33.42578125" style="2324" customWidth="1"/>
    <col min="15113" max="15113" width="14.85546875" style="2324" customWidth="1"/>
    <col min="15114" max="15360" width="9.140625" style="2324"/>
    <col min="15361" max="15361" width="6.140625" style="2324" customWidth="1"/>
    <col min="15362" max="15362" width="33.42578125" style="2324" customWidth="1"/>
    <col min="15363" max="15363" width="17.5703125" style="2324" customWidth="1"/>
    <col min="15364" max="15364" width="16.140625" style="2324" customWidth="1"/>
    <col min="15365" max="15365" width="21.140625" style="2324" customWidth="1"/>
    <col min="15366" max="15367" width="8.5703125" style="2324" customWidth="1"/>
    <col min="15368" max="15368" width="33.42578125" style="2324" customWidth="1"/>
    <col min="15369" max="15369" width="14.85546875" style="2324" customWidth="1"/>
    <col min="15370" max="15616" width="9.140625" style="2324"/>
    <col min="15617" max="15617" width="6.140625" style="2324" customWidth="1"/>
    <col min="15618" max="15618" width="33.42578125" style="2324" customWidth="1"/>
    <col min="15619" max="15619" width="17.5703125" style="2324" customWidth="1"/>
    <col min="15620" max="15620" width="16.140625" style="2324" customWidth="1"/>
    <col min="15621" max="15621" width="21.140625" style="2324" customWidth="1"/>
    <col min="15622" max="15623" width="8.5703125" style="2324" customWidth="1"/>
    <col min="15624" max="15624" width="33.42578125" style="2324" customWidth="1"/>
    <col min="15625" max="15625" width="14.85546875" style="2324" customWidth="1"/>
    <col min="15626" max="15872" width="9.140625" style="2324"/>
    <col min="15873" max="15873" width="6.140625" style="2324" customWidth="1"/>
    <col min="15874" max="15874" width="33.42578125" style="2324" customWidth="1"/>
    <col min="15875" max="15875" width="17.5703125" style="2324" customWidth="1"/>
    <col min="15876" max="15876" width="16.140625" style="2324" customWidth="1"/>
    <col min="15877" max="15877" width="21.140625" style="2324" customWidth="1"/>
    <col min="15878" max="15879" width="8.5703125" style="2324" customWidth="1"/>
    <col min="15880" max="15880" width="33.42578125" style="2324" customWidth="1"/>
    <col min="15881" max="15881" width="14.85546875" style="2324" customWidth="1"/>
    <col min="15882" max="16128" width="9.140625" style="2324"/>
    <col min="16129" max="16129" width="6.140625" style="2324" customWidth="1"/>
    <col min="16130" max="16130" width="33.42578125" style="2324" customWidth="1"/>
    <col min="16131" max="16131" width="17.5703125" style="2324" customWidth="1"/>
    <col min="16132" max="16132" width="16.140625" style="2324" customWidth="1"/>
    <col min="16133" max="16133" width="21.140625" style="2324" customWidth="1"/>
    <col min="16134" max="16135" width="8.5703125" style="2324" customWidth="1"/>
    <col min="16136" max="16136" width="33.42578125" style="2324" customWidth="1"/>
    <col min="16137" max="16137" width="14.85546875" style="2324" customWidth="1"/>
    <col min="16138" max="16384" width="9.140625" style="2324"/>
  </cols>
  <sheetData>
    <row r="1" spans="1:5" ht="69" customHeight="1">
      <c r="A1" s="2931" t="s">
        <v>1264</v>
      </c>
      <c r="B1" s="2931"/>
      <c r="C1" s="2931"/>
      <c r="D1" s="2931"/>
      <c r="E1" s="2931"/>
    </row>
    <row r="2" spans="1:5" ht="13.5" thickBot="1">
      <c r="A2" s="2325"/>
      <c r="B2" s="2326"/>
      <c r="C2" s="2326"/>
      <c r="D2" s="2326"/>
      <c r="E2" s="2326"/>
    </row>
    <row r="3" spans="1:5" ht="28.5" customHeight="1" thickBot="1">
      <c r="A3" s="2932" t="s">
        <v>1211</v>
      </c>
      <c r="B3" s="2935" t="s">
        <v>1212</v>
      </c>
      <c r="C3" s="2938" t="s">
        <v>1213</v>
      </c>
      <c r="D3" s="2939"/>
      <c r="E3" s="2940"/>
    </row>
    <row r="4" spans="1:5" s="2327" customFormat="1" ht="81.75" customHeight="1" thickBot="1">
      <c r="A4" s="2933"/>
      <c r="B4" s="2936"/>
      <c r="C4" s="2941" t="s">
        <v>1214</v>
      </c>
      <c r="D4" s="2942"/>
      <c r="E4" s="2943"/>
    </row>
    <row r="5" spans="1:5" s="2327" customFormat="1" ht="36" customHeight="1">
      <c r="A5" s="2933"/>
      <c r="B5" s="2936"/>
      <c r="C5" s="2935" t="s">
        <v>1215</v>
      </c>
      <c r="D5" s="2935" t="s">
        <v>1216</v>
      </c>
      <c r="E5" s="2935" t="s">
        <v>1208</v>
      </c>
    </row>
    <row r="6" spans="1:5" s="2327" customFormat="1" ht="18" customHeight="1" thickBot="1">
      <c r="A6" s="2934"/>
      <c r="B6" s="2937"/>
      <c r="C6" s="2937"/>
      <c r="D6" s="2937"/>
      <c r="E6" s="2937"/>
    </row>
    <row r="7" spans="1:5" s="2331" customFormat="1" ht="18" customHeight="1" thickBot="1">
      <c r="A7" s="2328" t="s">
        <v>1217</v>
      </c>
      <c r="B7" s="2329" t="s">
        <v>139</v>
      </c>
      <c r="C7" s="2330" t="s">
        <v>140</v>
      </c>
      <c r="D7" s="2329" t="s">
        <v>141</v>
      </c>
      <c r="E7" s="2330" t="s">
        <v>1218</v>
      </c>
    </row>
    <row r="8" spans="1:5">
      <c r="A8" s="2332">
        <v>1</v>
      </c>
      <c r="B8" s="2333" t="s">
        <v>1219</v>
      </c>
      <c r="C8" s="2334">
        <f>SUM([2]ALBA:AOPSNAJ!C8)</f>
        <v>78</v>
      </c>
      <c r="D8" s="2334">
        <f>SUM([2]ALBA:AOPSNAJ!D8)</f>
        <v>58</v>
      </c>
      <c r="E8" s="2335">
        <f t="shared" ref="E8:E44" si="0">C8+D8</f>
        <v>136</v>
      </c>
    </row>
    <row r="9" spans="1:5">
      <c r="A9" s="2336">
        <v>2</v>
      </c>
      <c r="B9" s="2337" t="s">
        <v>1220</v>
      </c>
      <c r="C9" s="2334">
        <f>SUM([2]ALBA:AOPSNAJ!C9)</f>
        <v>80</v>
      </c>
      <c r="D9" s="2334">
        <f>SUM([2]ALBA:AOPSNAJ!D9)</f>
        <v>172</v>
      </c>
      <c r="E9" s="2335">
        <f t="shared" si="0"/>
        <v>252</v>
      </c>
    </row>
    <row r="10" spans="1:5">
      <c r="A10" s="2336">
        <v>3</v>
      </c>
      <c r="B10" s="2337" t="s">
        <v>1221</v>
      </c>
      <c r="C10" s="2334">
        <f>SUM([2]ALBA:AOPSNAJ!C10)</f>
        <v>401</v>
      </c>
      <c r="D10" s="2334">
        <f>SUM([2]ALBA:AOPSNAJ!D10)</f>
        <v>401</v>
      </c>
      <c r="E10" s="2335">
        <f t="shared" si="0"/>
        <v>802</v>
      </c>
    </row>
    <row r="11" spans="1:5">
      <c r="A11" s="2336">
        <v>4</v>
      </c>
      <c r="B11" s="2337" t="s">
        <v>1222</v>
      </c>
      <c r="C11" s="2334">
        <f>SUM([2]ALBA:AOPSNAJ!C11)</f>
        <v>13</v>
      </c>
      <c r="D11" s="2334">
        <f>SUM([2]ALBA:AOPSNAJ!D11)</f>
        <v>39</v>
      </c>
      <c r="E11" s="2335">
        <f t="shared" si="0"/>
        <v>52</v>
      </c>
    </row>
    <row r="12" spans="1:5">
      <c r="A12" s="2336">
        <v>5</v>
      </c>
      <c r="B12" s="2337" t="s">
        <v>1223</v>
      </c>
      <c r="C12" s="2334">
        <f>SUM([2]ALBA:AOPSNAJ!C12)</f>
        <v>402</v>
      </c>
      <c r="D12" s="2334">
        <f>SUM([2]ALBA:AOPSNAJ!D12)</f>
        <v>809</v>
      </c>
      <c r="E12" s="2335">
        <f t="shared" si="0"/>
        <v>1211</v>
      </c>
    </row>
    <row r="13" spans="1:5">
      <c r="A13" s="2336">
        <v>6</v>
      </c>
      <c r="B13" s="2337" t="s">
        <v>1224</v>
      </c>
      <c r="C13" s="2334">
        <f>SUM([2]ALBA:AOPSNAJ!C13)</f>
        <v>45</v>
      </c>
      <c r="D13" s="2334">
        <f>SUM([2]ALBA:AOPSNAJ!D13)</f>
        <v>119</v>
      </c>
      <c r="E13" s="2335">
        <f t="shared" si="0"/>
        <v>164</v>
      </c>
    </row>
    <row r="14" spans="1:5" ht="25.5">
      <c r="A14" s="2336">
        <v>7</v>
      </c>
      <c r="B14" s="2338" t="s">
        <v>1225</v>
      </c>
      <c r="C14" s="2334">
        <f>SUM([2]ALBA:AOPSNAJ!C14)</f>
        <v>52</v>
      </c>
      <c r="D14" s="2334">
        <f>SUM([2]ALBA:AOPSNAJ!D14)</f>
        <v>96</v>
      </c>
      <c r="E14" s="2335">
        <f t="shared" si="0"/>
        <v>148</v>
      </c>
    </row>
    <row r="15" spans="1:5">
      <c r="A15" s="2336">
        <v>8</v>
      </c>
      <c r="B15" s="2337" t="s">
        <v>1226</v>
      </c>
      <c r="C15" s="2334">
        <f>SUM([2]ALBA:AOPSNAJ!C15)</f>
        <v>15</v>
      </c>
      <c r="D15" s="2334">
        <f>SUM([2]ALBA:AOPSNAJ!D15)</f>
        <v>38</v>
      </c>
      <c r="E15" s="2335">
        <f t="shared" si="0"/>
        <v>53</v>
      </c>
    </row>
    <row r="16" spans="1:5">
      <c r="A16" s="2336">
        <v>9</v>
      </c>
      <c r="B16" s="2337" t="s">
        <v>1227</v>
      </c>
      <c r="C16" s="2334">
        <f>SUM([2]ALBA:AOPSNAJ!C16)</f>
        <v>216</v>
      </c>
      <c r="D16" s="2334">
        <f>SUM([2]ALBA:AOPSNAJ!D16)</f>
        <v>374</v>
      </c>
      <c r="E16" s="2335">
        <f t="shared" si="0"/>
        <v>590</v>
      </c>
    </row>
    <row r="17" spans="1:5" ht="25.5">
      <c r="A17" s="2336">
        <v>10</v>
      </c>
      <c r="B17" s="2338" t="s">
        <v>1228</v>
      </c>
      <c r="C17" s="2334">
        <f>SUM([2]ALBA:AOPSNAJ!C17)</f>
        <v>308</v>
      </c>
      <c r="D17" s="2334">
        <f>SUM([2]ALBA:AOPSNAJ!D17)</f>
        <v>264</v>
      </c>
      <c r="E17" s="2335">
        <f t="shared" si="0"/>
        <v>572</v>
      </c>
    </row>
    <row r="18" spans="1:5">
      <c r="A18" s="2336">
        <v>11</v>
      </c>
      <c r="B18" s="2337" t="s">
        <v>1229</v>
      </c>
      <c r="C18" s="2334">
        <f>SUM([2]ALBA:AOPSNAJ!C18)</f>
        <v>205</v>
      </c>
      <c r="D18" s="2334">
        <f>SUM([2]ALBA:AOPSNAJ!D18)</f>
        <v>192</v>
      </c>
      <c r="E18" s="2335">
        <f t="shared" si="0"/>
        <v>397</v>
      </c>
    </row>
    <row r="19" spans="1:5">
      <c r="A19" s="2336">
        <v>12</v>
      </c>
      <c r="B19" s="2337" t="s">
        <v>1230</v>
      </c>
      <c r="C19" s="2334">
        <f>SUM([2]ALBA:AOPSNAJ!C19)</f>
        <v>171</v>
      </c>
      <c r="D19" s="2334">
        <f>SUM([2]ALBA:AOPSNAJ!D19)</f>
        <v>157</v>
      </c>
      <c r="E19" s="2335">
        <f t="shared" si="0"/>
        <v>328</v>
      </c>
    </row>
    <row r="20" spans="1:5">
      <c r="A20" s="2336">
        <v>13</v>
      </c>
      <c r="B20" s="2337" t="s">
        <v>1231</v>
      </c>
      <c r="C20" s="2334">
        <f>SUM([2]ALBA:AOPSNAJ!C20)</f>
        <v>12</v>
      </c>
      <c r="D20" s="2334">
        <f>SUM([2]ALBA:AOPSNAJ!D20)</f>
        <v>3</v>
      </c>
      <c r="E20" s="2335">
        <f t="shared" si="0"/>
        <v>15</v>
      </c>
    </row>
    <row r="21" spans="1:5">
      <c r="A21" s="2336">
        <v>14</v>
      </c>
      <c r="B21" s="2337" t="s">
        <v>1232</v>
      </c>
      <c r="C21" s="2334">
        <f>SUM([2]ALBA:AOPSNAJ!C21)</f>
        <v>32</v>
      </c>
      <c r="D21" s="2334">
        <f>SUM([2]ALBA:AOPSNAJ!D21)</f>
        <v>33</v>
      </c>
      <c r="E21" s="2335">
        <f t="shared" si="0"/>
        <v>65</v>
      </c>
    </row>
    <row r="22" spans="1:5">
      <c r="A22" s="2336">
        <v>15</v>
      </c>
      <c r="B22" s="2337" t="s">
        <v>1233</v>
      </c>
      <c r="C22" s="2334">
        <f>SUM([2]ALBA:AOPSNAJ!C22)</f>
        <v>48</v>
      </c>
      <c r="D22" s="2334">
        <f>SUM([2]ALBA:AOPSNAJ!D22)</f>
        <v>65</v>
      </c>
      <c r="E22" s="2335">
        <f t="shared" si="0"/>
        <v>113</v>
      </c>
    </row>
    <row r="23" spans="1:5">
      <c r="A23" s="2336">
        <v>16</v>
      </c>
      <c r="B23" s="2337" t="s">
        <v>1234</v>
      </c>
      <c r="C23" s="2334">
        <f>SUM([2]ALBA:AOPSNAJ!C23)</f>
        <v>581</v>
      </c>
      <c r="D23" s="2334">
        <f>SUM([2]ALBA:AOPSNAJ!D23)</f>
        <v>1028</v>
      </c>
      <c r="E23" s="2335">
        <f t="shared" si="0"/>
        <v>1609</v>
      </c>
    </row>
    <row r="24" spans="1:5">
      <c r="A24" s="2336">
        <v>17</v>
      </c>
      <c r="B24" s="2339" t="s">
        <v>1235</v>
      </c>
      <c r="C24" s="2334">
        <f>SUM([2]ALBA:AOPSNAJ!C24)</f>
        <v>99</v>
      </c>
      <c r="D24" s="2334">
        <f>SUM([2]ALBA:AOPSNAJ!D24)</f>
        <v>110</v>
      </c>
      <c r="E24" s="2335">
        <f t="shared" si="0"/>
        <v>209</v>
      </c>
    </row>
    <row r="25" spans="1:5">
      <c r="A25" s="2336">
        <v>18</v>
      </c>
      <c r="B25" s="2339" t="s">
        <v>1236</v>
      </c>
      <c r="C25" s="2334">
        <f>SUM([2]ALBA:AOPSNAJ!C25)</f>
        <v>11</v>
      </c>
      <c r="D25" s="2334">
        <f>SUM([2]ALBA:AOPSNAJ!D25)</f>
        <v>18</v>
      </c>
      <c r="E25" s="2335">
        <f t="shared" si="0"/>
        <v>29</v>
      </c>
    </row>
    <row r="26" spans="1:5">
      <c r="A26" s="2336">
        <v>19</v>
      </c>
      <c r="B26" s="2339" t="s">
        <v>1237</v>
      </c>
      <c r="C26" s="2334">
        <f>SUM([2]ALBA:AOPSNAJ!C26)</f>
        <v>46</v>
      </c>
      <c r="D26" s="2334">
        <f>SUM([2]ALBA:AOPSNAJ!D26)</f>
        <v>70</v>
      </c>
      <c r="E26" s="2335">
        <f t="shared" si="0"/>
        <v>116</v>
      </c>
    </row>
    <row r="27" spans="1:5">
      <c r="A27" s="2336">
        <v>20</v>
      </c>
      <c r="B27" s="2337" t="s">
        <v>1238</v>
      </c>
      <c r="C27" s="2334">
        <f>SUM([2]ALBA:AOPSNAJ!C27)</f>
        <v>360</v>
      </c>
      <c r="D27" s="2334">
        <f>SUM([2]ALBA:AOPSNAJ!D27)</f>
        <v>432</v>
      </c>
      <c r="E27" s="2335">
        <f t="shared" si="0"/>
        <v>792</v>
      </c>
    </row>
    <row r="28" spans="1:5">
      <c r="A28" s="2336">
        <v>21</v>
      </c>
      <c r="B28" s="2339" t="s">
        <v>1239</v>
      </c>
      <c r="C28" s="2334">
        <f>SUM([2]ALBA:AOPSNAJ!C28)</f>
        <v>29</v>
      </c>
      <c r="D28" s="2334">
        <f>SUM([2]ALBA:AOPSNAJ!D28)</f>
        <v>52</v>
      </c>
      <c r="E28" s="2335">
        <f t="shared" si="0"/>
        <v>81</v>
      </c>
    </row>
    <row r="29" spans="1:5">
      <c r="A29" s="2336">
        <v>22</v>
      </c>
      <c r="B29" s="2339" t="s">
        <v>1240</v>
      </c>
      <c r="C29" s="2334">
        <f>SUM([2]ALBA:AOPSNAJ!C29)</f>
        <v>108</v>
      </c>
      <c r="D29" s="2334">
        <f>SUM([2]ALBA:AOPSNAJ!D29)</f>
        <v>213</v>
      </c>
      <c r="E29" s="2335">
        <f t="shared" si="0"/>
        <v>321</v>
      </c>
    </row>
    <row r="30" spans="1:5">
      <c r="A30" s="2336">
        <v>23</v>
      </c>
      <c r="B30" s="2339" t="s">
        <v>1241</v>
      </c>
      <c r="C30" s="2334">
        <f>SUM([2]ALBA:AOPSNAJ!C30)</f>
        <v>524</v>
      </c>
      <c r="D30" s="2334">
        <f>SUM([2]ALBA:AOPSNAJ!D30)</f>
        <v>897</v>
      </c>
      <c r="E30" s="2335">
        <f t="shared" si="0"/>
        <v>1421</v>
      </c>
    </row>
    <row r="31" spans="1:5">
      <c r="A31" s="2336">
        <v>24</v>
      </c>
      <c r="B31" s="2339" t="s">
        <v>1242</v>
      </c>
      <c r="C31" s="2334">
        <f>SUM([2]ALBA:AOPSNAJ!C31)</f>
        <v>296</v>
      </c>
      <c r="D31" s="2334">
        <f>SUM([2]ALBA:AOPSNAJ!D31)</f>
        <v>471</v>
      </c>
      <c r="E31" s="2335">
        <f t="shared" si="0"/>
        <v>767</v>
      </c>
    </row>
    <row r="32" spans="1:5">
      <c r="A32" s="2336">
        <v>25</v>
      </c>
      <c r="B32" s="2339" t="s">
        <v>1243</v>
      </c>
      <c r="C32" s="2334">
        <f>SUM([2]ALBA:AOPSNAJ!C32)</f>
        <v>255</v>
      </c>
      <c r="D32" s="2334">
        <f>SUM([2]ALBA:AOPSNAJ!D32)</f>
        <v>500</v>
      </c>
      <c r="E32" s="2335">
        <f t="shared" si="0"/>
        <v>755</v>
      </c>
    </row>
    <row r="33" spans="1:26">
      <c r="A33" s="2336">
        <v>26</v>
      </c>
      <c r="B33" s="2339" t="s">
        <v>1244</v>
      </c>
      <c r="C33" s="2334">
        <f>SUM([2]ALBA:AOPSNAJ!C33)</f>
        <v>210</v>
      </c>
      <c r="D33" s="2334">
        <f>SUM([2]ALBA:AOPSNAJ!D33)</f>
        <v>355</v>
      </c>
      <c r="E33" s="2335">
        <f t="shared" si="0"/>
        <v>565</v>
      </c>
    </row>
    <row r="34" spans="1:26">
      <c r="A34" s="2336">
        <v>27</v>
      </c>
      <c r="B34" s="2339" t="s">
        <v>1245</v>
      </c>
      <c r="C34" s="2334">
        <f>SUM([2]ALBA:AOPSNAJ!C34)</f>
        <v>19</v>
      </c>
      <c r="D34" s="2334">
        <f>SUM([2]ALBA:AOPSNAJ!D34)</f>
        <v>64</v>
      </c>
      <c r="E34" s="2335">
        <f t="shared" si="0"/>
        <v>83</v>
      </c>
    </row>
    <row r="35" spans="1:26">
      <c r="A35" s="2336">
        <v>28</v>
      </c>
      <c r="B35" s="2337" t="s">
        <v>1246</v>
      </c>
      <c r="C35" s="2334">
        <f>SUM([2]ALBA:AOPSNAJ!C35)</f>
        <v>422</v>
      </c>
      <c r="D35" s="2334">
        <f>SUM([2]ALBA:AOPSNAJ!D35)</f>
        <v>608</v>
      </c>
      <c r="E35" s="2335">
        <f t="shared" si="0"/>
        <v>1030</v>
      </c>
    </row>
    <row r="36" spans="1:26">
      <c r="A36" s="2336">
        <v>29</v>
      </c>
      <c r="B36" s="2339" t="s">
        <v>1247</v>
      </c>
      <c r="C36" s="2334">
        <f>SUM([2]ALBA:AOPSNAJ!C36)</f>
        <v>189</v>
      </c>
      <c r="D36" s="2334">
        <f>SUM([2]ALBA:AOPSNAJ!D36)</f>
        <v>365</v>
      </c>
      <c r="E36" s="2335">
        <f t="shared" si="0"/>
        <v>554</v>
      </c>
    </row>
    <row r="37" spans="1:26">
      <c r="A37" s="2336">
        <v>30</v>
      </c>
      <c r="B37" s="2339" t="s">
        <v>1248</v>
      </c>
      <c r="C37" s="2334">
        <f>SUM([2]ALBA:AOPSNAJ!C37)</f>
        <v>584</v>
      </c>
      <c r="D37" s="2334">
        <f>SUM([2]ALBA:AOPSNAJ!D37)</f>
        <v>574</v>
      </c>
      <c r="E37" s="2335">
        <f t="shared" si="0"/>
        <v>1158</v>
      </c>
    </row>
    <row r="38" spans="1:26">
      <c r="A38" s="2336">
        <v>31</v>
      </c>
      <c r="B38" s="2339" t="s">
        <v>1249</v>
      </c>
      <c r="C38" s="2334">
        <f>SUM([2]ALBA:AOPSNAJ!C38)</f>
        <v>70</v>
      </c>
      <c r="D38" s="2334">
        <f>SUM([2]ALBA:AOPSNAJ!D38)</f>
        <v>73</v>
      </c>
      <c r="E38" s="2335">
        <f t="shared" si="0"/>
        <v>143</v>
      </c>
    </row>
    <row r="39" spans="1:26">
      <c r="A39" s="2336">
        <v>32</v>
      </c>
      <c r="B39" s="2337" t="s">
        <v>1250</v>
      </c>
      <c r="C39" s="2334">
        <f>SUM([2]ALBA:AOPSNAJ!C39)</f>
        <v>144</v>
      </c>
      <c r="D39" s="2334">
        <f>SUM([2]ALBA:AOPSNAJ!D39)</f>
        <v>110</v>
      </c>
      <c r="E39" s="2335">
        <f t="shared" si="0"/>
        <v>254</v>
      </c>
    </row>
    <row r="40" spans="1:26">
      <c r="A40" s="2336">
        <v>33</v>
      </c>
      <c r="B40" s="2337" t="s">
        <v>1251</v>
      </c>
      <c r="C40" s="2334">
        <f>SUM([2]ALBA:AOPSNAJ!C40)</f>
        <v>107</v>
      </c>
      <c r="D40" s="2334">
        <f>SUM([2]ALBA:AOPSNAJ!D40)</f>
        <v>190</v>
      </c>
      <c r="E40" s="2335">
        <f t="shared" si="0"/>
        <v>297</v>
      </c>
    </row>
    <row r="41" spans="1:26">
      <c r="A41" s="2336">
        <v>34</v>
      </c>
      <c r="B41" s="2339" t="s">
        <v>1252</v>
      </c>
      <c r="C41" s="2334">
        <f>SUM([2]ALBA:AOPSNAJ!C41)</f>
        <v>35</v>
      </c>
      <c r="D41" s="2334">
        <f>SUM([2]ALBA:AOPSNAJ!D41)</f>
        <v>21</v>
      </c>
      <c r="E41" s="2335">
        <f t="shared" si="0"/>
        <v>56</v>
      </c>
    </row>
    <row r="42" spans="1:26">
      <c r="A42" s="2336">
        <v>35</v>
      </c>
      <c r="B42" s="2337" t="s">
        <v>1253</v>
      </c>
      <c r="C42" s="2334">
        <f>SUM([2]ALBA:AOPSNAJ!C42)</f>
        <v>11</v>
      </c>
      <c r="D42" s="2334">
        <f>SUM([2]ALBA:AOPSNAJ!D42)</f>
        <v>37</v>
      </c>
      <c r="E42" s="2335">
        <f t="shared" si="0"/>
        <v>48</v>
      </c>
    </row>
    <row r="43" spans="1:26">
      <c r="A43" s="2336">
        <v>36</v>
      </c>
      <c r="B43" s="2338" t="s">
        <v>1254</v>
      </c>
      <c r="C43" s="2334">
        <f>SUM([2]ALBA:AOPSNAJ!C43)</f>
        <v>30</v>
      </c>
      <c r="D43" s="2334">
        <f>SUM([2]ALBA:AOPSNAJ!D43)</f>
        <v>32</v>
      </c>
      <c r="E43" s="2335">
        <f t="shared" si="0"/>
        <v>62</v>
      </c>
    </row>
    <row r="44" spans="1:26" ht="13.5" thickBot="1">
      <c r="A44" s="2336">
        <v>37</v>
      </c>
      <c r="B44" s="2339" t="s">
        <v>1255</v>
      </c>
      <c r="C44" s="2334">
        <f>SUM([2]ALBA:AOPSNAJ!C44)</f>
        <v>0</v>
      </c>
      <c r="D44" s="2334">
        <f>SUM([2]ALBA:AOPSNAJ!D44)</f>
        <v>0</v>
      </c>
      <c r="E44" s="2335">
        <f t="shared" si="0"/>
        <v>0</v>
      </c>
    </row>
    <row r="45" spans="1:26" ht="13.5" thickBot="1">
      <c r="A45" s="2945" t="s">
        <v>1256</v>
      </c>
      <c r="B45" s="2946"/>
      <c r="C45" s="2340">
        <f>SUM(C8:C44)</f>
        <v>6208</v>
      </c>
      <c r="D45" s="2340">
        <f>SUM(D8:D44)</f>
        <v>9040</v>
      </c>
      <c r="E45" s="2340">
        <f>SUM(E8:E44)</f>
        <v>15248</v>
      </c>
    </row>
    <row r="46" spans="1:26" ht="42" customHeight="1">
      <c r="A46" s="2947" t="s">
        <v>1257</v>
      </c>
      <c r="B46" s="2947"/>
      <c r="C46" s="2947"/>
      <c r="D46" s="2947"/>
      <c r="E46" s="2947"/>
      <c r="F46" s="2341"/>
      <c r="G46" s="2341"/>
      <c r="H46" s="2341"/>
      <c r="I46" s="2341"/>
      <c r="J46" s="2341"/>
      <c r="K46" s="2341"/>
      <c r="L46" s="2341"/>
      <c r="M46" s="2341"/>
      <c r="N46" s="2341"/>
      <c r="O46" s="2341"/>
      <c r="P46" s="2341"/>
      <c r="Q46" s="2341"/>
      <c r="R46" s="2341"/>
      <c r="S46" s="2341"/>
      <c r="T46" s="2341"/>
      <c r="U46" s="2342"/>
      <c r="V46" s="2342"/>
      <c r="W46" s="2342"/>
      <c r="X46" s="2342"/>
      <c r="Y46" s="2342"/>
      <c r="Z46" s="2342"/>
    </row>
    <row r="47" spans="1:26" ht="19.5" customHeight="1">
      <c r="A47" s="2948" t="s">
        <v>1258</v>
      </c>
      <c r="B47" s="2948"/>
      <c r="C47" s="2948"/>
      <c r="D47" s="2948"/>
      <c r="E47" s="2948"/>
    </row>
    <row r="48" spans="1:26">
      <c r="A48" s="2949" t="s">
        <v>1259</v>
      </c>
      <c r="B48" s="2949"/>
      <c r="C48" s="2343">
        <f>SUM([2]ALBA:AOPSNAJ!C45)</f>
        <v>6208</v>
      </c>
      <c r="D48" s="2343">
        <f>SUM([2]ALBA:AOPSNAJ!D45)</f>
        <v>9040</v>
      </c>
      <c r="E48" s="2343">
        <f>SUM([2]ALBA:AOPSNAJ!E45)</f>
        <v>15248</v>
      </c>
    </row>
    <row r="49" spans="1:5">
      <c r="A49" s="2948" t="s">
        <v>1260</v>
      </c>
      <c r="B49" s="2948"/>
      <c r="C49" s="2948"/>
      <c r="D49" s="2344"/>
      <c r="E49" s="2344"/>
    </row>
    <row r="50" spans="1:5" s="2346" customFormat="1" ht="15.75">
      <c r="A50" s="2948"/>
      <c r="B50" s="2948"/>
      <c r="C50" s="2948"/>
      <c r="D50" s="2345"/>
      <c r="E50" s="2345"/>
    </row>
    <row r="51" spans="1:5" ht="15">
      <c r="A51" s="2325"/>
      <c r="B51" s="2347"/>
      <c r="C51" s="2347"/>
    </row>
    <row r="52" spans="1:5" ht="20.25" customHeight="1">
      <c r="A52" s="2348"/>
      <c r="B52" s="2349"/>
      <c r="C52" s="2349"/>
      <c r="D52" s="2349"/>
      <c r="E52" s="2349"/>
    </row>
    <row r="53" spans="1:5" ht="15">
      <c r="A53" s="2350"/>
      <c r="E53" s="2351" t="s">
        <v>1261</v>
      </c>
    </row>
    <row r="54" spans="1:5" ht="15">
      <c r="A54" s="2350"/>
      <c r="E54" s="2351" t="s">
        <v>1262</v>
      </c>
    </row>
    <row r="55" spans="1:5" ht="15">
      <c r="A55" s="2350"/>
      <c r="D55" s="2944" t="s">
        <v>1263</v>
      </c>
      <c r="E55" s="2944"/>
    </row>
    <row r="56" spans="1:5" ht="15">
      <c r="A56" s="2350"/>
    </row>
    <row r="57" spans="1:5" ht="15.75">
      <c r="A57" s="2352"/>
    </row>
    <row r="58" spans="1:5">
      <c r="A58" s="2325"/>
    </row>
    <row r="59" spans="1:5">
      <c r="A59" s="2325"/>
    </row>
    <row r="60" spans="1:5">
      <c r="A60" s="2325"/>
    </row>
    <row r="61" spans="1:5">
      <c r="A61" s="2325"/>
    </row>
    <row r="62" spans="1:5">
      <c r="A62" s="2325"/>
    </row>
    <row r="63" spans="1:5">
      <c r="A63" s="2325"/>
    </row>
    <row r="64" spans="1:5">
      <c r="A64" s="2325"/>
    </row>
    <row r="65" spans="1:1">
      <c r="A65" s="2325"/>
    </row>
    <row r="66" spans="1:1">
      <c r="A66" s="2325"/>
    </row>
    <row r="67" spans="1:1">
      <c r="A67" s="2325"/>
    </row>
    <row r="68" spans="1:1">
      <c r="A68" s="2325"/>
    </row>
    <row r="69" spans="1:1">
      <c r="A69" s="2325"/>
    </row>
    <row r="70" spans="1:1">
      <c r="A70" s="2325"/>
    </row>
    <row r="71" spans="1:1">
      <c r="A71" s="2325"/>
    </row>
    <row r="72" spans="1:1">
      <c r="A72" s="2325"/>
    </row>
    <row r="73" spans="1:1">
      <c r="A73" s="2325"/>
    </row>
    <row r="74" spans="1:1">
      <c r="A74" s="2325"/>
    </row>
    <row r="75" spans="1:1">
      <c r="A75" s="2325"/>
    </row>
    <row r="76" spans="1:1">
      <c r="A76" s="2325"/>
    </row>
    <row r="77" spans="1:1">
      <c r="A77" s="2325"/>
    </row>
    <row r="78" spans="1:1">
      <c r="A78" s="2325"/>
    </row>
    <row r="79" spans="1:1">
      <c r="A79" s="2325"/>
    </row>
    <row r="80" spans="1:1">
      <c r="A80" s="2325"/>
    </row>
    <row r="81" spans="1:1">
      <c r="A81" s="2325"/>
    </row>
    <row r="82" spans="1:1">
      <c r="A82" s="2325"/>
    </row>
    <row r="83" spans="1:1">
      <c r="A83" s="2325"/>
    </row>
    <row r="84" spans="1:1">
      <c r="A84" s="2325"/>
    </row>
    <row r="85" spans="1:1">
      <c r="A85" s="2325"/>
    </row>
    <row r="86" spans="1:1">
      <c r="A86" s="2325"/>
    </row>
    <row r="87" spans="1:1">
      <c r="A87" s="2325"/>
    </row>
    <row r="88" spans="1:1">
      <c r="A88" s="2325"/>
    </row>
    <row r="89" spans="1:1">
      <c r="A89" s="2325"/>
    </row>
    <row r="90" spans="1:1">
      <c r="A90" s="2325"/>
    </row>
    <row r="91" spans="1:1">
      <c r="A91" s="2325"/>
    </row>
    <row r="92" spans="1:1">
      <c r="A92" s="2325"/>
    </row>
    <row r="93" spans="1:1">
      <c r="A93" s="2325"/>
    </row>
    <row r="94" spans="1:1">
      <c r="A94" s="2325"/>
    </row>
    <row r="95" spans="1:1">
      <c r="A95" s="2325"/>
    </row>
    <row r="96" spans="1:1">
      <c r="A96" s="2325"/>
    </row>
    <row r="97" spans="1:8">
      <c r="A97" s="2325"/>
    </row>
    <row r="98" spans="1:8">
      <c r="A98" s="2325"/>
    </row>
    <row r="99" spans="1:8">
      <c r="A99" s="2325"/>
    </row>
    <row r="100" spans="1:8">
      <c r="A100" s="2325"/>
    </row>
    <row r="101" spans="1:8">
      <c r="A101" s="2325"/>
    </row>
    <row r="102" spans="1:8">
      <c r="A102" s="2325"/>
    </row>
    <row r="103" spans="1:8">
      <c r="A103" s="2325"/>
    </row>
    <row r="104" spans="1:8">
      <c r="F104" s="2343"/>
      <c r="G104" s="2343"/>
      <c r="H104" s="2343"/>
    </row>
    <row r="105" spans="1:8">
      <c r="F105" s="2343"/>
      <c r="G105" s="2343"/>
      <c r="H105" s="2343"/>
    </row>
    <row r="106" spans="1:8">
      <c r="F106" s="2343"/>
      <c r="G106" s="2343"/>
      <c r="H106" s="2343"/>
    </row>
    <row r="107" spans="1:8">
      <c r="F107" s="2343"/>
      <c r="G107" s="2343"/>
      <c r="H107" s="2343"/>
    </row>
    <row r="108" spans="1:8">
      <c r="F108" s="2343"/>
      <c r="G108" s="2343"/>
      <c r="H108" s="2343"/>
    </row>
    <row r="109" spans="1:8">
      <c r="F109" s="2343"/>
      <c r="G109" s="2343"/>
      <c r="H109" s="2343"/>
    </row>
    <row r="110" spans="1:8">
      <c r="F110" s="2343"/>
      <c r="G110" s="2343"/>
      <c r="H110" s="2343"/>
    </row>
    <row r="111" spans="1:8">
      <c r="F111" s="2343"/>
      <c r="G111" s="2343"/>
      <c r="H111" s="2343"/>
    </row>
    <row r="112" spans="1:8">
      <c r="F112" s="2343"/>
      <c r="G112" s="2343"/>
      <c r="H112" s="2343"/>
    </row>
    <row r="113" spans="6:8">
      <c r="F113" s="2343"/>
      <c r="G113" s="2343"/>
      <c r="H113" s="2343"/>
    </row>
    <row r="114" spans="6:8">
      <c r="F114" s="2343"/>
      <c r="G114" s="2343"/>
      <c r="H114" s="2343"/>
    </row>
    <row r="115" spans="6:8">
      <c r="F115" s="2343"/>
      <c r="G115" s="2343"/>
      <c r="H115" s="2343"/>
    </row>
    <row r="116" spans="6:8">
      <c r="F116" s="2343"/>
      <c r="G116" s="2343"/>
      <c r="H116" s="2343"/>
    </row>
    <row r="117" spans="6:8">
      <c r="F117" s="2343"/>
      <c r="G117" s="2343"/>
      <c r="H117" s="2343"/>
    </row>
    <row r="118" spans="6:8">
      <c r="F118" s="2343"/>
      <c r="G118" s="2343"/>
      <c r="H118" s="2343"/>
    </row>
    <row r="119" spans="6:8">
      <c r="F119" s="2343"/>
      <c r="G119" s="2343"/>
      <c r="H119" s="2343"/>
    </row>
    <row r="120" spans="6:8">
      <c r="F120" s="2343"/>
      <c r="G120" s="2343"/>
      <c r="H120" s="2343"/>
    </row>
    <row r="121" spans="6:8">
      <c r="F121" s="2343"/>
      <c r="G121" s="2343"/>
      <c r="H121" s="2343"/>
    </row>
    <row r="122" spans="6:8">
      <c r="F122" s="2343"/>
      <c r="G122" s="2343"/>
      <c r="H122" s="2343"/>
    </row>
    <row r="123" spans="6:8">
      <c r="F123" s="2343"/>
      <c r="G123" s="2343"/>
      <c r="H123" s="2343"/>
    </row>
    <row r="124" spans="6:8">
      <c r="F124" s="2343"/>
      <c r="G124" s="2343"/>
      <c r="H124" s="2343"/>
    </row>
    <row r="125" spans="6:8">
      <c r="F125" s="2343"/>
      <c r="G125" s="2343"/>
      <c r="H125" s="2343"/>
    </row>
    <row r="126" spans="6:8">
      <c r="F126" s="2343"/>
      <c r="G126" s="2343"/>
      <c r="H126" s="2343"/>
    </row>
    <row r="127" spans="6:8">
      <c r="F127" s="2343"/>
      <c r="G127" s="2343"/>
      <c r="H127" s="2343"/>
    </row>
    <row r="128" spans="6:8">
      <c r="F128" s="2343"/>
      <c r="G128" s="2343"/>
      <c r="H128" s="2343"/>
    </row>
    <row r="129" spans="6:8">
      <c r="F129" s="2343"/>
      <c r="G129" s="2343"/>
      <c r="H129" s="2343"/>
    </row>
    <row r="130" spans="6:8">
      <c r="F130" s="2343"/>
      <c r="G130" s="2343"/>
      <c r="H130" s="2343"/>
    </row>
    <row r="131" spans="6:8">
      <c r="F131" s="2343"/>
      <c r="G131" s="2343"/>
      <c r="H131" s="2343"/>
    </row>
    <row r="132" spans="6:8">
      <c r="F132" s="2343"/>
      <c r="G132" s="2343"/>
      <c r="H132" s="2343"/>
    </row>
    <row r="133" spans="6:8">
      <c r="F133" s="2343"/>
      <c r="G133" s="2343"/>
      <c r="H133" s="2343"/>
    </row>
    <row r="134" spans="6:8">
      <c r="F134" s="2343"/>
      <c r="G134" s="2343"/>
      <c r="H134" s="2343"/>
    </row>
    <row r="135" spans="6:8">
      <c r="F135" s="2343"/>
      <c r="G135" s="2343"/>
      <c r="H135" s="2343"/>
    </row>
    <row r="136" spans="6:8">
      <c r="F136" s="2343"/>
      <c r="G136" s="2343"/>
      <c r="H136" s="2343"/>
    </row>
    <row r="137" spans="6:8">
      <c r="F137" s="2343"/>
      <c r="G137" s="2343"/>
      <c r="H137" s="2343"/>
    </row>
    <row r="138" spans="6:8">
      <c r="F138" s="2343"/>
      <c r="G138" s="2343"/>
      <c r="H138" s="2343"/>
    </row>
    <row r="139" spans="6:8">
      <c r="F139" s="2343"/>
      <c r="G139" s="2343"/>
      <c r="H139" s="2343"/>
    </row>
    <row r="140" spans="6:8">
      <c r="F140" s="2343"/>
      <c r="G140" s="2343"/>
      <c r="H140" s="2343"/>
    </row>
    <row r="141" spans="6:8">
      <c r="F141" s="2343"/>
      <c r="G141" s="2343"/>
      <c r="H141" s="2343"/>
    </row>
    <row r="142" spans="6:8">
      <c r="F142" s="2343"/>
      <c r="G142" s="2343"/>
      <c r="H142" s="2343"/>
    </row>
    <row r="143" spans="6:8">
      <c r="F143" s="2343"/>
      <c r="G143" s="2343"/>
      <c r="H143" s="2343"/>
    </row>
    <row r="144" spans="6:8">
      <c r="F144" s="2343"/>
      <c r="G144" s="2343"/>
      <c r="H144" s="2343"/>
    </row>
    <row r="145" spans="6:8">
      <c r="F145" s="2343"/>
      <c r="G145" s="2343"/>
      <c r="H145" s="2343"/>
    </row>
    <row r="146" spans="6:8">
      <c r="F146" s="2343"/>
      <c r="G146" s="2343"/>
      <c r="H146" s="2343"/>
    </row>
    <row r="147" spans="6:8">
      <c r="F147" s="2343"/>
      <c r="G147" s="2343"/>
      <c r="H147" s="2343"/>
    </row>
    <row r="148" spans="6:8">
      <c r="F148" s="2343"/>
      <c r="G148" s="2343"/>
      <c r="H148" s="2343"/>
    </row>
    <row r="149" spans="6:8">
      <c r="F149" s="2343"/>
      <c r="G149" s="2343"/>
      <c r="H149" s="2343"/>
    </row>
    <row r="150" spans="6:8">
      <c r="F150" s="2343"/>
      <c r="G150" s="2343"/>
      <c r="H150" s="2343"/>
    </row>
    <row r="151" spans="6:8">
      <c r="F151" s="2343"/>
      <c r="G151" s="2343"/>
      <c r="H151" s="2343"/>
    </row>
    <row r="152" spans="6:8">
      <c r="F152" s="2343"/>
      <c r="G152" s="2343"/>
      <c r="H152" s="2343"/>
    </row>
    <row r="153" spans="6:8">
      <c r="F153" s="2343"/>
      <c r="G153" s="2343"/>
      <c r="H153" s="2343"/>
    </row>
    <row r="154" spans="6:8">
      <c r="F154" s="2343"/>
      <c r="G154" s="2343"/>
      <c r="H154" s="2343"/>
    </row>
    <row r="155" spans="6:8">
      <c r="F155" s="2343"/>
      <c r="G155" s="2343"/>
      <c r="H155" s="2343"/>
    </row>
    <row r="156" spans="6:8">
      <c r="F156" s="2343"/>
      <c r="G156" s="2343"/>
      <c r="H156" s="2343"/>
    </row>
    <row r="157" spans="6:8">
      <c r="F157" s="2343"/>
      <c r="G157" s="2343"/>
      <c r="H157" s="2343"/>
    </row>
    <row r="158" spans="6:8">
      <c r="F158" s="2343"/>
      <c r="G158" s="2343"/>
      <c r="H158" s="2343"/>
    </row>
    <row r="159" spans="6:8">
      <c r="F159" s="2343"/>
      <c r="G159" s="2343"/>
      <c r="H159" s="2343"/>
    </row>
    <row r="160" spans="6:8">
      <c r="F160" s="2343"/>
      <c r="G160" s="2343"/>
      <c r="H160" s="2343"/>
    </row>
    <row r="161" spans="6:8">
      <c r="F161" s="2343"/>
      <c r="G161" s="2343"/>
      <c r="H161" s="2343"/>
    </row>
    <row r="162" spans="6:8">
      <c r="F162" s="2343"/>
      <c r="G162" s="2343"/>
      <c r="H162" s="2343"/>
    </row>
    <row r="163" spans="6:8">
      <c r="F163" s="2343"/>
      <c r="G163" s="2343"/>
      <c r="H163" s="2343"/>
    </row>
    <row r="164" spans="6:8">
      <c r="F164" s="2343"/>
      <c r="G164" s="2343"/>
      <c r="H164" s="2343"/>
    </row>
    <row r="165" spans="6:8">
      <c r="F165" s="2343"/>
      <c r="G165" s="2343"/>
      <c r="H165" s="2343"/>
    </row>
    <row r="166" spans="6:8">
      <c r="F166" s="2343"/>
      <c r="G166" s="2343"/>
      <c r="H166" s="2343"/>
    </row>
    <row r="167" spans="6:8">
      <c r="F167" s="2343"/>
      <c r="G167" s="2343"/>
      <c r="H167" s="2343"/>
    </row>
    <row r="168" spans="6:8">
      <c r="F168" s="2343"/>
      <c r="G168" s="2343"/>
      <c r="H168" s="2343"/>
    </row>
    <row r="169" spans="6:8">
      <c r="F169" s="2343"/>
      <c r="G169" s="2343"/>
      <c r="H169" s="2343"/>
    </row>
    <row r="170" spans="6:8">
      <c r="F170" s="2343"/>
      <c r="G170" s="2343"/>
      <c r="H170" s="2343"/>
    </row>
    <row r="171" spans="6:8">
      <c r="F171" s="2343"/>
      <c r="G171" s="2343"/>
      <c r="H171" s="2343"/>
    </row>
    <row r="172" spans="6:8">
      <c r="F172" s="2343"/>
      <c r="G172" s="2343"/>
      <c r="H172" s="2343"/>
    </row>
    <row r="173" spans="6:8">
      <c r="F173" s="2343"/>
      <c r="G173" s="2343"/>
      <c r="H173" s="2343"/>
    </row>
    <row r="174" spans="6:8">
      <c r="F174" s="2343"/>
      <c r="G174" s="2343"/>
      <c r="H174" s="2343"/>
    </row>
    <row r="175" spans="6:8">
      <c r="F175" s="2343"/>
      <c r="G175" s="2343"/>
      <c r="H175" s="2343"/>
    </row>
    <row r="176" spans="6:8">
      <c r="F176" s="2343"/>
      <c r="G176" s="2343"/>
      <c r="H176" s="2343"/>
    </row>
    <row r="177" spans="6:8">
      <c r="F177" s="2343"/>
      <c r="G177" s="2343"/>
      <c r="H177" s="2343"/>
    </row>
    <row r="178" spans="6:8">
      <c r="F178" s="2343"/>
      <c r="G178" s="2343"/>
      <c r="H178" s="2343"/>
    </row>
    <row r="179" spans="6:8">
      <c r="F179" s="2343"/>
      <c r="G179" s="2343"/>
      <c r="H179" s="2343"/>
    </row>
    <row r="180" spans="6:8">
      <c r="F180" s="2343"/>
      <c r="G180" s="2343"/>
      <c r="H180" s="2343"/>
    </row>
    <row r="181" spans="6:8">
      <c r="F181" s="2343"/>
      <c r="G181" s="2343"/>
      <c r="H181" s="2343"/>
    </row>
    <row r="182" spans="6:8">
      <c r="F182" s="2343"/>
      <c r="G182" s="2343"/>
      <c r="H182" s="2343"/>
    </row>
    <row r="183" spans="6:8">
      <c r="F183" s="2343"/>
      <c r="G183" s="2343"/>
      <c r="H183" s="2343"/>
    </row>
    <row r="184" spans="6:8">
      <c r="F184" s="2343"/>
      <c r="G184" s="2343"/>
      <c r="H184" s="2343"/>
    </row>
    <row r="185" spans="6:8">
      <c r="F185" s="2343"/>
      <c r="G185" s="2343"/>
      <c r="H185" s="2343"/>
    </row>
    <row r="186" spans="6:8">
      <c r="F186" s="2343"/>
      <c r="G186" s="2343"/>
      <c r="H186" s="2343"/>
    </row>
    <row r="187" spans="6:8">
      <c r="F187" s="2343"/>
      <c r="G187" s="2343"/>
      <c r="H187" s="2343"/>
    </row>
    <row r="188" spans="6:8">
      <c r="F188" s="2343"/>
      <c r="G188" s="2343"/>
      <c r="H188" s="2343"/>
    </row>
    <row r="189" spans="6:8">
      <c r="F189" s="2343"/>
      <c r="G189" s="2343"/>
      <c r="H189" s="2343"/>
    </row>
    <row r="190" spans="6:8">
      <c r="F190" s="2343"/>
      <c r="G190" s="2343"/>
      <c r="H190" s="2343"/>
    </row>
    <row r="191" spans="6:8">
      <c r="F191" s="2343"/>
      <c r="G191" s="2343"/>
      <c r="H191" s="2343"/>
    </row>
    <row r="192" spans="6:8">
      <c r="F192" s="2343"/>
      <c r="G192" s="2343"/>
      <c r="H192" s="2343"/>
    </row>
    <row r="193" spans="6:8">
      <c r="F193" s="2343"/>
      <c r="G193" s="2343"/>
      <c r="H193" s="2343"/>
    </row>
    <row r="194" spans="6:8">
      <c r="F194" s="2343"/>
      <c r="G194" s="2343"/>
      <c r="H194" s="2343"/>
    </row>
    <row r="195" spans="6:8">
      <c r="F195" s="2343"/>
      <c r="G195" s="2343"/>
      <c r="H195" s="2343"/>
    </row>
    <row r="196" spans="6:8">
      <c r="F196" s="2343"/>
      <c r="G196" s="2343"/>
      <c r="H196" s="2343"/>
    </row>
    <row r="197" spans="6:8">
      <c r="F197" s="2343"/>
      <c r="G197" s="2343"/>
      <c r="H197" s="2343"/>
    </row>
    <row r="198" spans="6:8">
      <c r="F198" s="2343"/>
      <c r="G198" s="2343"/>
      <c r="H198" s="2343"/>
    </row>
    <row r="199" spans="6:8">
      <c r="F199" s="2343"/>
      <c r="G199" s="2343"/>
      <c r="H199" s="2343"/>
    </row>
    <row r="200" spans="6:8">
      <c r="F200" s="2343"/>
      <c r="G200" s="2343"/>
      <c r="H200" s="2343"/>
    </row>
    <row r="201" spans="6:8">
      <c r="F201" s="2343"/>
      <c r="G201" s="2343"/>
      <c r="H201" s="2343"/>
    </row>
    <row r="202" spans="6:8">
      <c r="F202" s="2343"/>
      <c r="G202" s="2343"/>
      <c r="H202" s="2343"/>
    </row>
  </sheetData>
  <mergeCells count="15">
    <mergeCell ref="D55:E55"/>
    <mergeCell ref="A45:B45"/>
    <mergeCell ref="A46:E46"/>
    <mergeCell ref="A47:E47"/>
    <mergeCell ref="A48:B48"/>
    <mergeCell ref="A49:C49"/>
    <mergeCell ref="A50:C50"/>
    <mergeCell ref="A1:E1"/>
    <mergeCell ref="A3:A6"/>
    <mergeCell ref="B3:B6"/>
    <mergeCell ref="C3:E3"/>
    <mergeCell ref="C4:E4"/>
    <mergeCell ref="C5:C6"/>
    <mergeCell ref="D5:D6"/>
    <mergeCell ref="E5:E6"/>
  </mergeCells>
  <pageMargins left="0.9055118110236221" right="0.23622047244094491" top="3.937007874015748E-2" bottom="0" header="0" footer="0"/>
  <pageSetup paperSize="9" scale="8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</sheetPr>
  <dimension ref="A1:Z202"/>
  <sheetViews>
    <sheetView zoomScale="75" workbookViewId="0">
      <selection activeCell="I4" sqref="I4"/>
    </sheetView>
  </sheetViews>
  <sheetFormatPr defaultRowHeight="12.75"/>
  <cols>
    <col min="1" max="1" width="6.140625" style="2548" customWidth="1"/>
    <col min="2" max="2" width="33.42578125" style="2548" customWidth="1"/>
    <col min="3" max="3" width="17.5703125" style="2548" customWidth="1"/>
    <col min="4" max="4" width="16.140625" style="2548" customWidth="1"/>
    <col min="5" max="5" width="21.140625" style="2548" customWidth="1"/>
    <col min="6" max="7" width="8.5703125" style="2548" customWidth="1"/>
    <col min="8" max="8" width="33.42578125" style="2548" customWidth="1"/>
    <col min="9" max="9" width="14.85546875" style="2548" customWidth="1"/>
    <col min="10" max="256" width="9.140625" style="2548"/>
    <col min="257" max="257" width="6.140625" style="2548" customWidth="1"/>
    <col min="258" max="258" width="33.42578125" style="2548" customWidth="1"/>
    <col min="259" max="259" width="17.5703125" style="2548" customWidth="1"/>
    <col min="260" max="260" width="16.140625" style="2548" customWidth="1"/>
    <col min="261" max="261" width="21.140625" style="2548" customWidth="1"/>
    <col min="262" max="263" width="8.5703125" style="2548" customWidth="1"/>
    <col min="264" max="264" width="33.42578125" style="2548" customWidth="1"/>
    <col min="265" max="265" width="14.85546875" style="2548" customWidth="1"/>
    <col min="266" max="512" width="9.140625" style="2548"/>
    <col min="513" max="513" width="6.140625" style="2548" customWidth="1"/>
    <col min="514" max="514" width="33.42578125" style="2548" customWidth="1"/>
    <col min="515" max="515" width="17.5703125" style="2548" customWidth="1"/>
    <col min="516" max="516" width="16.140625" style="2548" customWidth="1"/>
    <col min="517" max="517" width="21.140625" style="2548" customWidth="1"/>
    <col min="518" max="519" width="8.5703125" style="2548" customWidth="1"/>
    <col min="520" max="520" width="33.42578125" style="2548" customWidth="1"/>
    <col min="521" max="521" width="14.85546875" style="2548" customWidth="1"/>
    <col min="522" max="768" width="9.140625" style="2548"/>
    <col min="769" max="769" width="6.140625" style="2548" customWidth="1"/>
    <col min="770" max="770" width="33.42578125" style="2548" customWidth="1"/>
    <col min="771" max="771" width="17.5703125" style="2548" customWidth="1"/>
    <col min="772" max="772" width="16.140625" style="2548" customWidth="1"/>
    <col min="773" max="773" width="21.140625" style="2548" customWidth="1"/>
    <col min="774" max="775" width="8.5703125" style="2548" customWidth="1"/>
    <col min="776" max="776" width="33.42578125" style="2548" customWidth="1"/>
    <col min="777" max="777" width="14.85546875" style="2548" customWidth="1"/>
    <col min="778" max="1024" width="9.140625" style="2548"/>
    <col min="1025" max="1025" width="6.140625" style="2548" customWidth="1"/>
    <col min="1026" max="1026" width="33.42578125" style="2548" customWidth="1"/>
    <col min="1027" max="1027" width="17.5703125" style="2548" customWidth="1"/>
    <col min="1028" max="1028" width="16.140625" style="2548" customWidth="1"/>
    <col min="1029" max="1029" width="21.140625" style="2548" customWidth="1"/>
    <col min="1030" max="1031" width="8.5703125" style="2548" customWidth="1"/>
    <col min="1032" max="1032" width="33.42578125" style="2548" customWidth="1"/>
    <col min="1033" max="1033" width="14.85546875" style="2548" customWidth="1"/>
    <col min="1034" max="1280" width="9.140625" style="2548"/>
    <col min="1281" max="1281" width="6.140625" style="2548" customWidth="1"/>
    <col min="1282" max="1282" width="33.42578125" style="2548" customWidth="1"/>
    <col min="1283" max="1283" width="17.5703125" style="2548" customWidth="1"/>
    <col min="1284" max="1284" width="16.140625" style="2548" customWidth="1"/>
    <col min="1285" max="1285" width="21.140625" style="2548" customWidth="1"/>
    <col min="1286" max="1287" width="8.5703125" style="2548" customWidth="1"/>
    <col min="1288" max="1288" width="33.42578125" style="2548" customWidth="1"/>
    <col min="1289" max="1289" width="14.85546875" style="2548" customWidth="1"/>
    <col min="1290" max="1536" width="9.140625" style="2548"/>
    <col min="1537" max="1537" width="6.140625" style="2548" customWidth="1"/>
    <col min="1538" max="1538" width="33.42578125" style="2548" customWidth="1"/>
    <col min="1539" max="1539" width="17.5703125" style="2548" customWidth="1"/>
    <col min="1540" max="1540" width="16.140625" style="2548" customWidth="1"/>
    <col min="1541" max="1541" width="21.140625" style="2548" customWidth="1"/>
    <col min="1542" max="1543" width="8.5703125" style="2548" customWidth="1"/>
    <col min="1544" max="1544" width="33.42578125" style="2548" customWidth="1"/>
    <col min="1545" max="1545" width="14.85546875" style="2548" customWidth="1"/>
    <col min="1546" max="1792" width="9.140625" style="2548"/>
    <col min="1793" max="1793" width="6.140625" style="2548" customWidth="1"/>
    <col min="1794" max="1794" width="33.42578125" style="2548" customWidth="1"/>
    <col min="1795" max="1795" width="17.5703125" style="2548" customWidth="1"/>
    <col min="1796" max="1796" width="16.140625" style="2548" customWidth="1"/>
    <col min="1797" max="1797" width="21.140625" style="2548" customWidth="1"/>
    <col min="1798" max="1799" width="8.5703125" style="2548" customWidth="1"/>
    <col min="1800" max="1800" width="33.42578125" style="2548" customWidth="1"/>
    <col min="1801" max="1801" width="14.85546875" style="2548" customWidth="1"/>
    <col min="1802" max="2048" width="9.140625" style="2548"/>
    <col min="2049" max="2049" width="6.140625" style="2548" customWidth="1"/>
    <col min="2050" max="2050" width="33.42578125" style="2548" customWidth="1"/>
    <col min="2051" max="2051" width="17.5703125" style="2548" customWidth="1"/>
    <col min="2052" max="2052" width="16.140625" style="2548" customWidth="1"/>
    <col min="2053" max="2053" width="21.140625" style="2548" customWidth="1"/>
    <col min="2054" max="2055" width="8.5703125" style="2548" customWidth="1"/>
    <col min="2056" max="2056" width="33.42578125" style="2548" customWidth="1"/>
    <col min="2057" max="2057" width="14.85546875" style="2548" customWidth="1"/>
    <col min="2058" max="2304" width="9.140625" style="2548"/>
    <col min="2305" max="2305" width="6.140625" style="2548" customWidth="1"/>
    <col min="2306" max="2306" width="33.42578125" style="2548" customWidth="1"/>
    <col min="2307" max="2307" width="17.5703125" style="2548" customWidth="1"/>
    <col min="2308" max="2308" width="16.140625" style="2548" customWidth="1"/>
    <col min="2309" max="2309" width="21.140625" style="2548" customWidth="1"/>
    <col min="2310" max="2311" width="8.5703125" style="2548" customWidth="1"/>
    <col min="2312" max="2312" width="33.42578125" style="2548" customWidth="1"/>
    <col min="2313" max="2313" width="14.85546875" style="2548" customWidth="1"/>
    <col min="2314" max="2560" width="9.140625" style="2548"/>
    <col min="2561" max="2561" width="6.140625" style="2548" customWidth="1"/>
    <col min="2562" max="2562" width="33.42578125" style="2548" customWidth="1"/>
    <col min="2563" max="2563" width="17.5703125" style="2548" customWidth="1"/>
    <col min="2564" max="2564" width="16.140625" style="2548" customWidth="1"/>
    <col min="2565" max="2565" width="21.140625" style="2548" customWidth="1"/>
    <col min="2566" max="2567" width="8.5703125" style="2548" customWidth="1"/>
    <col min="2568" max="2568" width="33.42578125" style="2548" customWidth="1"/>
    <col min="2569" max="2569" width="14.85546875" style="2548" customWidth="1"/>
    <col min="2570" max="2816" width="9.140625" style="2548"/>
    <col min="2817" max="2817" width="6.140625" style="2548" customWidth="1"/>
    <col min="2818" max="2818" width="33.42578125" style="2548" customWidth="1"/>
    <col min="2819" max="2819" width="17.5703125" style="2548" customWidth="1"/>
    <col min="2820" max="2820" width="16.140625" style="2548" customWidth="1"/>
    <col min="2821" max="2821" width="21.140625" style="2548" customWidth="1"/>
    <col min="2822" max="2823" width="8.5703125" style="2548" customWidth="1"/>
    <col min="2824" max="2824" width="33.42578125" style="2548" customWidth="1"/>
    <col min="2825" max="2825" width="14.85546875" style="2548" customWidth="1"/>
    <col min="2826" max="3072" width="9.140625" style="2548"/>
    <col min="3073" max="3073" width="6.140625" style="2548" customWidth="1"/>
    <col min="3074" max="3074" width="33.42578125" style="2548" customWidth="1"/>
    <col min="3075" max="3075" width="17.5703125" style="2548" customWidth="1"/>
    <col min="3076" max="3076" width="16.140625" style="2548" customWidth="1"/>
    <col min="3077" max="3077" width="21.140625" style="2548" customWidth="1"/>
    <col min="3078" max="3079" width="8.5703125" style="2548" customWidth="1"/>
    <col min="3080" max="3080" width="33.42578125" style="2548" customWidth="1"/>
    <col min="3081" max="3081" width="14.85546875" style="2548" customWidth="1"/>
    <col min="3082" max="3328" width="9.140625" style="2548"/>
    <col min="3329" max="3329" width="6.140625" style="2548" customWidth="1"/>
    <col min="3330" max="3330" width="33.42578125" style="2548" customWidth="1"/>
    <col min="3331" max="3331" width="17.5703125" style="2548" customWidth="1"/>
    <col min="3332" max="3332" width="16.140625" style="2548" customWidth="1"/>
    <col min="3333" max="3333" width="21.140625" style="2548" customWidth="1"/>
    <col min="3334" max="3335" width="8.5703125" style="2548" customWidth="1"/>
    <col min="3336" max="3336" width="33.42578125" style="2548" customWidth="1"/>
    <col min="3337" max="3337" width="14.85546875" style="2548" customWidth="1"/>
    <col min="3338" max="3584" width="9.140625" style="2548"/>
    <col min="3585" max="3585" width="6.140625" style="2548" customWidth="1"/>
    <col min="3586" max="3586" width="33.42578125" style="2548" customWidth="1"/>
    <col min="3587" max="3587" width="17.5703125" style="2548" customWidth="1"/>
    <col min="3588" max="3588" width="16.140625" style="2548" customWidth="1"/>
    <col min="3589" max="3589" width="21.140625" style="2548" customWidth="1"/>
    <col min="3590" max="3591" width="8.5703125" style="2548" customWidth="1"/>
    <col min="3592" max="3592" width="33.42578125" style="2548" customWidth="1"/>
    <col min="3593" max="3593" width="14.85546875" style="2548" customWidth="1"/>
    <col min="3594" max="3840" width="9.140625" style="2548"/>
    <col min="3841" max="3841" width="6.140625" style="2548" customWidth="1"/>
    <col min="3842" max="3842" width="33.42578125" style="2548" customWidth="1"/>
    <col min="3843" max="3843" width="17.5703125" style="2548" customWidth="1"/>
    <col min="3844" max="3844" width="16.140625" style="2548" customWidth="1"/>
    <col min="3845" max="3845" width="21.140625" style="2548" customWidth="1"/>
    <col min="3846" max="3847" width="8.5703125" style="2548" customWidth="1"/>
    <col min="3848" max="3848" width="33.42578125" style="2548" customWidth="1"/>
    <col min="3849" max="3849" width="14.85546875" style="2548" customWidth="1"/>
    <col min="3850" max="4096" width="9.140625" style="2548"/>
    <col min="4097" max="4097" width="6.140625" style="2548" customWidth="1"/>
    <col min="4098" max="4098" width="33.42578125" style="2548" customWidth="1"/>
    <col min="4099" max="4099" width="17.5703125" style="2548" customWidth="1"/>
    <col min="4100" max="4100" width="16.140625" style="2548" customWidth="1"/>
    <col min="4101" max="4101" width="21.140625" style="2548" customWidth="1"/>
    <col min="4102" max="4103" width="8.5703125" style="2548" customWidth="1"/>
    <col min="4104" max="4104" width="33.42578125" style="2548" customWidth="1"/>
    <col min="4105" max="4105" width="14.85546875" style="2548" customWidth="1"/>
    <col min="4106" max="4352" width="9.140625" style="2548"/>
    <col min="4353" max="4353" width="6.140625" style="2548" customWidth="1"/>
    <col min="4354" max="4354" width="33.42578125" style="2548" customWidth="1"/>
    <col min="4355" max="4355" width="17.5703125" style="2548" customWidth="1"/>
    <col min="4356" max="4356" width="16.140625" style="2548" customWidth="1"/>
    <col min="4357" max="4357" width="21.140625" style="2548" customWidth="1"/>
    <col min="4358" max="4359" width="8.5703125" style="2548" customWidth="1"/>
    <col min="4360" max="4360" width="33.42578125" style="2548" customWidth="1"/>
    <col min="4361" max="4361" width="14.85546875" style="2548" customWidth="1"/>
    <col min="4362" max="4608" width="9.140625" style="2548"/>
    <col min="4609" max="4609" width="6.140625" style="2548" customWidth="1"/>
    <col min="4610" max="4610" width="33.42578125" style="2548" customWidth="1"/>
    <col min="4611" max="4611" width="17.5703125" style="2548" customWidth="1"/>
    <col min="4612" max="4612" width="16.140625" style="2548" customWidth="1"/>
    <col min="4613" max="4613" width="21.140625" style="2548" customWidth="1"/>
    <col min="4614" max="4615" width="8.5703125" style="2548" customWidth="1"/>
    <col min="4616" max="4616" width="33.42578125" style="2548" customWidth="1"/>
    <col min="4617" max="4617" width="14.85546875" style="2548" customWidth="1"/>
    <col min="4618" max="4864" width="9.140625" style="2548"/>
    <col min="4865" max="4865" width="6.140625" style="2548" customWidth="1"/>
    <col min="4866" max="4866" width="33.42578125" style="2548" customWidth="1"/>
    <col min="4867" max="4867" width="17.5703125" style="2548" customWidth="1"/>
    <col min="4868" max="4868" width="16.140625" style="2548" customWidth="1"/>
    <col min="4869" max="4869" width="21.140625" style="2548" customWidth="1"/>
    <col min="4870" max="4871" width="8.5703125" style="2548" customWidth="1"/>
    <col min="4872" max="4872" width="33.42578125" style="2548" customWidth="1"/>
    <col min="4873" max="4873" width="14.85546875" style="2548" customWidth="1"/>
    <col min="4874" max="5120" width="9.140625" style="2548"/>
    <col min="5121" max="5121" width="6.140625" style="2548" customWidth="1"/>
    <col min="5122" max="5122" width="33.42578125" style="2548" customWidth="1"/>
    <col min="5123" max="5123" width="17.5703125" style="2548" customWidth="1"/>
    <col min="5124" max="5124" width="16.140625" style="2548" customWidth="1"/>
    <col min="5125" max="5125" width="21.140625" style="2548" customWidth="1"/>
    <col min="5126" max="5127" width="8.5703125" style="2548" customWidth="1"/>
    <col min="5128" max="5128" width="33.42578125" style="2548" customWidth="1"/>
    <col min="5129" max="5129" width="14.85546875" style="2548" customWidth="1"/>
    <col min="5130" max="5376" width="9.140625" style="2548"/>
    <col min="5377" max="5377" width="6.140625" style="2548" customWidth="1"/>
    <col min="5378" max="5378" width="33.42578125" style="2548" customWidth="1"/>
    <col min="5379" max="5379" width="17.5703125" style="2548" customWidth="1"/>
    <col min="5380" max="5380" width="16.140625" style="2548" customWidth="1"/>
    <col min="5381" max="5381" width="21.140625" style="2548" customWidth="1"/>
    <col min="5382" max="5383" width="8.5703125" style="2548" customWidth="1"/>
    <col min="5384" max="5384" width="33.42578125" style="2548" customWidth="1"/>
    <col min="5385" max="5385" width="14.85546875" style="2548" customWidth="1"/>
    <col min="5386" max="5632" width="9.140625" style="2548"/>
    <col min="5633" max="5633" width="6.140625" style="2548" customWidth="1"/>
    <col min="5634" max="5634" width="33.42578125" style="2548" customWidth="1"/>
    <col min="5635" max="5635" width="17.5703125" style="2548" customWidth="1"/>
    <col min="5636" max="5636" width="16.140625" style="2548" customWidth="1"/>
    <col min="5637" max="5637" width="21.140625" style="2548" customWidth="1"/>
    <col min="5638" max="5639" width="8.5703125" style="2548" customWidth="1"/>
    <col min="5640" max="5640" width="33.42578125" style="2548" customWidth="1"/>
    <col min="5641" max="5641" width="14.85546875" style="2548" customWidth="1"/>
    <col min="5642" max="5888" width="9.140625" style="2548"/>
    <col min="5889" max="5889" width="6.140625" style="2548" customWidth="1"/>
    <col min="5890" max="5890" width="33.42578125" style="2548" customWidth="1"/>
    <col min="5891" max="5891" width="17.5703125" style="2548" customWidth="1"/>
    <col min="5892" max="5892" width="16.140625" style="2548" customWidth="1"/>
    <col min="5893" max="5893" width="21.140625" style="2548" customWidth="1"/>
    <col min="5894" max="5895" width="8.5703125" style="2548" customWidth="1"/>
    <col min="5896" max="5896" width="33.42578125" style="2548" customWidth="1"/>
    <col min="5897" max="5897" width="14.85546875" style="2548" customWidth="1"/>
    <col min="5898" max="6144" width="9.140625" style="2548"/>
    <col min="6145" max="6145" width="6.140625" style="2548" customWidth="1"/>
    <col min="6146" max="6146" width="33.42578125" style="2548" customWidth="1"/>
    <col min="6147" max="6147" width="17.5703125" style="2548" customWidth="1"/>
    <col min="6148" max="6148" width="16.140625" style="2548" customWidth="1"/>
    <col min="6149" max="6149" width="21.140625" style="2548" customWidth="1"/>
    <col min="6150" max="6151" width="8.5703125" style="2548" customWidth="1"/>
    <col min="6152" max="6152" width="33.42578125" style="2548" customWidth="1"/>
    <col min="6153" max="6153" width="14.85546875" style="2548" customWidth="1"/>
    <col min="6154" max="6400" width="9.140625" style="2548"/>
    <col min="6401" max="6401" width="6.140625" style="2548" customWidth="1"/>
    <col min="6402" max="6402" width="33.42578125" style="2548" customWidth="1"/>
    <col min="6403" max="6403" width="17.5703125" style="2548" customWidth="1"/>
    <col min="6404" max="6404" width="16.140625" style="2548" customWidth="1"/>
    <col min="6405" max="6405" width="21.140625" style="2548" customWidth="1"/>
    <col min="6406" max="6407" width="8.5703125" style="2548" customWidth="1"/>
    <col min="6408" max="6408" width="33.42578125" style="2548" customWidth="1"/>
    <col min="6409" max="6409" width="14.85546875" style="2548" customWidth="1"/>
    <col min="6410" max="6656" width="9.140625" style="2548"/>
    <col min="6657" max="6657" width="6.140625" style="2548" customWidth="1"/>
    <col min="6658" max="6658" width="33.42578125" style="2548" customWidth="1"/>
    <col min="6659" max="6659" width="17.5703125" style="2548" customWidth="1"/>
    <col min="6660" max="6660" width="16.140625" style="2548" customWidth="1"/>
    <col min="6661" max="6661" width="21.140625" style="2548" customWidth="1"/>
    <col min="6662" max="6663" width="8.5703125" style="2548" customWidth="1"/>
    <col min="6664" max="6664" width="33.42578125" style="2548" customWidth="1"/>
    <col min="6665" max="6665" width="14.85546875" style="2548" customWidth="1"/>
    <col min="6666" max="6912" width="9.140625" style="2548"/>
    <col min="6913" max="6913" width="6.140625" style="2548" customWidth="1"/>
    <col min="6914" max="6914" width="33.42578125" style="2548" customWidth="1"/>
    <col min="6915" max="6915" width="17.5703125" style="2548" customWidth="1"/>
    <col min="6916" max="6916" width="16.140625" style="2548" customWidth="1"/>
    <col min="6917" max="6917" width="21.140625" style="2548" customWidth="1"/>
    <col min="6918" max="6919" width="8.5703125" style="2548" customWidth="1"/>
    <col min="6920" max="6920" width="33.42578125" style="2548" customWidth="1"/>
    <col min="6921" max="6921" width="14.85546875" style="2548" customWidth="1"/>
    <col min="6922" max="7168" width="9.140625" style="2548"/>
    <col min="7169" max="7169" width="6.140625" style="2548" customWidth="1"/>
    <col min="7170" max="7170" width="33.42578125" style="2548" customWidth="1"/>
    <col min="7171" max="7171" width="17.5703125" style="2548" customWidth="1"/>
    <col min="7172" max="7172" width="16.140625" style="2548" customWidth="1"/>
    <col min="7173" max="7173" width="21.140625" style="2548" customWidth="1"/>
    <col min="7174" max="7175" width="8.5703125" style="2548" customWidth="1"/>
    <col min="7176" max="7176" width="33.42578125" style="2548" customWidth="1"/>
    <col min="7177" max="7177" width="14.85546875" style="2548" customWidth="1"/>
    <col min="7178" max="7424" width="9.140625" style="2548"/>
    <col min="7425" max="7425" width="6.140625" style="2548" customWidth="1"/>
    <col min="7426" max="7426" width="33.42578125" style="2548" customWidth="1"/>
    <col min="7427" max="7427" width="17.5703125" style="2548" customWidth="1"/>
    <col min="7428" max="7428" width="16.140625" style="2548" customWidth="1"/>
    <col min="7429" max="7429" width="21.140625" style="2548" customWidth="1"/>
    <col min="7430" max="7431" width="8.5703125" style="2548" customWidth="1"/>
    <col min="7432" max="7432" width="33.42578125" style="2548" customWidth="1"/>
    <col min="7433" max="7433" width="14.85546875" style="2548" customWidth="1"/>
    <col min="7434" max="7680" width="9.140625" style="2548"/>
    <col min="7681" max="7681" width="6.140625" style="2548" customWidth="1"/>
    <col min="7682" max="7682" width="33.42578125" style="2548" customWidth="1"/>
    <col min="7683" max="7683" width="17.5703125" style="2548" customWidth="1"/>
    <col min="7684" max="7684" width="16.140625" style="2548" customWidth="1"/>
    <col min="7685" max="7685" width="21.140625" style="2548" customWidth="1"/>
    <col min="7686" max="7687" width="8.5703125" style="2548" customWidth="1"/>
    <col min="7688" max="7688" width="33.42578125" style="2548" customWidth="1"/>
    <col min="7689" max="7689" width="14.85546875" style="2548" customWidth="1"/>
    <col min="7690" max="7936" width="9.140625" style="2548"/>
    <col min="7937" max="7937" width="6.140625" style="2548" customWidth="1"/>
    <col min="7938" max="7938" width="33.42578125" style="2548" customWidth="1"/>
    <col min="7939" max="7939" width="17.5703125" style="2548" customWidth="1"/>
    <col min="7940" max="7940" width="16.140625" style="2548" customWidth="1"/>
    <col min="7941" max="7941" width="21.140625" style="2548" customWidth="1"/>
    <col min="7942" max="7943" width="8.5703125" style="2548" customWidth="1"/>
    <col min="7944" max="7944" width="33.42578125" style="2548" customWidth="1"/>
    <col min="7945" max="7945" width="14.85546875" style="2548" customWidth="1"/>
    <col min="7946" max="8192" width="9.140625" style="2548"/>
    <col min="8193" max="8193" width="6.140625" style="2548" customWidth="1"/>
    <col min="8194" max="8194" width="33.42578125" style="2548" customWidth="1"/>
    <col min="8195" max="8195" width="17.5703125" style="2548" customWidth="1"/>
    <col min="8196" max="8196" width="16.140625" style="2548" customWidth="1"/>
    <col min="8197" max="8197" width="21.140625" style="2548" customWidth="1"/>
    <col min="8198" max="8199" width="8.5703125" style="2548" customWidth="1"/>
    <col min="8200" max="8200" width="33.42578125" style="2548" customWidth="1"/>
    <col min="8201" max="8201" width="14.85546875" style="2548" customWidth="1"/>
    <col min="8202" max="8448" width="9.140625" style="2548"/>
    <col min="8449" max="8449" width="6.140625" style="2548" customWidth="1"/>
    <col min="8450" max="8450" width="33.42578125" style="2548" customWidth="1"/>
    <col min="8451" max="8451" width="17.5703125" style="2548" customWidth="1"/>
    <col min="8452" max="8452" width="16.140625" style="2548" customWidth="1"/>
    <col min="8453" max="8453" width="21.140625" style="2548" customWidth="1"/>
    <col min="8454" max="8455" width="8.5703125" style="2548" customWidth="1"/>
    <col min="8456" max="8456" width="33.42578125" style="2548" customWidth="1"/>
    <col min="8457" max="8457" width="14.85546875" style="2548" customWidth="1"/>
    <col min="8458" max="8704" width="9.140625" style="2548"/>
    <col min="8705" max="8705" width="6.140625" style="2548" customWidth="1"/>
    <col min="8706" max="8706" width="33.42578125" style="2548" customWidth="1"/>
    <col min="8707" max="8707" width="17.5703125" style="2548" customWidth="1"/>
    <col min="8708" max="8708" width="16.140625" style="2548" customWidth="1"/>
    <col min="8709" max="8709" width="21.140625" style="2548" customWidth="1"/>
    <col min="8710" max="8711" width="8.5703125" style="2548" customWidth="1"/>
    <col min="8712" max="8712" width="33.42578125" style="2548" customWidth="1"/>
    <col min="8713" max="8713" width="14.85546875" style="2548" customWidth="1"/>
    <col min="8714" max="8960" width="9.140625" style="2548"/>
    <col min="8961" max="8961" width="6.140625" style="2548" customWidth="1"/>
    <col min="8962" max="8962" width="33.42578125" style="2548" customWidth="1"/>
    <col min="8963" max="8963" width="17.5703125" style="2548" customWidth="1"/>
    <col min="8964" max="8964" width="16.140625" style="2548" customWidth="1"/>
    <col min="8965" max="8965" width="21.140625" style="2548" customWidth="1"/>
    <col min="8966" max="8967" width="8.5703125" style="2548" customWidth="1"/>
    <col min="8968" max="8968" width="33.42578125" style="2548" customWidth="1"/>
    <col min="8969" max="8969" width="14.85546875" style="2548" customWidth="1"/>
    <col min="8970" max="9216" width="9.140625" style="2548"/>
    <col min="9217" max="9217" width="6.140625" style="2548" customWidth="1"/>
    <col min="9218" max="9218" width="33.42578125" style="2548" customWidth="1"/>
    <col min="9219" max="9219" width="17.5703125" style="2548" customWidth="1"/>
    <col min="9220" max="9220" width="16.140625" style="2548" customWidth="1"/>
    <col min="9221" max="9221" width="21.140625" style="2548" customWidth="1"/>
    <col min="9222" max="9223" width="8.5703125" style="2548" customWidth="1"/>
    <col min="9224" max="9224" width="33.42578125" style="2548" customWidth="1"/>
    <col min="9225" max="9225" width="14.85546875" style="2548" customWidth="1"/>
    <col min="9226" max="9472" width="9.140625" style="2548"/>
    <col min="9473" max="9473" width="6.140625" style="2548" customWidth="1"/>
    <col min="9474" max="9474" width="33.42578125" style="2548" customWidth="1"/>
    <col min="9475" max="9475" width="17.5703125" style="2548" customWidth="1"/>
    <col min="9476" max="9476" width="16.140625" style="2548" customWidth="1"/>
    <col min="9477" max="9477" width="21.140625" style="2548" customWidth="1"/>
    <col min="9478" max="9479" width="8.5703125" style="2548" customWidth="1"/>
    <col min="9480" max="9480" width="33.42578125" style="2548" customWidth="1"/>
    <col min="9481" max="9481" width="14.85546875" style="2548" customWidth="1"/>
    <col min="9482" max="9728" width="9.140625" style="2548"/>
    <col min="9729" max="9729" width="6.140625" style="2548" customWidth="1"/>
    <col min="9730" max="9730" width="33.42578125" style="2548" customWidth="1"/>
    <col min="9731" max="9731" width="17.5703125" style="2548" customWidth="1"/>
    <col min="9732" max="9732" width="16.140625" style="2548" customWidth="1"/>
    <col min="9733" max="9733" width="21.140625" style="2548" customWidth="1"/>
    <col min="9734" max="9735" width="8.5703125" style="2548" customWidth="1"/>
    <col min="9736" max="9736" width="33.42578125" style="2548" customWidth="1"/>
    <col min="9737" max="9737" width="14.85546875" style="2548" customWidth="1"/>
    <col min="9738" max="9984" width="9.140625" style="2548"/>
    <col min="9985" max="9985" width="6.140625" style="2548" customWidth="1"/>
    <col min="9986" max="9986" width="33.42578125" style="2548" customWidth="1"/>
    <col min="9987" max="9987" width="17.5703125" style="2548" customWidth="1"/>
    <col min="9988" max="9988" width="16.140625" style="2548" customWidth="1"/>
    <col min="9989" max="9989" width="21.140625" style="2548" customWidth="1"/>
    <col min="9990" max="9991" width="8.5703125" style="2548" customWidth="1"/>
    <col min="9992" max="9992" width="33.42578125" style="2548" customWidth="1"/>
    <col min="9993" max="9993" width="14.85546875" style="2548" customWidth="1"/>
    <col min="9994" max="10240" width="9.140625" style="2548"/>
    <col min="10241" max="10241" width="6.140625" style="2548" customWidth="1"/>
    <col min="10242" max="10242" width="33.42578125" style="2548" customWidth="1"/>
    <col min="10243" max="10243" width="17.5703125" style="2548" customWidth="1"/>
    <col min="10244" max="10244" width="16.140625" style="2548" customWidth="1"/>
    <col min="10245" max="10245" width="21.140625" style="2548" customWidth="1"/>
    <col min="10246" max="10247" width="8.5703125" style="2548" customWidth="1"/>
    <col min="10248" max="10248" width="33.42578125" style="2548" customWidth="1"/>
    <col min="10249" max="10249" width="14.85546875" style="2548" customWidth="1"/>
    <col min="10250" max="10496" width="9.140625" style="2548"/>
    <col min="10497" max="10497" width="6.140625" style="2548" customWidth="1"/>
    <col min="10498" max="10498" width="33.42578125" style="2548" customWidth="1"/>
    <col min="10499" max="10499" width="17.5703125" style="2548" customWidth="1"/>
    <col min="10500" max="10500" width="16.140625" style="2548" customWidth="1"/>
    <col min="10501" max="10501" width="21.140625" style="2548" customWidth="1"/>
    <col min="10502" max="10503" width="8.5703125" style="2548" customWidth="1"/>
    <col min="10504" max="10504" width="33.42578125" style="2548" customWidth="1"/>
    <col min="10505" max="10505" width="14.85546875" style="2548" customWidth="1"/>
    <col min="10506" max="10752" width="9.140625" style="2548"/>
    <col min="10753" max="10753" width="6.140625" style="2548" customWidth="1"/>
    <col min="10754" max="10754" width="33.42578125" style="2548" customWidth="1"/>
    <col min="10755" max="10755" width="17.5703125" style="2548" customWidth="1"/>
    <col min="10756" max="10756" width="16.140625" style="2548" customWidth="1"/>
    <col min="10757" max="10757" width="21.140625" style="2548" customWidth="1"/>
    <col min="10758" max="10759" width="8.5703125" style="2548" customWidth="1"/>
    <col min="10760" max="10760" width="33.42578125" style="2548" customWidth="1"/>
    <col min="10761" max="10761" width="14.85546875" style="2548" customWidth="1"/>
    <col min="10762" max="11008" width="9.140625" style="2548"/>
    <col min="11009" max="11009" width="6.140625" style="2548" customWidth="1"/>
    <col min="11010" max="11010" width="33.42578125" style="2548" customWidth="1"/>
    <col min="11011" max="11011" width="17.5703125" style="2548" customWidth="1"/>
    <col min="11012" max="11012" width="16.140625" style="2548" customWidth="1"/>
    <col min="11013" max="11013" width="21.140625" style="2548" customWidth="1"/>
    <col min="11014" max="11015" width="8.5703125" style="2548" customWidth="1"/>
    <col min="11016" max="11016" width="33.42578125" style="2548" customWidth="1"/>
    <col min="11017" max="11017" width="14.85546875" style="2548" customWidth="1"/>
    <col min="11018" max="11264" width="9.140625" style="2548"/>
    <col min="11265" max="11265" width="6.140625" style="2548" customWidth="1"/>
    <col min="11266" max="11266" width="33.42578125" style="2548" customWidth="1"/>
    <col min="11267" max="11267" width="17.5703125" style="2548" customWidth="1"/>
    <col min="11268" max="11268" width="16.140625" style="2548" customWidth="1"/>
    <col min="11269" max="11269" width="21.140625" style="2548" customWidth="1"/>
    <col min="11270" max="11271" width="8.5703125" style="2548" customWidth="1"/>
    <col min="11272" max="11272" width="33.42578125" style="2548" customWidth="1"/>
    <col min="11273" max="11273" width="14.85546875" style="2548" customWidth="1"/>
    <col min="11274" max="11520" width="9.140625" style="2548"/>
    <col min="11521" max="11521" width="6.140625" style="2548" customWidth="1"/>
    <col min="11522" max="11522" width="33.42578125" style="2548" customWidth="1"/>
    <col min="11523" max="11523" width="17.5703125" style="2548" customWidth="1"/>
    <col min="11524" max="11524" width="16.140625" style="2548" customWidth="1"/>
    <col min="11525" max="11525" width="21.140625" style="2548" customWidth="1"/>
    <col min="11526" max="11527" width="8.5703125" style="2548" customWidth="1"/>
    <col min="11528" max="11528" width="33.42578125" style="2548" customWidth="1"/>
    <col min="11529" max="11529" width="14.85546875" style="2548" customWidth="1"/>
    <col min="11530" max="11776" width="9.140625" style="2548"/>
    <col min="11777" max="11777" width="6.140625" style="2548" customWidth="1"/>
    <col min="11778" max="11778" width="33.42578125" style="2548" customWidth="1"/>
    <col min="11779" max="11779" width="17.5703125" style="2548" customWidth="1"/>
    <col min="11780" max="11780" width="16.140625" style="2548" customWidth="1"/>
    <col min="11781" max="11781" width="21.140625" style="2548" customWidth="1"/>
    <col min="11782" max="11783" width="8.5703125" style="2548" customWidth="1"/>
    <col min="11784" max="11784" width="33.42578125" style="2548" customWidth="1"/>
    <col min="11785" max="11785" width="14.85546875" style="2548" customWidth="1"/>
    <col min="11786" max="12032" width="9.140625" style="2548"/>
    <col min="12033" max="12033" width="6.140625" style="2548" customWidth="1"/>
    <col min="12034" max="12034" width="33.42578125" style="2548" customWidth="1"/>
    <col min="12035" max="12035" width="17.5703125" style="2548" customWidth="1"/>
    <col min="12036" max="12036" width="16.140625" style="2548" customWidth="1"/>
    <col min="12037" max="12037" width="21.140625" style="2548" customWidth="1"/>
    <col min="12038" max="12039" width="8.5703125" style="2548" customWidth="1"/>
    <col min="12040" max="12040" width="33.42578125" style="2548" customWidth="1"/>
    <col min="12041" max="12041" width="14.85546875" style="2548" customWidth="1"/>
    <col min="12042" max="12288" width="9.140625" style="2548"/>
    <col min="12289" max="12289" width="6.140625" style="2548" customWidth="1"/>
    <col min="12290" max="12290" width="33.42578125" style="2548" customWidth="1"/>
    <col min="12291" max="12291" width="17.5703125" style="2548" customWidth="1"/>
    <col min="12292" max="12292" width="16.140625" style="2548" customWidth="1"/>
    <col min="12293" max="12293" width="21.140625" style="2548" customWidth="1"/>
    <col min="12294" max="12295" width="8.5703125" style="2548" customWidth="1"/>
    <col min="12296" max="12296" width="33.42578125" style="2548" customWidth="1"/>
    <col min="12297" max="12297" width="14.85546875" style="2548" customWidth="1"/>
    <col min="12298" max="12544" width="9.140625" style="2548"/>
    <col min="12545" max="12545" width="6.140625" style="2548" customWidth="1"/>
    <col min="12546" max="12546" width="33.42578125" style="2548" customWidth="1"/>
    <col min="12547" max="12547" width="17.5703125" style="2548" customWidth="1"/>
    <col min="12548" max="12548" width="16.140625" style="2548" customWidth="1"/>
    <col min="12549" max="12549" width="21.140625" style="2548" customWidth="1"/>
    <col min="12550" max="12551" width="8.5703125" style="2548" customWidth="1"/>
    <col min="12552" max="12552" width="33.42578125" style="2548" customWidth="1"/>
    <col min="12553" max="12553" width="14.85546875" style="2548" customWidth="1"/>
    <col min="12554" max="12800" width="9.140625" style="2548"/>
    <col min="12801" max="12801" width="6.140625" style="2548" customWidth="1"/>
    <col min="12802" max="12802" width="33.42578125" style="2548" customWidth="1"/>
    <col min="12803" max="12803" width="17.5703125" style="2548" customWidth="1"/>
    <col min="12804" max="12804" width="16.140625" style="2548" customWidth="1"/>
    <col min="12805" max="12805" width="21.140625" style="2548" customWidth="1"/>
    <col min="12806" max="12807" width="8.5703125" style="2548" customWidth="1"/>
    <col min="12808" max="12808" width="33.42578125" style="2548" customWidth="1"/>
    <col min="12809" max="12809" width="14.85546875" style="2548" customWidth="1"/>
    <col min="12810" max="13056" width="9.140625" style="2548"/>
    <col min="13057" max="13057" width="6.140625" style="2548" customWidth="1"/>
    <col min="13058" max="13058" width="33.42578125" style="2548" customWidth="1"/>
    <col min="13059" max="13059" width="17.5703125" style="2548" customWidth="1"/>
    <col min="13060" max="13060" width="16.140625" style="2548" customWidth="1"/>
    <col min="13061" max="13061" width="21.140625" style="2548" customWidth="1"/>
    <col min="13062" max="13063" width="8.5703125" style="2548" customWidth="1"/>
    <col min="13064" max="13064" width="33.42578125" style="2548" customWidth="1"/>
    <col min="13065" max="13065" width="14.85546875" style="2548" customWidth="1"/>
    <col min="13066" max="13312" width="9.140625" style="2548"/>
    <col min="13313" max="13313" width="6.140625" style="2548" customWidth="1"/>
    <col min="13314" max="13314" width="33.42578125" style="2548" customWidth="1"/>
    <col min="13315" max="13315" width="17.5703125" style="2548" customWidth="1"/>
    <col min="13316" max="13316" width="16.140625" style="2548" customWidth="1"/>
    <col min="13317" max="13317" width="21.140625" style="2548" customWidth="1"/>
    <col min="13318" max="13319" width="8.5703125" style="2548" customWidth="1"/>
    <col min="13320" max="13320" width="33.42578125" style="2548" customWidth="1"/>
    <col min="13321" max="13321" width="14.85546875" style="2548" customWidth="1"/>
    <col min="13322" max="13568" width="9.140625" style="2548"/>
    <col min="13569" max="13569" width="6.140625" style="2548" customWidth="1"/>
    <col min="13570" max="13570" width="33.42578125" style="2548" customWidth="1"/>
    <col min="13571" max="13571" width="17.5703125" style="2548" customWidth="1"/>
    <col min="13572" max="13572" width="16.140625" style="2548" customWidth="1"/>
    <col min="13573" max="13573" width="21.140625" style="2548" customWidth="1"/>
    <col min="13574" max="13575" width="8.5703125" style="2548" customWidth="1"/>
    <col min="13576" max="13576" width="33.42578125" style="2548" customWidth="1"/>
    <col min="13577" max="13577" width="14.85546875" style="2548" customWidth="1"/>
    <col min="13578" max="13824" width="9.140625" style="2548"/>
    <col min="13825" max="13825" width="6.140625" style="2548" customWidth="1"/>
    <col min="13826" max="13826" width="33.42578125" style="2548" customWidth="1"/>
    <col min="13827" max="13827" width="17.5703125" style="2548" customWidth="1"/>
    <col min="13828" max="13828" width="16.140625" style="2548" customWidth="1"/>
    <col min="13829" max="13829" width="21.140625" style="2548" customWidth="1"/>
    <col min="13830" max="13831" width="8.5703125" style="2548" customWidth="1"/>
    <col min="13832" max="13832" width="33.42578125" style="2548" customWidth="1"/>
    <col min="13833" max="13833" width="14.85546875" style="2548" customWidth="1"/>
    <col min="13834" max="14080" width="9.140625" style="2548"/>
    <col min="14081" max="14081" width="6.140625" style="2548" customWidth="1"/>
    <col min="14082" max="14082" width="33.42578125" style="2548" customWidth="1"/>
    <col min="14083" max="14083" width="17.5703125" style="2548" customWidth="1"/>
    <col min="14084" max="14084" width="16.140625" style="2548" customWidth="1"/>
    <col min="14085" max="14085" width="21.140625" style="2548" customWidth="1"/>
    <col min="14086" max="14087" width="8.5703125" style="2548" customWidth="1"/>
    <col min="14088" max="14088" width="33.42578125" style="2548" customWidth="1"/>
    <col min="14089" max="14089" width="14.85546875" style="2548" customWidth="1"/>
    <col min="14090" max="14336" width="9.140625" style="2548"/>
    <col min="14337" max="14337" width="6.140625" style="2548" customWidth="1"/>
    <col min="14338" max="14338" width="33.42578125" style="2548" customWidth="1"/>
    <col min="14339" max="14339" width="17.5703125" style="2548" customWidth="1"/>
    <col min="14340" max="14340" width="16.140625" style="2548" customWidth="1"/>
    <col min="14341" max="14341" width="21.140625" style="2548" customWidth="1"/>
    <col min="14342" max="14343" width="8.5703125" style="2548" customWidth="1"/>
    <col min="14344" max="14344" width="33.42578125" style="2548" customWidth="1"/>
    <col min="14345" max="14345" width="14.85546875" style="2548" customWidth="1"/>
    <col min="14346" max="14592" width="9.140625" style="2548"/>
    <col min="14593" max="14593" width="6.140625" style="2548" customWidth="1"/>
    <col min="14594" max="14594" width="33.42578125" style="2548" customWidth="1"/>
    <col min="14595" max="14595" width="17.5703125" style="2548" customWidth="1"/>
    <col min="14596" max="14596" width="16.140625" style="2548" customWidth="1"/>
    <col min="14597" max="14597" width="21.140625" style="2548" customWidth="1"/>
    <col min="14598" max="14599" width="8.5703125" style="2548" customWidth="1"/>
    <col min="14600" max="14600" width="33.42578125" style="2548" customWidth="1"/>
    <col min="14601" max="14601" width="14.85546875" style="2548" customWidth="1"/>
    <col min="14602" max="14848" width="9.140625" style="2548"/>
    <col min="14849" max="14849" width="6.140625" style="2548" customWidth="1"/>
    <col min="14850" max="14850" width="33.42578125" style="2548" customWidth="1"/>
    <col min="14851" max="14851" width="17.5703125" style="2548" customWidth="1"/>
    <col min="14852" max="14852" width="16.140625" style="2548" customWidth="1"/>
    <col min="14853" max="14853" width="21.140625" style="2548" customWidth="1"/>
    <col min="14854" max="14855" width="8.5703125" style="2548" customWidth="1"/>
    <col min="14856" max="14856" width="33.42578125" style="2548" customWidth="1"/>
    <col min="14857" max="14857" width="14.85546875" style="2548" customWidth="1"/>
    <col min="14858" max="15104" width="9.140625" style="2548"/>
    <col min="15105" max="15105" width="6.140625" style="2548" customWidth="1"/>
    <col min="15106" max="15106" width="33.42578125" style="2548" customWidth="1"/>
    <col min="15107" max="15107" width="17.5703125" style="2548" customWidth="1"/>
    <col min="15108" max="15108" width="16.140625" style="2548" customWidth="1"/>
    <col min="15109" max="15109" width="21.140625" style="2548" customWidth="1"/>
    <col min="15110" max="15111" width="8.5703125" style="2548" customWidth="1"/>
    <col min="15112" max="15112" width="33.42578125" style="2548" customWidth="1"/>
    <col min="15113" max="15113" width="14.85546875" style="2548" customWidth="1"/>
    <col min="15114" max="15360" width="9.140625" style="2548"/>
    <col min="15361" max="15361" width="6.140625" style="2548" customWidth="1"/>
    <col min="15362" max="15362" width="33.42578125" style="2548" customWidth="1"/>
    <col min="15363" max="15363" width="17.5703125" style="2548" customWidth="1"/>
    <col min="15364" max="15364" width="16.140625" style="2548" customWidth="1"/>
    <col min="15365" max="15365" width="21.140625" style="2548" customWidth="1"/>
    <col min="15366" max="15367" width="8.5703125" style="2548" customWidth="1"/>
    <col min="15368" max="15368" width="33.42578125" style="2548" customWidth="1"/>
    <col min="15369" max="15369" width="14.85546875" style="2548" customWidth="1"/>
    <col min="15370" max="15616" width="9.140625" style="2548"/>
    <col min="15617" max="15617" width="6.140625" style="2548" customWidth="1"/>
    <col min="15618" max="15618" width="33.42578125" style="2548" customWidth="1"/>
    <col min="15619" max="15619" width="17.5703125" style="2548" customWidth="1"/>
    <col min="15620" max="15620" width="16.140625" style="2548" customWidth="1"/>
    <col min="15621" max="15621" width="21.140625" style="2548" customWidth="1"/>
    <col min="15622" max="15623" width="8.5703125" style="2548" customWidth="1"/>
    <col min="15624" max="15624" width="33.42578125" style="2548" customWidth="1"/>
    <col min="15625" max="15625" width="14.85546875" style="2548" customWidth="1"/>
    <col min="15626" max="15872" width="9.140625" style="2548"/>
    <col min="15873" max="15873" width="6.140625" style="2548" customWidth="1"/>
    <col min="15874" max="15874" width="33.42578125" style="2548" customWidth="1"/>
    <col min="15875" max="15875" width="17.5703125" style="2548" customWidth="1"/>
    <col min="15876" max="15876" width="16.140625" style="2548" customWidth="1"/>
    <col min="15877" max="15877" width="21.140625" style="2548" customWidth="1"/>
    <col min="15878" max="15879" width="8.5703125" style="2548" customWidth="1"/>
    <col min="15880" max="15880" width="33.42578125" style="2548" customWidth="1"/>
    <col min="15881" max="15881" width="14.85546875" style="2548" customWidth="1"/>
    <col min="15882" max="16128" width="9.140625" style="2548"/>
    <col min="16129" max="16129" width="6.140625" style="2548" customWidth="1"/>
    <col min="16130" max="16130" width="33.42578125" style="2548" customWidth="1"/>
    <col min="16131" max="16131" width="17.5703125" style="2548" customWidth="1"/>
    <col min="16132" max="16132" width="16.140625" style="2548" customWidth="1"/>
    <col min="16133" max="16133" width="21.140625" style="2548" customWidth="1"/>
    <col min="16134" max="16135" width="8.5703125" style="2548" customWidth="1"/>
    <col min="16136" max="16136" width="33.42578125" style="2548" customWidth="1"/>
    <col min="16137" max="16137" width="14.85546875" style="2548" customWidth="1"/>
    <col min="16138" max="16384" width="9.140625" style="2548"/>
  </cols>
  <sheetData>
    <row r="1" spans="1:5" ht="69" customHeight="1">
      <c r="A1" s="2950" t="s">
        <v>1374</v>
      </c>
      <c r="B1" s="2950"/>
      <c r="C1" s="2950"/>
      <c r="D1" s="2950"/>
      <c r="E1" s="2950"/>
    </row>
    <row r="2" spans="1:5" ht="13.5" thickBot="1">
      <c r="A2" s="2549"/>
      <c r="B2" s="2550"/>
      <c r="C2" s="2550"/>
      <c r="D2" s="2550"/>
      <c r="E2" s="2550"/>
    </row>
    <row r="3" spans="1:5" ht="28.5" customHeight="1" thickBot="1">
      <c r="A3" s="2951" t="s">
        <v>1211</v>
      </c>
      <c r="B3" s="2954" t="s">
        <v>1212</v>
      </c>
      <c r="C3" s="2957" t="s">
        <v>1213</v>
      </c>
      <c r="D3" s="2958"/>
      <c r="E3" s="2959"/>
    </row>
    <row r="4" spans="1:5" s="2551" customFormat="1" ht="81.75" customHeight="1" thickBot="1">
      <c r="A4" s="2952"/>
      <c r="B4" s="2955"/>
      <c r="C4" s="2960" t="s">
        <v>1214</v>
      </c>
      <c r="D4" s="2961"/>
      <c r="E4" s="2962"/>
    </row>
    <row r="5" spans="1:5" s="2551" customFormat="1" ht="36" customHeight="1">
      <c r="A5" s="2952"/>
      <c r="B5" s="2955"/>
      <c r="C5" s="2954" t="s">
        <v>1215</v>
      </c>
      <c r="D5" s="2954" t="s">
        <v>1216</v>
      </c>
      <c r="E5" s="2954" t="s">
        <v>1208</v>
      </c>
    </row>
    <row r="6" spans="1:5" s="2551" customFormat="1" ht="18" customHeight="1" thickBot="1">
      <c r="A6" s="2953"/>
      <c r="B6" s="2956"/>
      <c r="C6" s="2956"/>
      <c r="D6" s="2956"/>
      <c r="E6" s="2956"/>
    </row>
    <row r="7" spans="1:5" s="2555" customFormat="1" ht="18" customHeight="1" thickBot="1">
      <c r="A7" s="2552" t="s">
        <v>1217</v>
      </c>
      <c r="B7" s="2553" t="s">
        <v>139</v>
      </c>
      <c r="C7" s="2554" t="s">
        <v>140</v>
      </c>
      <c r="D7" s="2553" t="s">
        <v>141</v>
      </c>
      <c r="E7" s="2554" t="s">
        <v>1218</v>
      </c>
    </row>
    <row r="8" spans="1:5">
      <c r="A8" s="2556">
        <v>1</v>
      </c>
      <c r="B8" s="2557" t="s">
        <v>1219</v>
      </c>
      <c r="C8" s="2558">
        <f>SUM([3]ALBA:AOPSNAJ!C8)</f>
        <v>83</v>
      </c>
      <c r="D8" s="2558">
        <f>SUM([3]ALBA:AOPSNAJ!D8)</f>
        <v>54</v>
      </c>
      <c r="E8" s="2559">
        <f t="shared" ref="E8:E44" si="0">C8+D8</f>
        <v>137</v>
      </c>
    </row>
    <row r="9" spans="1:5">
      <c r="A9" s="2560">
        <v>2</v>
      </c>
      <c r="B9" s="2561" t="s">
        <v>1220</v>
      </c>
      <c r="C9" s="2558">
        <f>SUM([3]ALBA:AOPSNAJ!C9)</f>
        <v>80</v>
      </c>
      <c r="D9" s="2558">
        <f>SUM([3]ALBA:AOPSNAJ!D9)</f>
        <v>170</v>
      </c>
      <c r="E9" s="2559">
        <f t="shared" si="0"/>
        <v>250</v>
      </c>
    </row>
    <row r="10" spans="1:5">
      <c r="A10" s="2560">
        <v>3</v>
      </c>
      <c r="B10" s="2561" t="s">
        <v>1221</v>
      </c>
      <c r="C10" s="2558">
        <f>SUM([3]ALBA:AOPSNAJ!C10)</f>
        <v>407</v>
      </c>
      <c r="D10" s="2558">
        <f>SUM([3]ALBA:AOPSNAJ!D10)</f>
        <v>414</v>
      </c>
      <c r="E10" s="2559">
        <f t="shared" si="0"/>
        <v>821</v>
      </c>
    </row>
    <row r="11" spans="1:5">
      <c r="A11" s="2560">
        <v>4</v>
      </c>
      <c r="B11" s="2561" t="s">
        <v>1222</v>
      </c>
      <c r="C11" s="2558">
        <f>SUM([3]ALBA:AOPSNAJ!C11)</f>
        <v>12</v>
      </c>
      <c r="D11" s="2558">
        <f>SUM([3]ALBA:AOPSNAJ!D11)</f>
        <v>42</v>
      </c>
      <c r="E11" s="2559">
        <f t="shared" si="0"/>
        <v>54</v>
      </c>
    </row>
    <row r="12" spans="1:5">
      <c r="A12" s="2560">
        <v>5</v>
      </c>
      <c r="B12" s="2561" t="s">
        <v>1223</v>
      </c>
      <c r="C12" s="2558">
        <f>SUM([3]ALBA:AOPSNAJ!C12)</f>
        <v>398</v>
      </c>
      <c r="D12" s="2558">
        <f>SUM([3]ALBA:AOPSNAJ!D12)</f>
        <v>799</v>
      </c>
      <c r="E12" s="2559">
        <f t="shared" si="0"/>
        <v>1197</v>
      </c>
    </row>
    <row r="13" spans="1:5">
      <c r="A13" s="2560">
        <v>6</v>
      </c>
      <c r="B13" s="2561" t="s">
        <v>1224</v>
      </c>
      <c r="C13" s="2558">
        <f>SUM([3]ALBA:AOPSNAJ!C13)</f>
        <v>47</v>
      </c>
      <c r="D13" s="2558">
        <f>SUM([3]ALBA:AOPSNAJ!D13)</f>
        <v>119</v>
      </c>
      <c r="E13" s="2559">
        <f t="shared" si="0"/>
        <v>166</v>
      </c>
    </row>
    <row r="14" spans="1:5" ht="25.5">
      <c r="A14" s="2560">
        <v>7</v>
      </c>
      <c r="B14" s="2562" t="s">
        <v>1225</v>
      </c>
      <c r="C14" s="2558">
        <f>SUM([3]ALBA:AOPSNAJ!C14)</f>
        <v>58</v>
      </c>
      <c r="D14" s="2558">
        <f>SUM([3]ALBA:AOPSNAJ!D14)</f>
        <v>95</v>
      </c>
      <c r="E14" s="2559">
        <f t="shared" si="0"/>
        <v>153</v>
      </c>
    </row>
    <row r="15" spans="1:5">
      <c r="A15" s="2560">
        <v>8</v>
      </c>
      <c r="B15" s="2561" t="s">
        <v>1226</v>
      </c>
      <c r="C15" s="2558">
        <f>SUM([3]ALBA:AOPSNAJ!C15)</f>
        <v>17</v>
      </c>
      <c r="D15" s="2558">
        <f>SUM([3]ALBA:AOPSNAJ!D15)</f>
        <v>38</v>
      </c>
      <c r="E15" s="2559">
        <f t="shared" si="0"/>
        <v>55</v>
      </c>
    </row>
    <row r="16" spans="1:5">
      <c r="A16" s="2560">
        <v>9</v>
      </c>
      <c r="B16" s="2561" t="s">
        <v>1227</v>
      </c>
      <c r="C16" s="2558">
        <f>SUM([3]ALBA:AOPSNAJ!C16)</f>
        <v>228</v>
      </c>
      <c r="D16" s="2558">
        <f>SUM([3]ALBA:AOPSNAJ!D16)</f>
        <v>369</v>
      </c>
      <c r="E16" s="2559">
        <f t="shared" si="0"/>
        <v>597</v>
      </c>
    </row>
    <row r="17" spans="1:5" ht="25.5">
      <c r="A17" s="2560">
        <v>10</v>
      </c>
      <c r="B17" s="2562" t="s">
        <v>1228</v>
      </c>
      <c r="C17" s="2558">
        <f>SUM([3]ALBA:AOPSNAJ!C17)</f>
        <v>328</v>
      </c>
      <c r="D17" s="2558">
        <f>SUM([3]ALBA:AOPSNAJ!D17)</f>
        <v>258</v>
      </c>
      <c r="E17" s="2559">
        <f t="shared" si="0"/>
        <v>586</v>
      </c>
    </row>
    <row r="18" spans="1:5">
      <c r="A18" s="2560">
        <v>11</v>
      </c>
      <c r="B18" s="2561" t="s">
        <v>1229</v>
      </c>
      <c r="C18" s="2558">
        <f>SUM([3]ALBA:AOPSNAJ!C18)</f>
        <v>196</v>
      </c>
      <c r="D18" s="2558">
        <f>SUM([3]ALBA:AOPSNAJ!D18)</f>
        <v>189</v>
      </c>
      <c r="E18" s="2559">
        <f t="shared" si="0"/>
        <v>385</v>
      </c>
    </row>
    <row r="19" spans="1:5">
      <c r="A19" s="2560">
        <v>12</v>
      </c>
      <c r="B19" s="2561" t="s">
        <v>1230</v>
      </c>
      <c r="C19" s="2558">
        <f>SUM([3]ALBA:AOPSNAJ!C19)</f>
        <v>181</v>
      </c>
      <c r="D19" s="2558">
        <f>SUM([3]ALBA:AOPSNAJ!D19)</f>
        <v>160</v>
      </c>
      <c r="E19" s="2559">
        <f t="shared" si="0"/>
        <v>341</v>
      </c>
    </row>
    <row r="20" spans="1:5">
      <c r="A20" s="2560">
        <v>13</v>
      </c>
      <c r="B20" s="2561" t="s">
        <v>1231</v>
      </c>
      <c r="C20" s="2558">
        <f>SUM([3]ALBA:AOPSNAJ!C20)</f>
        <v>12</v>
      </c>
      <c r="D20" s="2558">
        <f>SUM([3]ALBA:AOPSNAJ!D20)</f>
        <v>3</v>
      </c>
      <c r="E20" s="2559">
        <f t="shared" si="0"/>
        <v>15</v>
      </c>
    </row>
    <row r="21" spans="1:5">
      <c r="A21" s="2560">
        <v>14</v>
      </c>
      <c r="B21" s="2561" t="s">
        <v>1232</v>
      </c>
      <c r="C21" s="2558">
        <f>SUM([3]ALBA:AOPSNAJ!C21)</f>
        <v>30</v>
      </c>
      <c r="D21" s="2558">
        <f>SUM([3]ALBA:AOPSNAJ!D21)</f>
        <v>34</v>
      </c>
      <c r="E21" s="2559">
        <f t="shared" si="0"/>
        <v>64</v>
      </c>
    </row>
    <row r="22" spans="1:5">
      <c r="A22" s="2560">
        <v>15</v>
      </c>
      <c r="B22" s="2561" t="s">
        <v>1233</v>
      </c>
      <c r="C22" s="2558">
        <f>SUM([3]ALBA:AOPSNAJ!C22)</f>
        <v>46</v>
      </c>
      <c r="D22" s="2558">
        <f>SUM([3]ALBA:AOPSNAJ!D22)</f>
        <v>65</v>
      </c>
      <c r="E22" s="2559">
        <f t="shared" si="0"/>
        <v>111</v>
      </c>
    </row>
    <row r="23" spans="1:5">
      <c r="A23" s="2560">
        <v>16</v>
      </c>
      <c r="B23" s="2561" t="s">
        <v>1234</v>
      </c>
      <c r="C23" s="2558">
        <f>SUM([3]ALBA:AOPSNAJ!C23)</f>
        <v>592</v>
      </c>
      <c r="D23" s="2558">
        <f>SUM([3]ALBA:AOPSNAJ!D23)</f>
        <v>1011</v>
      </c>
      <c r="E23" s="2559">
        <f t="shared" si="0"/>
        <v>1603</v>
      </c>
    </row>
    <row r="24" spans="1:5">
      <c r="A24" s="2560">
        <v>17</v>
      </c>
      <c r="B24" s="2563" t="s">
        <v>1235</v>
      </c>
      <c r="C24" s="2558">
        <f>SUM([3]ALBA:AOPSNAJ!C24)</f>
        <v>98</v>
      </c>
      <c r="D24" s="2558">
        <f>SUM([3]ALBA:AOPSNAJ!D24)</f>
        <v>109</v>
      </c>
      <c r="E24" s="2559">
        <f t="shared" si="0"/>
        <v>207</v>
      </c>
    </row>
    <row r="25" spans="1:5">
      <c r="A25" s="2560">
        <v>18</v>
      </c>
      <c r="B25" s="2563" t="s">
        <v>1236</v>
      </c>
      <c r="C25" s="2558">
        <f>SUM([3]ALBA:AOPSNAJ!C25)</f>
        <v>11</v>
      </c>
      <c r="D25" s="2558">
        <f>SUM([3]ALBA:AOPSNAJ!D25)</f>
        <v>18</v>
      </c>
      <c r="E25" s="2559">
        <f t="shared" si="0"/>
        <v>29</v>
      </c>
    </row>
    <row r="26" spans="1:5">
      <c r="A26" s="2560">
        <v>19</v>
      </c>
      <c r="B26" s="2563" t="s">
        <v>1237</v>
      </c>
      <c r="C26" s="2558">
        <f>SUM([3]ALBA:AOPSNAJ!C26)</f>
        <v>45</v>
      </c>
      <c r="D26" s="2558">
        <f>SUM([3]ALBA:AOPSNAJ!D26)</f>
        <v>70</v>
      </c>
      <c r="E26" s="2559">
        <f t="shared" si="0"/>
        <v>115</v>
      </c>
    </row>
    <row r="27" spans="1:5">
      <c r="A27" s="2560">
        <v>20</v>
      </c>
      <c r="B27" s="2561" t="s">
        <v>1238</v>
      </c>
      <c r="C27" s="2558">
        <f>SUM([3]ALBA:AOPSNAJ!C27)</f>
        <v>369</v>
      </c>
      <c r="D27" s="2558">
        <f>SUM([3]ALBA:AOPSNAJ!D27)</f>
        <v>427</v>
      </c>
      <c r="E27" s="2559">
        <f t="shared" si="0"/>
        <v>796</v>
      </c>
    </row>
    <row r="28" spans="1:5">
      <c r="A28" s="2560">
        <v>21</v>
      </c>
      <c r="B28" s="2563" t="s">
        <v>1239</v>
      </c>
      <c r="C28" s="2558">
        <f>SUM([3]ALBA:AOPSNAJ!C28)</f>
        <v>32</v>
      </c>
      <c r="D28" s="2558">
        <f>SUM([3]ALBA:AOPSNAJ!D28)</f>
        <v>52</v>
      </c>
      <c r="E28" s="2559">
        <f t="shared" si="0"/>
        <v>84</v>
      </c>
    </row>
    <row r="29" spans="1:5">
      <c r="A29" s="2560">
        <v>22</v>
      </c>
      <c r="B29" s="2563" t="s">
        <v>1240</v>
      </c>
      <c r="C29" s="2558">
        <f>SUM([3]ALBA:AOPSNAJ!C29)</f>
        <v>108</v>
      </c>
      <c r="D29" s="2558">
        <f>SUM([3]ALBA:AOPSNAJ!D29)</f>
        <v>212</v>
      </c>
      <c r="E29" s="2559">
        <f t="shared" si="0"/>
        <v>320</v>
      </c>
    </row>
    <row r="30" spans="1:5">
      <c r="A30" s="2560">
        <v>23</v>
      </c>
      <c r="B30" s="2563" t="s">
        <v>1241</v>
      </c>
      <c r="C30" s="2558">
        <f>SUM([3]ALBA:AOPSNAJ!C30)</f>
        <v>532</v>
      </c>
      <c r="D30" s="2558">
        <f>SUM([3]ALBA:AOPSNAJ!D30)</f>
        <v>895</v>
      </c>
      <c r="E30" s="2559">
        <f t="shared" si="0"/>
        <v>1427</v>
      </c>
    </row>
    <row r="31" spans="1:5">
      <c r="A31" s="2560">
        <v>24</v>
      </c>
      <c r="B31" s="2563" t="s">
        <v>1242</v>
      </c>
      <c r="C31" s="2558">
        <f>SUM([3]ALBA:AOPSNAJ!C31)</f>
        <v>305</v>
      </c>
      <c r="D31" s="2558">
        <f>SUM([3]ALBA:AOPSNAJ!D31)</f>
        <v>470</v>
      </c>
      <c r="E31" s="2559">
        <f t="shared" si="0"/>
        <v>775</v>
      </c>
    </row>
    <row r="32" spans="1:5">
      <c r="A32" s="2560">
        <v>25</v>
      </c>
      <c r="B32" s="2563" t="s">
        <v>1243</v>
      </c>
      <c r="C32" s="2558">
        <f>SUM([3]ALBA:AOPSNAJ!C32)</f>
        <v>259</v>
      </c>
      <c r="D32" s="2558">
        <f>SUM([3]ALBA:AOPSNAJ!D32)</f>
        <v>501</v>
      </c>
      <c r="E32" s="2559">
        <f t="shared" si="0"/>
        <v>760</v>
      </c>
    </row>
    <row r="33" spans="1:26">
      <c r="A33" s="2560">
        <v>26</v>
      </c>
      <c r="B33" s="2563" t="s">
        <v>1244</v>
      </c>
      <c r="C33" s="2558">
        <f>SUM([3]ALBA:AOPSNAJ!C33)</f>
        <v>219</v>
      </c>
      <c r="D33" s="2558">
        <f>SUM([3]ALBA:AOPSNAJ!D33)</f>
        <v>378</v>
      </c>
      <c r="E33" s="2559">
        <f t="shared" si="0"/>
        <v>597</v>
      </c>
    </row>
    <row r="34" spans="1:26">
      <c r="A34" s="2560">
        <v>27</v>
      </c>
      <c r="B34" s="2563" t="s">
        <v>1245</v>
      </c>
      <c r="C34" s="2558">
        <f>SUM([3]ALBA:AOPSNAJ!C34)</f>
        <v>20</v>
      </c>
      <c r="D34" s="2558">
        <f>SUM([3]ALBA:AOPSNAJ!D34)</f>
        <v>62</v>
      </c>
      <c r="E34" s="2559">
        <f t="shared" si="0"/>
        <v>82</v>
      </c>
    </row>
    <row r="35" spans="1:26">
      <c r="A35" s="2560">
        <v>28</v>
      </c>
      <c r="B35" s="2561" t="s">
        <v>1246</v>
      </c>
      <c r="C35" s="2558">
        <f>SUM([3]ALBA:AOPSNAJ!C35)</f>
        <v>422</v>
      </c>
      <c r="D35" s="2558">
        <f>SUM([3]ALBA:AOPSNAJ!D35)</f>
        <v>599</v>
      </c>
      <c r="E35" s="2559">
        <f t="shared" si="0"/>
        <v>1021</v>
      </c>
    </row>
    <row r="36" spans="1:26">
      <c r="A36" s="2560">
        <v>29</v>
      </c>
      <c r="B36" s="2563" t="s">
        <v>1247</v>
      </c>
      <c r="C36" s="2558">
        <f>SUM([3]ALBA:AOPSNAJ!C36)</f>
        <v>199</v>
      </c>
      <c r="D36" s="2558">
        <f>SUM([3]ALBA:AOPSNAJ!D36)</f>
        <v>350</v>
      </c>
      <c r="E36" s="2559">
        <f t="shared" si="0"/>
        <v>549</v>
      </c>
    </row>
    <row r="37" spans="1:26">
      <c r="A37" s="2560">
        <v>30</v>
      </c>
      <c r="B37" s="2563" t="s">
        <v>1248</v>
      </c>
      <c r="C37" s="2558">
        <f>SUM([3]ALBA:AOPSNAJ!C37)</f>
        <v>588</v>
      </c>
      <c r="D37" s="2558">
        <f>SUM([3]ALBA:AOPSNAJ!D37)</f>
        <v>578</v>
      </c>
      <c r="E37" s="2559">
        <f t="shared" si="0"/>
        <v>1166</v>
      </c>
    </row>
    <row r="38" spans="1:26">
      <c r="A38" s="2560">
        <v>31</v>
      </c>
      <c r="B38" s="2563" t="s">
        <v>1249</v>
      </c>
      <c r="C38" s="2558">
        <f>SUM([3]ALBA:AOPSNAJ!C38)</f>
        <v>72</v>
      </c>
      <c r="D38" s="2558">
        <f>SUM([3]ALBA:AOPSNAJ!D38)</f>
        <v>72</v>
      </c>
      <c r="E38" s="2559">
        <f t="shared" si="0"/>
        <v>144</v>
      </c>
    </row>
    <row r="39" spans="1:26">
      <c r="A39" s="2560">
        <v>32</v>
      </c>
      <c r="B39" s="2561" t="s">
        <v>1250</v>
      </c>
      <c r="C39" s="2558">
        <f>SUM([3]ALBA:AOPSNAJ!C39)</f>
        <v>148</v>
      </c>
      <c r="D39" s="2558">
        <f>SUM([3]ALBA:AOPSNAJ!D39)</f>
        <v>112</v>
      </c>
      <c r="E39" s="2559">
        <f t="shared" si="0"/>
        <v>260</v>
      </c>
    </row>
    <row r="40" spans="1:26">
      <c r="A40" s="2560">
        <v>33</v>
      </c>
      <c r="B40" s="2561" t="s">
        <v>1251</v>
      </c>
      <c r="C40" s="2558">
        <f>SUM([3]ALBA:AOPSNAJ!C40)</f>
        <v>110</v>
      </c>
      <c r="D40" s="2558">
        <f>SUM([3]ALBA:AOPSNAJ!D40)</f>
        <v>193</v>
      </c>
      <c r="E40" s="2559">
        <f t="shared" si="0"/>
        <v>303</v>
      </c>
    </row>
    <row r="41" spans="1:26">
      <c r="A41" s="2560">
        <v>34</v>
      </c>
      <c r="B41" s="2563" t="s">
        <v>1252</v>
      </c>
      <c r="C41" s="2558">
        <f>SUM([3]ALBA:AOPSNAJ!C41)</f>
        <v>32</v>
      </c>
      <c r="D41" s="2558">
        <f>SUM([3]ALBA:AOPSNAJ!D41)</f>
        <v>21</v>
      </c>
      <c r="E41" s="2559">
        <f t="shared" si="0"/>
        <v>53</v>
      </c>
    </row>
    <row r="42" spans="1:26">
      <c r="A42" s="2560">
        <v>35</v>
      </c>
      <c r="B42" s="2561" t="s">
        <v>1253</v>
      </c>
      <c r="C42" s="2558">
        <f>SUM([3]ALBA:AOPSNAJ!C42)</f>
        <v>10</v>
      </c>
      <c r="D42" s="2558">
        <f>SUM([3]ALBA:AOPSNAJ!D42)</f>
        <v>37</v>
      </c>
      <c r="E42" s="2559">
        <f t="shared" si="0"/>
        <v>47</v>
      </c>
    </row>
    <row r="43" spans="1:26">
      <c r="A43" s="2560">
        <v>36</v>
      </c>
      <c r="B43" s="2562" t="s">
        <v>1254</v>
      </c>
      <c r="C43" s="2558">
        <f>SUM([3]ALBA:AOPSNAJ!C43)</f>
        <v>32</v>
      </c>
      <c r="D43" s="2558">
        <f>SUM([3]ALBA:AOPSNAJ!D43)</f>
        <v>33</v>
      </c>
      <c r="E43" s="2559">
        <f t="shared" si="0"/>
        <v>65</v>
      </c>
    </row>
    <row r="44" spans="1:26" ht="13.5" thickBot="1">
      <c r="A44" s="2560">
        <v>37</v>
      </c>
      <c r="B44" s="2563" t="s">
        <v>1255</v>
      </c>
      <c r="C44" s="2558">
        <f>SUM([3]ALBA:AOPSNAJ!C44)</f>
        <v>0</v>
      </c>
      <c r="D44" s="2558">
        <f>SUM([3]ALBA:AOPSNAJ!D44)</f>
        <v>0</v>
      </c>
      <c r="E44" s="2559">
        <f t="shared" si="0"/>
        <v>0</v>
      </c>
    </row>
    <row r="45" spans="1:26" ht="13.5" thickBot="1">
      <c r="A45" s="2964" t="s">
        <v>1256</v>
      </c>
      <c r="B45" s="2965"/>
      <c r="C45" s="2564">
        <f>SUM(C8:C44)</f>
        <v>6326</v>
      </c>
      <c r="D45" s="2564">
        <f>SUM(D8:D44)</f>
        <v>9009</v>
      </c>
      <c r="E45" s="2564">
        <f>SUM(E8:E44)</f>
        <v>15335</v>
      </c>
    </row>
    <row r="46" spans="1:26" ht="42" customHeight="1">
      <c r="A46" s="2966" t="s">
        <v>1257</v>
      </c>
      <c r="B46" s="2966"/>
      <c r="C46" s="2966"/>
      <c r="D46" s="2966"/>
      <c r="E46" s="2966"/>
      <c r="F46" s="2565"/>
      <c r="G46" s="2565"/>
      <c r="H46" s="2565"/>
      <c r="I46" s="2565"/>
      <c r="J46" s="2565"/>
      <c r="K46" s="2565"/>
      <c r="L46" s="2565"/>
      <c r="M46" s="2565"/>
      <c r="N46" s="2565"/>
      <c r="O46" s="2565"/>
      <c r="P46" s="2565"/>
      <c r="Q46" s="2565"/>
      <c r="R46" s="2565"/>
      <c r="S46" s="2565"/>
      <c r="T46" s="2565"/>
      <c r="U46" s="2566"/>
      <c r="V46" s="2566"/>
      <c r="W46" s="2566"/>
      <c r="X46" s="2566"/>
      <c r="Y46" s="2566"/>
      <c r="Z46" s="2566"/>
    </row>
    <row r="47" spans="1:26" ht="19.5" customHeight="1">
      <c r="A47" s="2967" t="s">
        <v>1258</v>
      </c>
      <c r="B47" s="2967"/>
      <c r="C47" s="2967"/>
      <c r="D47" s="2967"/>
      <c r="E47" s="2967"/>
    </row>
    <row r="48" spans="1:26">
      <c r="A48" s="2968" t="s">
        <v>1259</v>
      </c>
      <c r="B48" s="2968"/>
      <c r="C48" s="2567">
        <f>SUM([3]ALBA:AOPSNAJ!C45)</f>
        <v>6326</v>
      </c>
      <c r="D48" s="2567">
        <f>SUM([3]ALBA:AOPSNAJ!D45)</f>
        <v>9009</v>
      </c>
      <c r="E48" s="2567">
        <f>SUM([3]ALBA:AOPSNAJ!E45)</f>
        <v>15335</v>
      </c>
    </row>
    <row r="49" spans="1:5">
      <c r="A49" s="2967" t="s">
        <v>1260</v>
      </c>
      <c r="B49" s="2967"/>
      <c r="C49" s="2967"/>
      <c r="D49" s="2568"/>
      <c r="E49" s="2568"/>
    </row>
    <row r="50" spans="1:5" s="2570" customFormat="1" ht="15.75">
      <c r="A50" s="2967"/>
      <c r="B50" s="2967"/>
      <c r="C50" s="2967"/>
      <c r="D50" s="2569"/>
      <c r="E50" s="2569"/>
    </row>
    <row r="51" spans="1:5" ht="15">
      <c r="A51" s="2549"/>
      <c r="B51" s="2571"/>
      <c r="C51" s="2571"/>
    </row>
    <row r="52" spans="1:5" ht="20.25" customHeight="1">
      <c r="A52" s="2572"/>
      <c r="B52" s="2573"/>
      <c r="C52" s="2573"/>
      <c r="D52" s="2573"/>
      <c r="E52" s="2573"/>
    </row>
    <row r="53" spans="1:5" ht="15">
      <c r="A53" s="2574"/>
      <c r="E53" s="2575" t="s">
        <v>1261</v>
      </c>
    </row>
    <row r="54" spans="1:5" ht="15">
      <c r="A54" s="2574"/>
      <c r="E54" s="2575" t="s">
        <v>1262</v>
      </c>
    </row>
    <row r="55" spans="1:5" ht="15">
      <c r="A55" s="2574"/>
      <c r="D55" s="2963" t="s">
        <v>1263</v>
      </c>
      <c r="E55" s="2963"/>
    </row>
    <row r="56" spans="1:5" ht="15">
      <c r="A56" s="2574"/>
    </row>
    <row r="57" spans="1:5" ht="15.75">
      <c r="A57" s="2576"/>
    </row>
    <row r="58" spans="1:5">
      <c r="A58" s="2549"/>
    </row>
    <row r="59" spans="1:5">
      <c r="A59" s="2549"/>
    </row>
    <row r="60" spans="1:5">
      <c r="A60" s="2549"/>
    </row>
    <row r="61" spans="1:5">
      <c r="A61" s="2549"/>
    </row>
    <row r="62" spans="1:5">
      <c r="A62" s="2549"/>
    </row>
    <row r="63" spans="1:5">
      <c r="A63" s="2549"/>
    </row>
    <row r="64" spans="1:5">
      <c r="A64" s="2549"/>
    </row>
    <row r="65" spans="1:1">
      <c r="A65" s="2549"/>
    </row>
    <row r="66" spans="1:1">
      <c r="A66" s="2549"/>
    </row>
    <row r="67" spans="1:1">
      <c r="A67" s="2549"/>
    </row>
    <row r="68" spans="1:1">
      <c r="A68" s="2549"/>
    </row>
    <row r="69" spans="1:1">
      <c r="A69" s="2549"/>
    </row>
    <row r="70" spans="1:1">
      <c r="A70" s="2549"/>
    </row>
    <row r="71" spans="1:1">
      <c r="A71" s="2549"/>
    </row>
    <row r="72" spans="1:1">
      <c r="A72" s="2549"/>
    </row>
    <row r="73" spans="1:1">
      <c r="A73" s="2549"/>
    </row>
    <row r="74" spans="1:1">
      <c r="A74" s="2549"/>
    </row>
    <row r="75" spans="1:1">
      <c r="A75" s="2549"/>
    </row>
    <row r="76" spans="1:1">
      <c r="A76" s="2549"/>
    </row>
    <row r="77" spans="1:1">
      <c r="A77" s="2549"/>
    </row>
    <row r="78" spans="1:1">
      <c r="A78" s="2549"/>
    </row>
    <row r="79" spans="1:1">
      <c r="A79" s="2549"/>
    </row>
    <row r="80" spans="1:1">
      <c r="A80" s="2549"/>
    </row>
    <row r="81" spans="1:1">
      <c r="A81" s="2549"/>
    </row>
    <row r="82" spans="1:1">
      <c r="A82" s="2549"/>
    </row>
    <row r="83" spans="1:1">
      <c r="A83" s="2549"/>
    </row>
    <row r="84" spans="1:1">
      <c r="A84" s="2549"/>
    </row>
    <row r="85" spans="1:1">
      <c r="A85" s="2549"/>
    </row>
    <row r="86" spans="1:1">
      <c r="A86" s="2549"/>
    </row>
    <row r="87" spans="1:1">
      <c r="A87" s="2549"/>
    </row>
    <row r="88" spans="1:1">
      <c r="A88" s="2549"/>
    </row>
    <row r="89" spans="1:1">
      <c r="A89" s="2549"/>
    </row>
    <row r="90" spans="1:1">
      <c r="A90" s="2549"/>
    </row>
    <row r="91" spans="1:1">
      <c r="A91" s="2549"/>
    </row>
    <row r="92" spans="1:1">
      <c r="A92" s="2549"/>
    </row>
    <row r="93" spans="1:1">
      <c r="A93" s="2549"/>
    </row>
    <row r="94" spans="1:1">
      <c r="A94" s="2549"/>
    </row>
    <row r="95" spans="1:1">
      <c r="A95" s="2549"/>
    </row>
    <row r="96" spans="1:1">
      <c r="A96" s="2549"/>
    </row>
    <row r="97" spans="1:8">
      <c r="A97" s="2549"/>
    </row>
    <row r="98" spans="1:8">
      <c r="A98" s="2549"/>
    </row>
    <row r="99" spans="1:8">
      <c r="A99" s="2549"/>
    </row>
    <row r="100" spans="1:8">
      <c r="A100" s="2549"/>
    </row>
    <row r="101" spans="1:8">
      <c r="A101" s="2549"/>
    </row>
    <row r="102" spans="1:8">
      <c r="A102" s="2549"/>
    </row>
    <row r="103" spans="1:8">
      <c r="A103" s="2549"/>
    </row>
    <row r="104" spans="1:8">
      <c r="F104" s="2567"/>
      <c r="G104" s="2567"/>
      <c r="H104" s="2567"/>
    </row>
    <row r="105" spans="1:8">
      <c r="F105" s="2567"/>
      <c r="G105" s="2567"/>
      <c r="H105" s="2567"/>
    </row>
    <row r="106" spans="1:8">
      <c r="F106" s="2567"/>
      <c r="G106" s="2567"/>
      <c r="H106" s="2567"/>
    </row>
    <row r="107" spans="1:8">
      <c r="F107" s="2567"/>
      <c r="G107" s="2567"/>
      <c r="H107" s="2567"/>
    </row>
    <row r="108" spans="1:8">
      <c r="F108" s="2567"/>
      <c r="G108" s="2567"/>
      <c r="H108" s="2567"/>
    </row>
    <row r="109" spans="1:8">
      <c r="F109" s="2567"/>
      <c r="G109" s="2567"/>
      <c r="H109" s="2567"/>
    </row>
    <row r="110" spans="1:8">
      <c r="F110" s="2567"/>
      <c r="G110" s="2567"/>
      <c r="H110" s="2567"/>
    </row>
    <row r="111" spans="1:8">
      <c r="F111" s="2567"/>
      <c r="G111" s="2567"/>
      <c r="H111" s="2567"/>
    </row>
    <row r="112" spans="1:8">
      <c r="F112" s="2567"/>
      <c r="G112" s="2567"/>
      <c r="H112" s="2567"/>
    </row>
    <row r="113" spans="6:8">
      <c r="F113" s="2567"/>
      <c r="G113" s="2567"/>
      <c r="H113" s="2567"/>
    </row>
    <row r="114" spans="6:8">
      <c r="F114" s="2567"/>
      <c r="G114" s="2567"/>
      <c r="H114" s="2567"/>
    </row>
    <row r="115" spans="6:8">
      <c r="F115" s="2567"/>
      <c r="G115" s="2567"/>
      <c r="H115" s="2567"/>
    </row>
    <row r="116" spans="6:8">
      <c r="F116" s="2567"/>
      <c r="G116" s="2567"/>
      <c r="H116" s="2567"/>
    </row>
    <row r="117" spans="6:8">
      <c r="F117" s="2567"/>
      <c r="G117" s="2567"/>
      <c r="H117" s="2567"/>
    </row>
    <row r="118" spans="6:8">
      <c r="F118" s="2567"/>
      <c r="G118" s="2567"/>
      <c r="H118" s="2567"/>
    </row>
    <row r="119" spans="6:8">
      <c r="F119" s="2567"/>
      <c r="G119" s="2567"/>
      <c r="H119" s="2567"/>
    </row>
    <row r="120" spans="6:8">
      <c r="F120" s="2567"/>
      <c r="G120" s="2567"/>
      <c r="H120" s="2567"/>
    </row>
    <row r="121" spans="6:8">
      <c r="F121" s="2567"/>
      <c r="G121" s="2567"/>
      <c r="H121" s="2567"/>
    </row>
    <row r="122" spans="6:8">
      <c r="F122" s="2567"/>
      <c r="G122" s="2567"/>
      <c r="H122" s="2567"/>
    </row>
    <row r="123" spans="6:8">
      <c r="F123" s="2567"/>
      <c r="G123" s="2567"/>
      <c r="H123" s="2567"/>
    </row>
    <row r="124" spans="6:8">
      <c r="F124" s="2567"/>
      <c r="G124" s="2567"/>
      <c r="H124" s="2567"/>
    </row>
    <row r="125" spans="6:8">
      <c r="F125" s="2567"/>
      <c r="G125" s="2567"/>
      <c r="H125" s="2567"/>
    </row>
    <row r="126" spans="6:8">
      <c r="F126" s="2567"/>
      <c r="G126" s="2567"/>
      <c r="H126" s="2567"/>
    </row>
    <row r="127" spans="6:8">
      <c r="F127" s="2567"/>
      <c r="G127" s="2567"/>
      <c r="H127" s="2567"/>
    </row>
    <row r="128" spans="6:8">
      <c r="F128" s="2567"/>
      <c r="G128" s="2567"/>
      <c r="H128" s="2567"/>
    </row>
    <row r="129" spans="6:8">
      <c r="F129" s="2567"/>
      <c r="G129" s="2567"/>
      <c r="H129" s="2567"/>
    </row>
    <row r="130" spans="6:8">
      <c r="F130" s="2567"/>
      <c r="G130" s="2567"/>
      <c r="H130" s="2567"/>
    </row>
    <row r="131" spans="6:8">
      <c r="F131" s="2567"/>
      <c r="G131" s="2567"/>
      <c r="H131" s="2567"/>
    </row>
    <row r="132" spans="6:8">
      <c r="F132" s="2567"/>
      <c r="G132" s="2567"/>
      <c r="H132" s="2567"/>
    </row>
    <row r="133" spans="6:8">
      <c r="F133" s="2567"/>
      <c r="G133" s="2567"/>
      <c r="H133" s="2567"/>
    </row>
    <row r="134" spans="6:8">
      <c r="F134" s="2567"/>
      <c r="G134" s="2567"/>
      <c r="H134" s="2567"/>
    </row>
    <row r="135" spans="6:8">
      <c r="F135" s="2567"/>
      <c r="G135" s="2567"/>
      <c r="H135" s="2567"/>
    </row>
    <row r="136" spans="6:8">
      <c r="F136" s="2567"/>
      <c r="G136" s="2567"/>
      <c r="H136" s="2567"/>
    </row>
    <row r="137" spans="6:8">
      <c r="F137" s="2567"/>
      <c r="G137" s="2567"/>
      <c r="H137" s="2567"/>
    </row>
    <row r="138" spans="6:8">
      <c r="F138" s="2567"/>
      <c r="G138" s="2567"/>
      <c r="H138" s="2567"/>
    </row>
    <row r="139" spans="6:8">
      <c r="F139" s="2567"/>
      <c r="G139" s="2567"/>
      <c r="H139" s="2567"/>
    </row>
    <row r="140" spans="6:8">
      <c r="F140" s="2567"/>
      <c r="G140" s="2567"/>
      <c r="H140" s="2567"/>
    </row>
    <row r="141" spans="6:8">
      <c r="F141" s="2567"/>
      <c r="G141" s="2567"/>
      <c r="H141" s="2567"/>
    </row>
    <row r="142" spans="6:8">
      <c r="F142" s="2567"/>
      <c r="G142" s="2567"/>
      <c r="H142" s="2567"/>
    </row>
    <row r="143" spans="6:8">
      <c r="F143" s="2567"/>
      <c r="G143" s="2567"/>
      <c r="H143" s="2567"/>
    </row>
    <row r="144" spans="6:8">
      <c r="F144" s="2567"/>
      <c r="G144" s="2567"/>
      <c r="H144" s="2567"/>
    </row>
    <row r="145" spans="6:8">
      <c r="F145" s="2567"/>
      <c r="G145" s="2567"/>
      <c r="H145" s="2567"/>
    </row>
    <row r="146" spans="6:8">
      <c r="F146" s="2567"/>
      <c r="G146" s="2567"/>
      <c r="H146" s="2567"/>
    </row>
    <row r="147" spans="6:8">
      <c r="F147" s="2567"/>
      <c r="G147" s="2567"/>
      <c r="H147" s="2567"/>
    </row>
    <row r="148" spans="6:8">
      <c r="F148" s="2567"/>
      <c r="G148" s="2567"/>
      <c r="H148" s="2567"/>
    </row>
    <row r="149" spans="6:8">
      <c r="F149" s="2567"/>
      <c r="G149" s="2567"/>
      <c r="H149" s="2567"/>
    </row>
    <row r="150" spans="6:8">
      <c r="F150" s="2567"/>
      <c r="G150" s="2567"/>
      <c r="H150" s="2567"/>
    </row>
    <row r="151" spans="6:8">
      <c r="F151" s="2567"/>
      <c r="G151" s="2567"/>
      <c r="H151" s="2567"/>
    </row>
    <row r="152" spans="6:8">
      <c r="F152" s="2567"/>
      <c r="G152" s="2567"/>
      <c r="H152" s="2567"/>
    </row>
    <row r="153" spans="6:8">
      <c r="F153" s="2567"/>
      <c r="G153" s="2567"/>
      <c r="H153" s="2567"/>
    </row>
    <row r="154" spans="6:8">
      <c r="F154" s="2567"/>
      <c r="G154" s="2567"/>
      <c r="H154" s="2567"/>
    </row>
    <row r="155" spans="6:8">
      <c r="F155" s="2567"/>
      <c r="G155" s="2567"/>
      <c r="H155" s="2567"/>
    </row>
    <row r="156" spans="6:8">
      <c r="F156" s="2567"/>
      <c r="G156" s="2567"/>
      <c r="H156" s="2567"/>
    </row>
    <row r="157" spans="6:8">
      <c r="F157" s="2567"/>
      <c r="G157" s="2567"/>
      <c r="H157" s="2567"/>
    </row>
    <row r="158" spans="6:8">
      <c r="F158" s="2567"/>
      <c r="G158" s="2567"/>
      <c r="H158" s="2567"/>
    </row>
    <row r="159" spans="6:8">
      <c r="F159" s="2567"/>
      <c r="G159" s="2567"/>
      <c r="H159" s="2567"/>
    </row>
    <row r="160" spans="6:8">
      <c r="F160" s="2567"/>
      <c r="G160" s="2567"/>
      <c r="H160" s="2567"/>
    </row>
    <row r="161" spans="6:8">
      <c r="F161" s="2567"/>
      <c r="G161" s="2567"/>
      <c r="H161" s="2567"/>
    </row>
    <row r="162" spans="6:8">
      <c r="F162" s="2567"/>
      <c r="G162" s="2567"/>
      <c r="H162" s="2567"/>
    </row>
    <row r="163" spans="6:8">
      <c r="F163" s="2567"/>
      <c r="G163" s="2567"/>
      <c r="H163" s="2567"/>
    </row>
    <row r="164" spans="6:8">
      <c r="F164" s="2567"/>
      <c r="G164" s="2567"/>
      <c r="H164" s="2567"/>
    </row>
    <row r="165" spans="6:8">
      <c r="F165" s="2567"/>
      <c r="G165" s="2567"/>
      <c r="H165" s="2567"/>
    </row>
    <row r="166" spans="6:8">
      <c r="F166" s="2567"/>
      <c r="G166" s="2567"/>
      <c r="H166" s="2567"/>
    </row>
    <row r="167" spans="6:8">
      <c r="F167" s="2567"/>
      <c r="G167" s="2567"/>
      <c r="H167" s="2567"/>
    </row>
    <row r="168" spans="6:8">
      <c r="F168" s="2567"/>
      <c r="G168" s="2567"/>
      <c r="H168" s="2567"/>
    </row>
    <row r="169" spans="6:8">
      <c r="F169" s="2567"/>
      <c r="G169" s="2567"/>
      <c r="H169" s="2567"/>
    </row>
    <row r="170" spans="6:8">
      <c r="F170" s="2567"/>
      <c r="G170" s="2567"/>
      <c r="H170" s="2567"/>
    </row>
    <row r="171" spans="6:8">
      <c r="F171" s="2567"/>
      <c r="G171" s="2567"/>
      <c r="H171" s="2567"/>
    </row>
    <row r="172" spans="6:8">
      <c r="F172" s="2567"/>
      <c r="G172" s="2567"/>
      <c r="H172" s="2567"/>
    </row>
    <row r="173" spans="6:8">
      <c r="F173" s="2567"/>
      <c r="G173" s="2567"/>
      <c r="H173" s="2567"/>
    </row>
    <row r="174" spans="6:8">
      <c r="F174" s="2567"/>
      <c r="G174" s="2567"/>
      <c r="H174" s="2567"/>
    </row>
    <row r="175" spans="6:8">
      <c r="F175" s="2567"/>
      <c r="G175" s="2567"/>
      <c r="H175" s="2567"/>
    </row>
    <row r="176" spans="6:8">
      <c r="F176" s="2567"/>
      <c r="G176" s="2567"/>
      <c r="H176" s="2567"/>
    </row>
    <row r="177" spans="6:8">
      <c r="F177" s="2567"/>
      <c r="G177" s="2567"/>
      <c r="H177" s="2567"/>
    </row>
    <row r="178" spans="6:8">
      <c r="F178" s="2567"/>
      <c r="G178" s="2567"/>
      <c r="H178" s="2567"/>
    </row>
    <row r="179" spans="6:8">
      <c r="F179" s="2567"/>
      <c r="G179" s="2567"/>
      <c r="H179" s="2567"/>
    </row>
    <row r="180" spans="6:8">
      <c r="F180" s="2567"/>
      <c r="G180" s="2567"/>
      <c r="H180" s="2567"/>
    </row>
    <row r="181" spans="6:8">
      <c r="F181" s="2567"/>
      <c r="G181" s="2567"/>
      <c r="H181" s="2567"/>
    </row>
    <row r="182" spans="6:8">
      <c r="F182" s="2567"/>
      <c r="G182" s="2567"/>
      <c r="H182" s="2567"/>
    </row>
    <row r="183" spans="6:8">
      <c r="F183" s="2567"/>
      <c r="G183" s="2567"/>
      <c r="H183" s="2567"/>
    </row>
    <row r="184" spans="6:8">
      <c r="F184" s="2567"/>
      <c r="G184" s="2567"/>
      <c r="H184" s="2567"/>
    </row>
    <row r="185" spans="6:8">
      <c r="F185" s="2567"/>
      <c r="G185" s="2567"/>
      <c r="H185" s="2567"/>
    </row>
    <row r="186" spans="6:8">
      <c r="F186" s="2567"/>
      <c r="G186" s="2567"/>
      <c r="H186" s="2567"/>
    </row>
    <row r="187" spans="6:8">
      <c r="F187" s="2567"/>
      <c r="G187" s="2567"/>
      <c r="H187" s="2567"/>
    </row>
    <row r="188" spans="6:8">
      <c r="F188" s="2567"/>
      <c r="G188" s="2567"/>
      <c r="H188" s="2567"/>
    </row>
    <row r="189" spans="6:8">
      <c r="F189" s="2567"/>
      <c r="G189" s="2567"/>
      <c r="H189" s="2567"/>
    </row>
    <row r="190" spans="6:8">
      <c r="F190" s="2567"/>
      <c r="G190" s="2567"/>
      <c r="H190" s="2567"/>
    </row>
    <row r="191" spans="6:8">
      <c r="F191" s="2567"/>
      <c r="G191" s="2567"/>
      <c r="H191" s="2567"/>
    </row>
    <row r="192" spans="6:8">
      <c r="F192" s="2567"/>
      <c r="G192" s="2567"/>
      <c r="H192" s="2567"/>
    </row>
    <row r="193" spans="6:8">
      <c r="F193" s="2567"/>
      <c r="G193" s="2567"/>
      <c r="H193" s="2567"/>
    </row>
    <row r="194" spans="6:8">
      <c r="F194" s="2567"/>
      <c r="G194" s="2567"/>
      <c r="H194" s="2567"/>
    </row>
    <row r="195" spans="6:8">
      <c r="F195" s="2567"/>
      <c r="G195" s="2567"/>
      <c r="H195" s="2567"/>
    </row>
    <row r="196" spans="6:8">
      <c r="F196" s="2567"/>
      <c r="G196" s="2567"/>
      <c r="H196" s="2567"/>
    </row>
    <row r="197" spans="6:8">
      <c r="F197" s="2567"/>
      <c r="G197" s="2567"/>
      <c r="H197" s="2567"/>
    </row>
    <row r="198" spans="6:8">
      <c r="F198" s="2567"/>
      <c r="G198" s="2567"/>
      <c r="H198" s="2567"/>
    </row>
    <row r="199" spans="6:8">
      <c r="F199" s="2567"/>
      <c r="G199" s="2567"/>
      <c r="H199" s="2567"/>
    </row>
    <row r="200" spans="6:8">
      <c r="F200" s="2567"/>
      <c r="G200" s="2567"/>
      <c r="H200" s="2567"/>
    </row>
    <row r="201" spans="6:8">
      <c r="F201" s="2567"/>
      <c r="G201" s="2567"/>
      <c r="H201" s="2567"/>
    </row>
    <row r="202" spans="6:8">
      <c r="F202" s="2567"/>
      <c r="G202" s="2567"/>
      <c r="H202" s="2567"/>
    </row>
  </sheetData>
  <mergeCells count="15">
    <mergeCell ref="D55:E55"/>
    <mergeCell ref="A45:B45"/>
    <mergeCell ref="A46:E46"/>
    <mergeCell ref="A47:E47"/>
    <mergeCell ref="A48:B48"/>
    <mergeCell ref="A49:C49"/>
    <mergeCell ref="A50:C50"/>
    <mergeCell ref="A1:E1"/>
    <mergeCell ref="A3:A6"/>
    <mergeCell ref="B3:B6"/>
    <mergeCell ref="C3:E3"/>
    <mergeCell ref="C4:E4"/>
    <mergeCell ref="C5:C6"/>
    <mergeCell ref="D5:D6"/>
    <mergeCell ref="E5:E6"/>
  </mergeCells>
  <pageMargins left="0.9055118110236221" right="0.23622047244094491" top="3.937007874015748E-2" bottom="0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49" sqref="E49"/>
    </sheetView>
  </sheetViews>
  <sheetFormatPr defaultRowHeight="12.75"/>
  <cols>
    <col min="1" max="1" width="43.5703125" style="1552" customWidth="1"/>
    <col min="2" max="2" width="14.85546875" style="1552" bestFit="1" customWidth="1"/>
    <col min="3" max="3" width="15.140625" style="1552" customWidth="1"/>
    <col min="4" max="4" width="18.140625" style="1552" customWidth="1"/>
    <col min="5" max="5" width="9.140625" style="1552"/>
    <col min="6" max="6" width="0.140625" style="1552" customWidth="1"/>
    <col min="7" max="16384" width="9.140625" style="1552"/>
  </cols>
  <sheetData>
    <row r="1" spans="1:6" ht="15">
      <c r="A1" s="2288"/>
    </row>
    <row r="4" spans="1:6" ht="15">
      <c r="A4" s="2970" t="s">
        <v>1187</v>
      </c>
      <c r="B4" s="2970"/>
      <c r="C4" s="2970"/>
      <c r="D4" s="2970"/>
    </row>
    <row r="5" spans="1:6" ht="15">
      <c r="A5" s="2970" t="s">
        <v>1188</v>
      </c>
      <c r="B5" s="2970"/>
      <c r="C5" s="2970"/>
      <c r="D5" s="2970"/>
    </row>
    <row r="7" spans="1:6" ht="13.5" thickBot="1"/>
    <row r="8" spans="1:6" ht="12.75" customHeight="1">
      <c r="A8" s="2971" t="s">
        <v>1189</v>
      </c>
      <c r="B8" s="2974" t="s">
        <v>1190</v>
      </c>
      <c r="C8" s="2971" t="s">
        <v>1191</v>
      </c>
      <c r="D8" s="2971" t="s">
        <v>1192</v>
      </c>
    </row>
    <row r="9" spans="1:6" ht="12.75" customHeight="1">
      <c r="A9" s="2972"/>
      <c r="B9" s="2975"/>
      <c r="C9" s="2972"/>
      <c r="D9" s="2972"/>
    </row>
    <row r="10" spans="1:6" ht="12.75" customHeight="1">
      <c r="A10" s="2972"/>
      <c r="B10" s="2975"/>
      <c r="C10" s="2972"/>
      <c r="D10" s="2972"/>
    </row>
    <row r="11" spans="1:6" ht="52.5" customHeight="1" thickBot="1">
      <c r="A11" s="2973"/>
      <c r="B11" s="2976"/>
      <c r="C11" s="2973"/>
      <c r="D11" s="2973"/>
    </row>
    <row r="12" spans="1:6" ht="13.5" thickBot="1">
      <c r="A12" s="2289" t="s">
        <v>139</v>
      </c>
      <c r="B12" s="2290" t="s">
        <v>140</v>
      </c>
      <c r="C12" s="2291" t="s">
        <v>141</v>
      </c>
      <c r="D12" s="2290" t="s">
        <v>143</v>
      </c>
    </row>
    <row r="13" spans="1:6" ht="16.5" thickBot="1">
      <c r="A13" s="2292" t="s">
        <v>1193</v>
      </c>
      <c r="B13" s="2293">
        <f>'[4]1'!B13+'[4]2'!B13+'[4]3'!B13+'[4]4'!B13</f>
        <v>26160</v>
      </c>
      <c r="C13" s="2293">
        <f>'[4]1'!C13+'[4]2'!C13+'[4]3'!C13+'[4]4'!C13</f>
        <v>24716</v>
      </c>
      <c r="D13" s="2293">
        <f>'[4]1'!E13+'[4]2'!E13+'[4]3'!E13+'[4]4'!E13</f>
        <v>23658.106799999998</v>
      </c>
      <c r="F13" s="1557"/>
    </row>
    <row r="14" spans="1:6" ht="16.5" thickBot="1">
      <c r="A14" s="2294" t="s">
        <v>1194</v>
      </c>
      <c r="B14" s="2293">
        <f>'[4]1'!B14+'[4]2'!B14+'[4]3'!B14+'[4]4'!B14</f>
        <v>1960</v>
      </c>
      <c r="C14" s="2293">
        <f>'[4]1'!C14+'[4]2'!C14+'[4]3'!C14+'[4]4'!C14</f>
        <v>2603</v>
      </c>
      <c r="D14" s="2293">
        <f>'[4]1'!E14+'[4]2'!E14+'[4]3'!E14+'[4]4'!E14</f>
        <v>2347.9829199999999</v>
      </c>
    </row>
    <row r="15" spans="1:6" ht="16.5" thickBot="1">
      <c r="A15" s="2295" t="s">
        <v>1195</v>
      </c>
      <c r="B15" s="2293">
        <f>'[4]1'!B15+'[4]2'!B15+'[4]3'!B15+'[4]4'!B15</f>
        <v>63215</v>
      </c>
      <c r="C15" s="2293">
        <f>'[4]1'!C15+'[4]2'!C15+'[4]3'!C15+'[4]4'!C15</f>
        <v>165155</v>
      </c>
      <c r="D15" s="2293">
        <f>'[4]1'!E15+'[4]2'!E15+'[4]3'!E15+'[4]4'!E15</f>
        <v>44312.43477</v>
      </c>
    </row>
    <row r="16" spans="1:6" ht="16.5" thickBot="1">
      <c r="A16" s="2295" t="s">
        <v>1196</v>
      </c>
      <c r="B16" s="2293">
        <f>'[4]1'!B16+'[4]2'!B16+'[4]3'!B16+'[4]4'!B16</f>
        <v>33567</v>
      </c>
      <c r="C16" s="2293">
        <f>'[4]1'!C16+'[4]2'!C16+'[4]3'!C16+'[4]4'!C16</f>
        <v>78269</v>
      </c>
      <c r="D16" s="2293">
        <f>'[4]1'!E16+'[4]2'!E16+'[4]3'!E16+'[4]4'!E16</f>
        <v>42569.894379999998</v>
      </c>
    </row>
    <row r="17" spans="1:7" ht="16.5" thickBot="1">
      <c r="A17" s="2295" t="s">
        <v>1197</v>
      </c>
      <c r="B17" s="2293">
        <f>'[4]1'!B17+'[4]2'!B17+'[4]3'!B17+'[4]4'!B17</f>
        <v>3855</v>
      </c>
      <c r="C17" s="2293">
        <f>'[4]1'!C17+'[4]2'!C17+'[4]3'!C17+'[4]4'!C17</f>
        <v>3525</v>
      </c>
      <c r="D17" s="2293">
        <f>'[4]1'!E17+'[4]2'!E17+'[4]3'!E17+'[4]4'!E17</f>
        <v>12072.112369999999</v>
      </c>
    </row>
    <row r="18" spans="1:7" ht="16.5" thickBot="1">
      <c r="A18" s="2295" t="s">
        <v>1198</v>
      </c>
      <c r="B18" s="2293">
        <f>'[4]1'!B18+'[4]2'!B18+'[4]3'!B18+'[4]4'!B18</f>
        <v>185</v>
      </c>
      <c r="C18" s="2293">
        <f>'[4]1'!C18+'[4]2'!C18+'[4]3'!C18+'[4]4'!C18</f>
        <v>159</v>
      </c>
      <c r="D18" s="2293">
        <f>'[4]1'!E18+'[4]2'!E18+'[4]3'!E18+'[4]4'!E18</f>
        <v>528.45180000000005</v>
      </c>
    </row>
    <row r="19" spans="1:7" ht="16.5" thickBot="1">
      <c r="A19" s="2295" t="s">
        <v>1199</v>
      </c>
      <c r="B19" s="2293">
        <f>'[4]1'!B19+'[4]2'!B19+'[4]3'!B19+'[4]4'!B19</f>
        <v>13831</v>
      </c>
      <c r="C19" s="2293">
        <f>'[4]1'!C19+'[4]2'!C19+'[4]3'!C19+'[4]4'!C19</f>
        <v>13979</v>
      </c>
      <c r="D19" s="2293">
        <f>'[4]1'!E19+'[4]2'!E19+'[4]3'!E19+'[4]4'!E19</f>
        <v>10975.97897</v>
      </c>
    </row>
    <row r="20" spans="1:7" ht="16.5" thickBot="1">
      <c r="A20" s="2296" t="s">
        <v>1200</v>
      </c>
      <c r="B20" s="2293">
        <f>'[4]1'!B20+'[4]2'!B20+'[4]3'!B20+'[4]4'!B20</f>
        <v>10689</v>
      </c>
      <c r="C20" s="2293">
        <f>'[4]1'!C20+'[4]2'!C20+'[4]3'!C20+'[4]4'!C20</f>
        <v>10095.44</v>
      </c>
      <c r="D20" s="2293">
        <f>'[4]1'!E20+'[4]2'!E20+'[4]3'!E20+'[4]4'!E20</f>
        <v>5585.4127700000008</v>
      </c>
    </row>
    <row r="21" spans="1:7" ht="16.5" customHeight="1" thickBot="1">
      <c r="A21" s="2295" t="s">
        <v>1201</v>
      </c>
      <c r="B21" s="2293">
        <f>'[4]1'!B21+'[4]2'!B21+'[4]3'!B21+'[4]4'!B21</f>
        <v>1305</v>
      </c>
      <c r="C21" s="2293">
        <f>'[4]1'!C21+'[4]2'!C21+'[4]3'!C21+'[4]4'!C21</f>
        <v>1138</v>
      </c>
      <c r="D21" s="2293">
        <f>'[4]1'!E21+'[4]2'!E21+'[4]3'!E21+'[4]4'!E21</f>
        <v>452.88659000000001</v>
      </c>
    </row>
    <row r="22" spans="1:7" ht="16.5" customHeight="1" thickBot="1">
      <c r="A22" s="2295" t="s">
        <v>1202</v>
      </c>
      <c r="B22" s="2293">
        <f>'[4]1'!B22+'[4]2'!B22+'[4]3'!B22+'[4]4'!B22</f>
        <v>17255</v>
      </c>
      <c r="C22" s="2293">
        <f>'[4]1'!C22+'[4]2'!C22+'[4]3'!C22+'[4]4'!C22</f>
        <v>18494</v>
      </c>
      <c r="D22" s="2293">
        <f>'[4]1'!E22+'[4]2'!E22+'[4]3'!E22+'[4]4'!E22</f>
        <v>7259.4881299999997</v>
      </c>
    </row>
    <row r="23" spans="1:7" ht="16.5" customHeight="1" thickBot="1">
      <c r="A23" s="2295" t="s">
        <v>1203</v>
      </c>
      <c r="B23" s="2293">
        <f>'[4]1'!B23+'[4]2'!B23+'[4]3'!B23+'[4]4'!B23</f>
        <v>15324</v>
      </c>
      <c r="C23" s="2293">
        <f>'[4]1'!C23+'[4]2'!C23+'[4]3'!C23+'[4]4'!C23</f>
        <v>13986</v>
      </c>
      <c r="D23" s="2293">
        <f>'[4]1'!E23+'[4]2'!E23+'[4]3'!E23+'[4]4'!E23</f>
        <v>3761.7176499999996</v>
      </c>
    </row>
    <row r="24" spans="1:7" ht="16.5" customHeight="1" thickBot="1">
      <c r="A24" s="2295" t="s">
        <v>1204</v>
      </c>
      <c r="B24" s="2293">
        <f>'[4]1'!B24+'[4]2'!B24+'[4]3'!B24+'[4]4'!B24</f>
        <v>4388</v>
      </c>
      <c r="C24" s="2293">
        <f>'[4]1'!C24+'[4]2'!C24+'[4]3'!C24+'[4]4'!C24</f>
        <v>3955</v>
      </c>
      <c r="D24" s="2293">
        <f>'[4]1'!E24+'[4]2'!E24+'[4]3'!E24+'[4]4'!E24</f>
        <v>1119.1118799999999</v>
      </c>
    </row>
    <row r="25" spans="1:7" ht="34.5" customHeight="1" thickBot="1">
      <c r="A25" s="2297" t="s">
        <v>1205</v>
      </c>
      <c r="B25" s="2293">
        <f>'[4]1'!B25+'[4]2'!B25+'[4]3'!B25+'[4]4'!B25</f>
        <v>71194</v>
      </c>
      <c r="C25" s="2293">
        <f>'[4]1'!C25+'[4]2'!C25+'[4]3'!C25+'[4]4'!C25</f>
        <v>120430.13</v>
      </c>
      <c r="D25" s="2293">
        <f>'[4]1'!E25+'[4]2'!E25+'[4]3'!E25+'[4]4'!E25</f>
        <v>30749.599179999997</v>
      </c>
    </row>
    <row r="26" spans="1:7" ht="16.5" customHeight="1" thickBot="1">
      <c r="A26" s="2298" t="s">
        <v>1206</v>
      </c>
      <c r="B26" s="2293">
        <f>'[4]1'!B26+'[4]2'!B26+'[4]3'!B26+'[4]4'!B26</f>
        <v>11</v>
      </c>
      <c r="C26" s="2293">
        <f>'[4]1'!C26+'[4]2'!C26+'[4]3'!C26+'[4]4'!C26</f>
        <v>6</v>
      </c>
      <c r="D26" s="2293">
        <f>'[4]1'!E26+'[4]2'!E26+'[4]3'!E26+'[4]4'!E26</f>
        <v>2.08</v>
      </c>
    </row>
    <row r="27" spans="1:7" ht="34.5" customHeight="1" thickBot="1">
      <c r="A27" s="2299" t="s">
        <v>1207</v>
      </c>
      <c r="B27" s="2293">
        <f>'[4]1'!B27+'[4]2'!B27+'[4]3'!B27+'[4]4'!B27</f>
        <v>3232</v>
      </c>
      <c r="C27" s="2293">
        <f>'[4]1'!C27+'[4]2'!C27+'[4]3'!C27+'[4]4'!C27</f>
        <v>2036</v>
      </c>
      <c r="D27" s="2293">
        <f>'[4]1'!E27+'[4]2'!E27+'[4]3'!E27+'[4]4'!E27</f>
        <v>830.05937999999992</v>
      </c>
    </row>
    <row r="28" spans="1:7" ht="16.5" thickBot="1">
      <c r="A28" s="2300" t="s">
        <v>1208</v>
      </c>
      <c r="B28" s="2301">
        <f>SUM(B13:B27)</f>
        <v>266171</v>
      </c>
      <c r="C28" s="2301">
        <f>SUM(C13:C27)</f>
        <v>458546.57</v>
      </c>
      <c r="D28" s="2318">
        <f>SUM(D13:D27)</f>
        <v>186225.31758999999</v>
      </c>
    </row>
    <row r="29" spans="1:7">
      <c r="A29" s="2969"/>
      <c r="B29" s="2969"/>
      <c r="C29" s="2969"/>
      <c r="D29" s="2969"/>
      <c r="G29" s="1557"/>
    </row>
    <row r="30" spans="1:7">
      <c r="B30" s="1615"/>
      <c r="C30" s="1615"/>
      <c r="D30" s="1615"/>
    </row>
    <row r="31" spans="1:7">
      <c r="B31" s="1557"/>
      <c r="C31" s="1557"/>
      <c r="D31" s="1557"/>
    </row>
  </sheetData>
  <mergeCells count="7">
    <mergeCell ref="A29:D29"/>
    <mergeCell ref="A4:D4"/>
    <mergeCell ref="A5:D5"/>
    <mergeCell ref="A8:A11"/>
    <mergeCell ref="B8:B11"/>
    <mergeCell ref="C8:C11"/>
    <mergeCell ref="D8:D11"/>
  </mergeCells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4"/>
  </sheetPr>
  <dimension ref="A1:G36"/>
  <sheetViews>
    <sheetView zoomScale="75" zoomScaleNormal="75" workbookViewId="0">
      <selection activeCell="D28" sqref="D28"/>
    </sheetView>
  </sheetViews>
  <sheetFormatPr defaultRowHeight="12.75"/>
  <cols>
    <col min="1" max="1" width="43.7109375" style="1552" customWidth="1"/>
    <col min="2" max="3" width="15.140625" style="1552" customWidth="1"/>
    <col min="4" max="4" width="18.140625" style="1552" customWidth="1"/>
    <col min="5" max="5" width="9.140625" style="1552"/>
    <col min="6" max="6" width="0.140625" style="1552" customWidth="1"/>
    <col min="7" max="253" width="9.140625" style="1552"/>
    <col min="254" max="254" width="43.7109375" style="1552" customWidth="1"/>
    <col min="255" max="256" width="15.140625" style="1552" customWidth="1"/>
    <col min="257" max="257" width="10.5703125" style="1552" customWidth="1"/>
    <col min="258" max="258" width="18.140625" style="1552" customWidth="1"/>
    <col min="259" max="259" width="11.140625" style="1552" customWidth="1"/>
    <col min="260" max="260" width="9.140625" style="1552"/>
    <col min="261" max="261" width="0.140625" style="1552" customWidth="1"/>
    <col min="262" max="262" width="10.140625" style="1552" bestFit="1" customWidth="1"/>
    <col min="263" max="509" width="9.140625" style="1552"/>
    <col min="510" max="510" width="43.7109375" style="1552" customWidth="1"/>
    <col min="511" max="512" width="15.140625" style="1552" customWidth="1"/>
    <col min="513" max="513" width="10.5703125" style="1552" customWidth="1"/>
    <col min="514" max="514" width="18.140625" style="1552" customWidth="1"/>
    <col min="515" max="515" width="11.140625" style="1552" customWidth="1"/>
    <col min="516" max="516" width="9.140625" style="1552"/>
    <col min="517" max="517" width="0.140625" style="1552" customWidth="1"/>
    <col min="518" max="518" width="10.140625" style="1552" bestFit="1" customWidth="1"/>
    <col min="519" max="765" width="9.140625" style="1552"/>
    <col min="766" max="766" width="43.7109375" style="1552" customWidth="1"/>
    <col min="767" max="768" width="15.140625" style="1552" customWidth="1"/>
    <col min="769" max="769" width="10.5703125" style="1552" customWidth="1"/>
    <col min="770" max="770" width="18.140625" style="1552" customWidth="1"/>
    <col min="771" max="771" width="11.140625" style="1552" customWidth="1"/>
    <col min="772" max="772" width="9.140625" style="1552"/>
    <col min="773" max="773" width="0.140625" style="1552" customWidth="1"/>
    <col min="774" max="774" width="10.140625" style="1552" bestFit="1" customWidth="1"/>
    <col min="775" max="1021" width="9.140625" style="1552"/>
    <col min="1022" max="1022" width="43.7109375" style="1552" customWidth="1"/>
    <col min="1023" max="1024" width="15.140625" style="1552" customWidth="1"/>
    <col min="1025" max="1025" width="10.5703125" style="1552" customWidth="1"/>
    <col min="1026" max="1026" width="18.140625" style="1552" customWidth="1"/>
    <col min="1027" max="1027" width="11.140625" style="1552" customWidth="1"/>
    <col min="1028" max="1028" width="9.140625" style="1552"/>
    <col min="1029" max="1029" width="0.140625" style="1552" customWidth="1"/>
    <col min="1030" max="1030" width="10.140625" style="1552" bestFit="1" customWidth="1"/>
    <col min="1031" max="1277" width="9.140625" style="1552"/>
    <col min="1278" max="1278" width="43.7109375" style="1552" customWidth="1"/>
    <col min="1279" max="1280" width="15.140625" style="1552" customWidth="1"/>
    <col min="1281" max="1281" width="10.5703125" style="1552" customWidth="1"/>
    <col min="1282" max="1282" width="18.140625" style="1552" customWidth="1"/>
    <col min="1283" max="1283" width="11.140625" style="1552" customWidth="1"/>
    <col min="1284" max="1284" width="9.140625" style="1552"/>
    <col min="1285" max="1285" width="0.140625" style="1552" customWidth="1"/>
    <col min="1286" max="1286" width="10.140625" style="1552" bestFit="1" customWidth="1"/>
    <col min="1287" max="1533" width="9.140625" style="1552"/>
    <col min="1534" max="1534" width="43.7109375" style="1552" customWidth="1"/>
    <col min="1535" max="1536" width="15.140625" style="1552" customWidth="1"/>
    <col min="1537" max="1537" width="10.5703125" style="1552" customWidth="1"/>
    <col min="1538" max="1538" width="18.140625" style="1552" customWidth="1"/>
    <col min="1539" max="1539" width="11.140625" style="1552" customWidth="1"/>
    <col min="1540" max="1540" width="9.140625" style="1552"/>
    <col min="1541" max="1541" width="0.140625" style="1552" customWidth="1"/>
    <col min="1542" max="1542" width="10.140625" style="1552" bestFit="1" customWidth="1"/>
    <col min="1543" max="1789" width="9.140625" style="1552"/>
    <col min="1790" max="1790" width="43.7109375" style="1552" customWidth="1"/>
    <col min="1791" max="1792" width="15.140625" style="1552" customWidth="1"/>
    <col min="1793" max="1793" width="10.5703125" style="1552" customWidth="1"/>
    <col min="1794" max="1794" width="18.140625" style="1552" customWidth="1"/>
    <col min="1795" max="1795" width="11.140625" style="1552" customWidth="1"/>
    <col min="1796" max="1796" width="9.140625" style="1552"/>
    <col min="1797" max="1797" width="0.140625" style="1552" customWidth="1"/>
    <col min="1798" max="1798" width="10.140625" style="1552" bestFit="1" customWidth="1"/>
    <col min="1799" max="2045" width="9.140625" style="1552"/>
    <col min="2046" max="2046" width="43.7109375" style="1552" customWidth="1"/>
    <col min="2047" max="2048" width="15.140625" style="1552" customWidth="1"/>
    <col min="2049" max="2049" width="10.5703125" style="1552" customWidth="1"/>
    <col min="2050" max="2050" width="18.140625" style="1552" customWidth="1"/>
    <col min="2051" max="2051" width="11.140625" style="1552" customWidth="1"/>
    <col min="2052" max="2052" width="9.140625" style="1552"/>
    <col min="2053" max="2053" width="0.140625" style="1552" customWidth="1"/>
    <col min="2054" max="2054" width="10.140625" style="1552" bestFit="1" customWidth="1"/>
    <col min="2055" max="2301" width="9.140625" style="1552"/>
    <col min="2302" max="2302" width="43.7109375" style="1552" customWidth="1"/>
    <col min="2303" max="2304" width="15.140625" style="1552" customWidth="1"/>
    <col min="2305" max="2305" width="10.5703125" style="1552" customWidth="1"/>
    <col min="2306" max="2306" width="18.140625" style="1552" customWidth="1"/>
    <col min="2307" max="2307" width="11.140625" style="1552" customWidth="1"/>
    <col min="2308" max="2308" width="9.140625" style="1552"/>
    <col min="2309" max="2309" width="0.140625" style="1552" customWidth="1"/>
    <col min="2310" max="2310" width="10.140625" style="1552" bestFit="1" customWidth="1"/>
    <col min="2311" max="2557" width="9.140625" style="1552"/>
    <col min="2558" max="2558" width="43.7109375" style="1552" customWidth="1"/>
    <col min="2559" max="2560" width="15.140625" style="1552" customWidth="1"/>
    <col min="2561" max="2561" width="10.5703125" style="1552" customWidth="1"/>
    <col min="2562" max="2562" width="18.140625" style="1552" customWidth="1"/>
    <col min="2563" max="2563" width="11.140625" style="1552" customWidth="1"/>
    <col min="2564" max="2564" width="9.140625" style="1552"/>
    <col min="2565" max="2565" width="0.140625" style="1552" customWidth="1"/>
    <col min="2566" max="2566" width="10.140625" style="1552" bestFit="1" customWidth="1"/>
    <col min="2567" max="2813" width="9.140625" style="1552"/>
    <col min="2814" max="2814" width="43.7109375" style="1552" customWidth="1"/>
    <col min="2815" max="2816" width="15.140625" style="1552" customWidth="1"/>
    <col min="2817" max="2817" width="10.5703125" style="1552" customWidth="1"/>
    <col min="2818" max="2818" width="18.140625" style="1552" customWidth="1"/>
    <col min="2819" max="2819" width="11.140625" style="1552" customWidth="1"/>
    <col min="2820" max="2820" width="9.140625" style="1552"/>
    <col min="2821" max="2821" width="0.140625" style="1552" customWidth="1"/>
    <col min="2822" max="2822" width="10.140625" style="1552" bestFit="1" customWidth="1"/>
    <col min="2823" max="3069" width="9.140625" style="1552"/>
    <col min="3070" max="3070" width="43.7109375" style="1552" customWidth="1"/>
    <col min="3071" max="3072" width="15.140625" style="1552" customWidth="1"/>
    <col min="3073" max="3073" width="10.5703125" style="1552" customWidth="1"/>
    <col min="3074" max="3074" width="18.140625" style="1552" customWidth="1"/>
    <col min="3075" max="3075" width="11.140625" style="1552" customWidth="1"/>
    <col min="3076" max="3076" width="9.140625" style="1552"/>
    <col min="3077" max="3077" width="0.140625" style="1552" customWidth="1"/>
    <col min="3078" max="3078" width="10.140625" style="1552" bestFit="1" customWidth="1"/>
    <col min="3079" max="3325" width="9.140625" style="1552"/>
    <col min="3326" max="3326" width="43.7109375" style="1552" customWidth="1"/>
    <col min="3327" max="3328" width="15.140625" style="1552" customWidth="1"/>
    <col min="3329" max="3329" width="10.5703125" style="1552" customWidth="1"/>
    <col min="3330" max="3330" width="18.140625" style="1552" customWidth="1"/>
    <col min="3331" max="3331" width="11.140625" style="1552" customWidth="1"/>
    <col min="3332" max="3332" width="9.140625" style="1552"/>
    <col min="3333" max="3333" width="0.140625" style="1552" customWidth="1"/>
    <col min="3334" max="3334" width="10.140625" style="1552" bestFit="1" customWidth="1"/>
    <col min="3335" max="3581" width="9.140625" style="1552"/>
    <col min="3582" max="3582" width="43.7109375" style="1552" customWidth="1"/>
    <col min="3583" max="3584" width="15.140625" style="1552" customWidth="1"/>
    <col min="3585" max="3585" width="10.5703125" style="1552" customWidth="1"/>
    <col min="3586" max="3586" width="18.140625" style="1552" customWidth="1"/>
    <col min="3587" max="3587" width="11.140625" style="1552" customWidth="1"/>
    <col min="3588" max="3588" width="9.140625" style="1552"/>
    <col min="3589" max="3589" width="0.140625" style="1552" customWidth="1"/>
    <col min="3590" max="3590" width="10.140625" style="1552" bestFit="1" customWidth="1"/>
    <col min="3591" max="3837" width="9.140625" style="1552"/>
    <col min="3838" max="3838" width="43.7109375" style="1552" customWidth="1"/>
    <col min="3839" max="3840" width="15.140625" style="1552" customWidth="1"/>
    <col min="3841" max="3841" width="10.5703125" style="1552" customWidth="1"/>
    <col min="3842" max="3842" width="18.140625" style="1552" customWidth="1"/>
    <col min="3843" max="3843" width="11.140625" style="1552" customWidth="1"/>
    <col min="3844" max="3844" width="9.140625" style="1552"/>
    <col min="3845" max="3845" width="0.140625" style="1552" customWidth="1"/>
    <col min="3846" max="3846" width="10.140625" style="1552" bestFit="1" customWidth="1"/>
    <col min="3847" max="4093" width="9.140625" style="1552"/>
    <col min="4094" max="4094" width="43.7109375" style="1552" customWidth="1"/>
    <col min="4095" max="4096" width="15.140625" style="1552" customWidth="1"/>
    <col min="4097" max="4097" width="10.5703125" style="1552" customWidth="1"/>
    <col min="4098" max="4098" width="18.140625" style="1552" customWidth="1"/>
    <col min="4099" max="4099" width="11.140625" style="1552" customWidth="1"/>
    <col min="4100" max="4100" width="9.140625" style="1552"/>
    <col min="4101" max="4101" width="0.140625" style="1552" customWidth="1"/>
    <col min="4102" max="4102" width="10.140625" style="1552" bestFit="1" customWidth="1"/>
    <col min="4103" max="4349" width="9.140625" style="1552"/>
    <col min="4350" max="4350" width="43.7109375" style="1552" customWidth="1"/>
    <col min="4351" max="4352" width="15.140625" style="1552" customWidth="1"/>
    <col min="4353" max="4353" width="10.5703125" style="1552" customWidth="1"/>
    <col min="4354" max="4354" width="18.140625" style="1552" customWidth="1"/>
    <col min="4355" max="4355" width="11.140625" style="1552" customWidth="1"/>
    <col min="4356" max="4356" width="9.140625" style="1552"/>
    <col min="4357" max="4357" width="0.140625" style="1552" customWidth="1"/>
    <col min="4358" max="4358" width="10.140625" style="1552" bestFit="1" customWidth="1"/>
    <col min="4359" max="4605" width="9.140625" style="1552"/>
    <col min="4606" max="4606" width="43.7109375" style="1552" customWidth="1"/>
    <col min="4607" max="4608" width="15.140625" style="1552" customWidth="1"/>
    <col min="4609" max="4609" width="10.5703125" style="1552" customWidth="1"/>
    <col min="4610" max="4610" width="18.140625" style="1552" customWidth="1"/>
    <col min="4611" max="4611" width="11.140625" style="1552" customWidth="1"/>
    <col min="4612" max="4612" width="9.140625" style="1552"/>
    <col min="4613" max="4613" width="0.140625" style="1552" customWidth="1"/>
    <col min="4614" max="4614" width="10.140625" style="1552" bestFit="1" customWidth="1"/>
    <col min="4615" max="4861" width="9.140625" style="1552"/>
    <col min="4862" max="4862" width="43.7109375" style="1552" customWidth="1"/>
    <col min="4863" max="4864" width="15.140625" style="1552" customWidth="1"/>
    <col min="4865" max="4865" width="10.5703125" style="1552" customWidth="1"/>
    <col min="4866" max="4866" width="18.140625" style="1552" customWidth="1"/>
    <col min="4867" max="4867" width="11.140625" style="1552" customWidth="1"/>
    <col min="4868" max="4868" width="9.140625" style="1552"/>
    <col min="4869" max="4869" width="0.140625" style="1552" customWidth="1"/>
    <col min="4870" max="4870" width="10.140625" style="1552" bestFit="1" customWidth="1"/>
    <col min="4871" max="5117" width="9.140625" style="1552"/>
    <col min="5118" max="5118" width="43.7109375" style="1552" customWidth="1"/>
    <col min="5119" max="5120" width="15.140625" style="1552" customWidth="1"/>
    <col min="5121" max="5121" width="10.5703125" style="1552" customWidth="1"/>
    <col min="5122" max="5122" width="18.140625" style="1552" customWidth="1"/>
    <col min="5123" max="5123" width="11.140625" style="1552" customWidth="1"/>
    <col min="5124" max="5124" width="9.140625" style="1552"/>
    <col min="5125" max="5125" width="0.140625" style="1552" customWidth="1"/>
    <col min="5126" max="5126" width="10.140625" style="1552" bestFit="1" customWidth="1"/>
    <col min="5127" max="5373" width="9.140625" style="1552"/>
    <col min="5374" max="5374" width="43.7109375" style="1552" customWidth="1"/>
    <col min="5375" max="5376" width="15.140625" style="1552" customWidth="1"/>
    <col min="5377" max="5377" width="10.5703125" style="1552" customWidth="1"/>
    <col min="5378" max="5378" width="18.140625" style="1552" customWidth="1"/>
    <col min="5379" max="5379" width="11.140625" style="1552" customWidth="1"/>
    <col min="5380" max="5380" width="9.140625" style="1552"/>
    <col min="5381" max="5381" width="0.140625" style="1552" customWidth="1"/>
    <col min="5382" max="5382" width="10.140625" style="1552" bestFit="1" customWidth="1"/>
    <col min="5383" max="5629" width="9.140625" style="1552"/>
    <col min="5630" max="5630" width="43.7109375" style="1552" customWidth="1"/>
    <col min="5631" max="5632" width="15.140625" style="1552" customWidth="1"/>
    <col min="5633" max="5633" width="10.5703125" style="1552" customWidth="1"/>
    <col min="5634" max="5634" width="18.140625" style="1552" customWidth="1"/>
    <col min="5635" max="5635" width="11.140625" style="1552" customWidth="1"/>
    <col min="5636" max="5636" width="9.140625" style="1552"/>
    <col min="5637" max="5637" width="0.140625" style="1552" customWidth="1"/>
    <col min="5638" max="5638" width="10.140625" style="1552" bestFit="1" customWidth="1"/>
    <col min="5639" max="5885" width="9.140625" style="1552"/>
    <col min="5886" max="5886" width="43.7109375" style="1552" customWidth="1"/>
    <col min="5887" max="5888" width="15.140625" style="1552" customWidth="1"/>
    <col min="5889" max="5889" width="10.5703125" style="1552" customWidth="1"/>
    <col min="5890" max="5890" width="18.140625" style="1552" customWidth="1"/>
    <col min="5891" max="5891" width="11.140625" style="1552" customWidth="1"/>
    <col min="5892" max="5892" width="9.140625" style="1552"/>
    <col min="5893" max="5893" width="0.140625" style="1552" customWidth="1"/>
    <col min="5894" max="5894" width="10.140625" style="1552" bestFit="1" customWidth="1"/>
    <col min="5895" max="6141" width="9.140625" style="1552"/>
    <col min="6142" max="6142" width="43.7109375" style="1552" customWidth="1"/>
    <col min="6143" max="6144" width="15.140625" style="1552" customWidth="1"/>
    <col min="6145" max="6145" width="10.5703125" style="1552" customWidth="1"/>
    <col min="6146" max="6146" width="18.140625" style="1552" customWidth="1"/>
    <col min="6147" max="6147" width="11.140625" style="1552" customWidth="1"/>
    <col min="6148" max="6148" width="9.140625" style="1552"/>
    <col min="6149" max="6149" width="0.140625" style="1552" customWidth="1"/>
    <col min="6150" max="6150" width="10.140625" style="1552" bestFit="1" customWidth="1"/>
    <col min="6151" max="6397" width="9.140625" style="1552"/>
    <col min="6398" max="6398" width="43.7109375" style="1552" customWidth="1"/>
    <col min="6399" max="6400" width="15.140625" style="1552" customWidth="1"/>
    <col min="6401" max="6401" width="10.5703125" style="1552" customWidth="1"/>
    <col min="6402" max="6402" width="18.140625" style="1552" customWidth="1"/>
    <col min="6403" max="6403" width="11.140625" style="1552" customWidth="1"/>
    <col min="6404" max="6404" width="9.140625" style="1552"/>
    <col min="6405" max="6405" width="0.140625" style="1552" customWidth="1"/>
    <col min="6406" max="6406" width="10.140625" style="1552" bestFit="1" customWidth="1"/>
    <col min="6407" max="6653" width="9.140625" style="1552"/>
    <col min="6654" max="6654" width="43.7109375" style="1552" customWidth="1"/>
    <col min="6655" max="6656" width="15.140625" style="1552" customWidth="1"/>
    <col min="6657" max="6657" width="10.5703125" style="1552" customWidth="1"/>
    <col min="6658" max="6658" width="18.140625" style="1552" customWidth="1"/>
    <col min="6659" max="6659" width="11.140625" style="1552" customWidth="1"/>
    <col min="6660" max="6660" width="9.140625" style="1552"/>
    <col min="6661" max="6661" width="0.140625" style="1552" customWidth="1"/>
    <col min="6662" max="6662" width="10.140625" style="1552" bestFit="1" customWidth="1"/>
    <col min="6663" max="6909" width="9.140625" style="1552"/>
    <col min="6910" max="6910" width="43.7109375" style="1552" customWidth="1"/>
    <col min="6911" max="6912" width="15.140625" style="1552" customWidth="1"/>
    <col min="6913" max="6913" width="10.5703125" style="1552" customWidth="1"/>
    <col min="6914" max="6914" width="18.140625" style="1552" customWidth="1"/>
    <col min="6915" max="6915" width="11.140625" style="1552" customWidth="1"/>
    <col min="6916" max="6916" width="9.140625" style="1552"/>
    <col min="6917" max="6917" width="0.140625" style="1552" customWidth="1"/>
    <col min="6918" max="6918" width="10.140625" style="1552" bestFit="1" customWidth="1"/>
    <col min="6919" max="7165" width="9.140625" style="1552"/>
    <col min="7166" max="7166" width="43.7109375" style="1552" customWidth="1"/>
    <col min="7167" max="7168" width="15.140625" style="1552" customWidth="1"/>
    <col min="7169" max="7169" width="10.5703125" style="1552" customWidth="1"/>
    <col min="7170" max="7170" width="18.140625" style="1552" customWidth="1"/>
    <col min="7171" max="7171" width="11.140625" style="1552" customWidth="1"/>
    <col min="7172" max="7172" width="9.140625" style="1552"/>
    <col min="7173" max="7173" width="0.140625" style="1552" customWidth="1"/>
    <col min="7174" max="7174" width="10.140625" style="1552" bestFit="1" customWidth="1"/>
    <col min="7175" max="7421" width="9.140625" style="1552"/>
    <col min="7422" max="7422" width="43.7109375" style="1552" customWidth="1"/>
    <col min="7423" max="7424" width="15.140625" style="1552" customWidth="1"/>
    <col min="7425" max="7425" width="10.5703125" style="1552" customWidth="1"/>
    <col min="7426" max="7426" width="18.140625" style="1552" customWidth="1"/>
    <col min="7427" max="7427" width="11.140625" style="1552" customWidth="1"/>
    <col min="7428" max="7428" width="9.140625" style="1552"/>
    <col min="7429" max="7429" width="0.140625" style="1552" customWidth="1"/>
    <col min="7430" max="7430" width="10.140625" style="1552" bestFit="1" customWidth="1"/>
    <col min="7431" max="7677" width="9.140625" style="1552"/>
    <col min="7678" max="7678" width="43.7109375" style="1552" customWidth="1"/>
    <col min="7679" max="7680" width="15.140625" style="1552" customWidth="1"/>
    <col min="7681" max="7681" width="10.5703125" style="1552" customWidth="1"/>
    <col min="7682" max="7682" width="18.140625" style="1552" customWidth="1"/>
    <col min="7683" max="7683" width="11.140625" style="1552" customWidth="1"/>
    <col min="7684" max="7684" width="9.140625" style="1552"/>
    <col min="7685" max="7685" width="0.140625" style="1552" customWidth="1"/>
    <col min="7686" max="7686" width="10.140625" style="1552" bestFit="1" customWidth="1"/>
    <col min="7687" max="7933" width="9.140625" style="1552"/>
    <col min="7934" max="7934" width="43.7109375" style="1552" customWidth="1"/>
    <col min="7935" max="7936" width="15.140625" style="1552" customWidth="1"/>
    <col min="7937" max="7937" width="10.5703125" style="1552" customWidth="1"/>
    <col min="7938" max="7938" width="18.140625" style="1552" customWidth="1"/>
    <col min="7939" max="7939" width="11.140625" style="1552" customWidth="1"/>
    <col min="7940" max="7940" width="9.140625" style="1552"/>
    <col min="7941" max="7941" width="0.140625" style="1552" customWidth="1"/>
    <col min="7942" max="7942" width="10.140625" style="1552" bestFit="1" customWidth="1"/>
    <col min="7943" max="8189" width="9.140625" style="1552"/>
    <col min="8190" max="8190" width="43.7109375" style="1552" customWidth="1"/>
    <col min="8191" max="8192" width="15.140625" style="1552" customWidth="1"/>
    <col min="8193" max="8193" width="10.5703125" style="1552" customWidth="1"/>
    <col min="8194" max="8194" width="18.140625" style="1552" customWidth="1"/>
    <col min="8195" max="8195" width="11.140625" style="1552" customWidth="1"/>
    <col min="8196" max="8196" width="9.140625" style="1552"/>
    <col min="8197" max="8197" width="0.140625" style="1552" customWidth="1"/>
    <col min="8198" max="8198" width="10.140625" style="1552" bestFit="1" customWidth="1"/>
    <col min="8199" max="8445" width="9.140625" style="1552"/>
    <col min="8446" max="8446" width="43.7109375" style="1552" customWidth="1"/>
    <col min="8447" max="8448" width="15.140625" style="1552" customWidth="1"/>
    <col min="8449" max="8449" width="10.5703125" style="1552" customWidth="1"/>
    <col min="8450" max="8450" width="18.140625" style="1552" customWidth="1"/>
    <col min="8451" max="8451" width="11.140625" style="1552" customWidth="1"/>
    <col min="8452" max="8452" width="9.140625" style="1552"/>
    <col min="8453" max="8453" width="0.140625" style="1552" customWidth="1"/>
    <col min="8454" max="8454" width="10.140625" style="1552" bestFit="1" customWidth="1"/>
    <col min="8455" max="8701" width="9.140625" style="1552"/>
    <col min="8702" max="8702" width="43.7109375" style="1552" customWidth="1"/>
    <col min="8703" max="8704" width="15.140625" style="1552" customWidth="1"/>
    <col min="8705" max="8705" width="10.5703125" style="1552" customWidth="1"/>
    <col min="8706" max="8706" width="18.140625" style="1552" customWidth="1"/>
    <col min="8707" max="8707" width="11.140625" style="1552" customWidth="1"/>
    <col min="8708" max="8708" width="9.140625" style="1552"/>
    <col min="8709" max="8709" width="0.140625" style="1552" customWidth="1"/>
    <col min="8710" max="8710" width="10.140625" style="1552" bestFit="1" customWidth="1"/>
    <col min="8711" max="8957" width="9.140625" style="1552"/>
    <col min="8958" max="8958" width="43.7109375" style="1552" customWidth="1"/>
    <col min="8959" max="8960" width="15.140625" style="1552" customWidth="1"/>
    <col min="8961" max="8961" width="10.5703125" style="1552" customWidth="1"/>
    <col min="8962" max="8962" width="18.140625" style="1552" customWidth="1"/>
    <col min="8963" max="8963" width="11.140625" style="1552" customWidth="1"/>
    <col min="8964" max="8964" width="9.140625" style="1552"/>
    <col min="8965" max="8965" width="0.140625" style="1552" customWidth="1"/>
    <col min="8966" max="8966" width="10.140625" style="1552" bestFit="1" customWidth="1"/>
    <col min="8967" max="9213" width="9.140625" style="1552"/>
    <col min="9214" max="9214" width="43.7109375" style="1552" customWidth="1"/>
    <col min="9215" max="9216" width="15.140625" style="1552" customWidth="1"/>
    <col min="9217" max="9217" width="10.5703125" style="1552" customWidth="1"/>
    <col min="9218" max="9218" width="18.140625" style="1552" customWidth="1"/>
    <col min="9219" max="9219" width="11.140625" style="1552" customWidth="1"/>
    <col min="9220" max="9220" width="9.140625" style="1552"/>
    <col min="9221" max="9221" width="0.140625" style="1552" customWidth="1"/>
    <col min="9222" max="9222" width="10.140625" style="1552" bestFit="1" customWidth="1"/>
    <col min="9223" max="9469" width="9.140625" style="1552"/>
    <col min="9470" max="9470" width="43.7109375" style="1552" customWidth="1"/>
    <col min="9471" max="9472" width="15.140625" style="1552" customWidth="1"/>
    <col min="9473" max="9473" width="10.5703125" style="1552" customWidth="1"/>
    <col min="9474" max="9474" width="18.140625" style="1552" customWidth="1"/>
    <col min="9475" max="9475" width="11.140625" style="1552" customWidth="1"/>
    <col min="9476" max="9476" width="9.140625" style="1552"/>
    <col min="9477" max="9477" width="0.140625" style="1552" customWidth="1"/>
    <col min="9478" max="9478" width="10.140625" style="1552" bestFit="1" customWidth="1"/>
    <col min="9479" max="9725" width="9.140625" style="1552"/>
    <col min="9726" max="9726" width="43.7109375" style="1552" customWidth="1"/>
    <col min="9727" max="9728" width="15.140625" style="1552" customWidth="1"/>
    <col min="9729" max="9729" width="10.5703125" style="1552" customWidth="1"/>
    <col min="9730" max="9730" width="18.140625" style="1552" customWidth="1"/>
    <col min="9731" max="9731" width="11.140625" style="1552" customWidth="1"/>
    <col min="9732" max="9732" width="9.140625" style="1552"/>
    <col min="9733" max="9733" width="0.140625" style="1552" customWidth="1"/>
    <col min="9734" max="9734" width="10.140625" style="1552" bestFit="1" customWidth="1"/>
    <col min="9735" max="9981" width="9.140625" style="1552"/>
    <col min="9982" max="9982" width="43.7109375" style="1552" customWidth="1"/>
    <col min="9983" max="9984" width="15.140625" style="1552" customWidth="1"/>
    <col min="9985" max="9985" width="10.5703125" style="1552" customWidth="1"/>
    <col min="9986" max="9986" width="18.140625" style="1552" customWidth="1"/>
    <col min="9987" max="9987" width="11.140625" style="1552" customWidth="1"/>
    <col min="9988" max="9988" width="9.140625" style="1552"/>
    <col min="9989" max="9989" width="0.140625" style="1552" customWidth="1"/>
    <col min="9990" max="9990" width="10.140625" style="1552" bestFit="1" customWidth="1"/>
    <col min="9991" max="10237" width="9.140625" style="1552"/>
    <col min="10238" max="10238" width="43.7109375" style="1552" customWidth="1"/>
    <col min="10239" max="10240" width="15.140625" style="1552" customWidth="1"/>
    <col min="10241" max="10241" width="10.5703125" style="1552" customWidth="1"/>
    <col min="10242" max="10242" width="18.140625" style="1552" customWidth="1"/>
    <col min="10243" max="10243" width="11.140625" style="1552" customWidth="1"/>
    <col min="10244" max="10244" width="9.140625" style="1552"/>
    <col min="10245" max="10245" width="0.140625" style="1552" customWidth="1"/>
    <col min="10246" max="10246" width="10.140625" style="1552" bestFit="1" customWidth="1"/>
    <col min="10247" max="10493" width="9.140625" style="1552"/>
    <col min="10494" max="10494" width="43.7109375" style="1552" customWidth="1"/>
    <col min="10495" max="10496" width="15.140625" style="1552" customWidth="1"/>
    <col min="10497" max="10497" width="10.5703125" style="1552" customWidth="1"/>
    <col min="10498" max="10498" width="18.140625" style="1552" customWidth="1"/>
    <col min="10499" max="10499" width="11.140625" style="1552" customWidth="1"/>
    <col min="10500" max="10500" width="9.140625" style="1552"/>
    <col min="10501" max="10501" width="0.140625" style="1552" customWidth="1"/>
    <col min="10502" max="10502" width="10.140625" style="1552" bestFit="1" customWidth="1"/>
    <col min="10503" max="10749" width="9.140625" style="1552"/>
    <col min="10750" max="10750" width="43.7109375" style="1552" customWidth="1"/>
    <col min="10751" max="10752" width="15.140625" style="1552" customWidth="1"/>
    <col min="10753" max="10753" width="10.5703125" style="1552" customWidth="1"/>
    <col min="10754" max="10754" width="18.140625" style="1552" customWidth="1"/>
    <col min="10755" max="10755" width="11.140625" style="1552" customWidth="1"/>
    <col min="10756" max="10756" width="9.140625" style="1552"/>
    <col min="10757" max="10757" width="0.140625" style="1552" customWidth="1"/>
    <col min="10758" max="10758" width="10.140625" style="1552" bestFit="1" customWidth="1"/>
    <col min="10759" max="11005" width="9.140625" style="1552"/>
    <col min="11006" max="11006" width="43.7109375" style="1552" customWidth="1"/>
    <col min="11007" max="11008" width="15.140625" style="1552" customWidth="1"/>
    <col min="11009" max="11009" width="10.5703125" style="1552" customWidth="1"/>
    <col min="11010" max="11010" width="18.140625" style="1552" customWidth="1"/>
    <col min="11011" max="11011" width="11.140625" style="1552" customWidth="1"/>
    <col min="11012" max="11012" width="9.140625" style="1552"/>
    <col min="11013" max="11013" width="0.140625" style="1552" customWidth="1"/>
    <col min="11014" max="11014" width="10.140625" style="1552" bestFit="1" customWidth="1"/>
    <col min="11015" max="11261" width="9.140625" style="1552"/>
    <col min="11262" max="11262" width="43.7109375" style="1552" customWidth="1"/>
    <col min="11263" max="11264" width="15.140625" style="1552" customWidth="1"/>
    <col min="11265" max="11265" width="10.5703125" style="1552" customWidth="1"/>
    <col min="11266" max="11266" width="18.140625" style="1552" customWidth="1"/>
    <col min="11267" max="11267" width="11.140625" style="1552" customWidth="1"/>
    <col min="11268" max="11268" width="9.140625" style="1552"/>
    <col min="11269" max="11269" width="0.140625" style="1552" customWidth="1"/>
    <col min="11270" max="11270" width="10.140625" style="1552" bestFit="1" customWidth="1"/>
    <col min="11271" max="11517" width="9.140625" style="1552"/>
    <col min="11518" max="11518" width="43.7109375" style="1552" customWidth="1"/>
    <col min="11519" max="11520" width="15.140625" style="1552" customWidth="1"/>
    <col min="11521" max="11521" width="10.5703125" style="1552" customWidth="1"/>
    <col min="11522" max="11522" width="18.140625" style="1552" customWidth="1"/>
    <col min="11523" max="11523" width="11.140625" style="1552" customWidth="1"/>
    <col min="11524" max="11524" width="9.140625" style="1552"/>
    <col min="11525" max="11525" width="0.140625" style="1552" customWidth="1"/>
    <col min="11526" max="11526" width="10.140625" style="1552" bestFit="1" customWidth="1"/>
    <col min="11527" max="11773" width="9.140625" style="1552"/>
    <col min="11774" max="11774" width="43.7109375" style="1552" customWidth="1"/>
    <col min="11775" max="11776" width="15.140625" style="1552" customWidth="1"/>
    <col min="11777" max="11777" width="10.5703125" style="1552" customWidth="1"/>
    <col min="11778" max="11778" width="18.140625" style="1552" customWidth="1"/>
    <col min="11779" max="11779" width="11.140625" style="1552" customWidth="1"/>
    <col min="11780" max="11780" width="9.140625" style="1552"/>
    <col min="11781" max="11781" width="0.140625" style="1552" customWidth="1"/>
    <col min="11782" max="11782" width="10.140625" style="1552" bestFit="1" customWidth="1"/>
    <col min="11783" max="12029" width="9.140625" style="1552"/>
    <col min="12030" max="12030" width="43.7109375" style="1552" customWidth="1"/>
    <col min="12031" max="12032" width="15.140625" style="1552" customWidth="1"/>
    <col min="12033" max="12033" width="10.5703125" style="1552" customWidth="1"/>
    <col min="12034" max="12034" width="18.140625" style="1552" customWidth="1"/>
    <col min="12035" max="12035" width="11.140625" style="1552" customWidth="1"/>
    <col min="12036" max="12036" width="9.140625" style="1552"/>
    <col min="12037" max="12037" width="0.140625" style="1552" customWidth="1"/>
    <col min="12038" max="12038" width="10.140625" style="1552" bestFit="1" customWidth="1"/>
    <col min="12039" max="12285" width="9.140625" style="1552"/>
    <col min="12286" max="12286" width="43.7109375" style="1552" customWidth="1"/>
    <col min="12287" max="12288" width="15.140625" style="1552" customWidth="1"/>
    <col min="12289" max="12289" width="10.5703125" style="1552" customWidth="1"/>
    <col min="12290" max="12290" width="18.140625" style="1552" customWidth="1"/>
    <col min="12291" max="12291" width="11.140625" style="1552" customWidth="1"/>
    <col min="12292" max="12292" width="9.140625" style="1552"/>
    <col min="12293" max="12293" width="0.140625" style="1552" customWidth="1"/>
    <col min="12294" max="12294" width="10.140625" style="1552" bestFit="1" customWidth="1"/>
    <col min="12295" max="12541" width="9.140625" style="1552"/>
    <col min="12542" max="12542" width="43.7109375" style="1552" customWidth="1"/>
    <col min="12543" max="12544" width="15.140625" style="1552" customWidth="1"/>
    <col min="12545" max="12545" width="10.5703125" style="1552" customWidth="1"/>
    <col min="12546" max="12546" width="18.140625" style="1552" customWidth="1"/>
    <col min="12547" max="12547" width="11.140625" style="1552" customWidth="1"/>
    <col min="12548" max="12548" width="9.140625" style="1552"/>
    <col min="12549" max="12549" width="0.140625" style="1552" customWidth="1"/>
    <col min="12550" max="12550" width="10.140625" style="1552" bestFit="1" customWidth="1"/>
    <col min="12551" max="12797" width="9.140625" style="1552"/>
    <col min="12798" max="12798" width="43.7109375" style="1552" customWidth="1"/>
    <col min="12799" max="12800" width="15.140625" style="1552" customWidth="1"/>
    <col min="12801" max="12801" width="10.5703125" style="1552" customWidth="1"/>
    <col min="12802" max="12802" width="18.140625" style="1552" customWidth="1"/>
    <col min="12803" max="12803" width="11.140625" style="1552" customWidth="1"/>
    <col min="12804" max="12804" width="9.140625" style="1552"/>
    <col min="12805" max="12805" width="0.140625" style="1552" customWidth="1"/>
    <col min="12806" max="12806" width="10.140625" style="1552" bestFit="1" customWidth="1"/>
    <col min="12807" max="13053" width="9.140625" style="1552"/>
    <col min="13054" max="13054" width="43.7109375" style="1552" customWidth="1"/>
    <col min="13055" max="13056" width="15.140625" style="1552" customWidth="1"/>
    <col min="13057" max="13057" width="10.5703125" style="1552" customWidth="1"/>
    <col min="13058" max="13058" width="18.140625" style="1552" customWidth="1"/>
    <col min="13059" max="13059" width="11.140625" style="1552" customWidth="1"/>
    <col min="13060" max="13060" width="9.140625" style="1552"/>
    <col min="13061" max="13061" width="0.140625" style="1552" customWidth="1"/>
    <col min="13062" max="13062" width="10.140625" style="1552" bestFit="1" customWidth="1"/>
    <col min="13063" max="13309" width="9.140625" style="1552"/>
    <col min="13310" max="13310" width="43.7109375" style="1552" customWidth="1"/>
    <col min="13311" max="13312" width="15.140625" style="1552" customWidth="1"/>
    <col min="13313" max="13313" width="10.5703125" style="1552" customWidth="1"/>
    <col min="13314" max="13314" width="18.140625" style="1552" customWidth="1"/>
    <col min="13315" max="13315" width="11.140625" style="1552" customWidth="1"/>
    <col min="13316" max="13316" width="9.140625" style="1552"/>
    <col min="13317" max="13317" width="0.140625" style="1552" customWidth="1"/>
    <col min="13318" max="13318" width="10.140625" style="1552" bestFit="1" customWidth="1"/>
    <col min="13319" max="13565" width="9.140625" style="1552"/>
    <col min="13566" max="13566" width="43.7109375" style="1552" customWidth="1"/>
    <col min="13567" max="13568" width="15.140625" style="1552" customWidth="1"/>
    <col min="13569" max="13569" width="10.5703125" style="1552" customWidth="1"/>
    <col min="13570" max="13570" width="18.140625" style="1552" customWidth="1"/>
    <col min="13571" max="13571" width="11.140625" style="1552" customWidth="1"/>
    <col min="13572" max="13572" width="9.140625" style="1552"/>
    <col min="13573" max="13573" width="0.140625" style="1552" customWidth="1"/>
    <col min="13574" max="13574" width="10.140625" style="1552" bestFit="1" customWidth="1"/>
    <col min="13575" max="13821" width="9.140625" style="1552"/>
    <col min="13822" max="13822" width="43.7109375" style="1552" customWidth="1"/>
    <col min="13823" max="13824" width="15.140625" style="1552" customWidth="1"/>
    <col min="13825" max="13825" width="10.5703125" style="1552" customWidth="1"/>
    <col min="13826" max="13826" width="18.140625" style="1552" customWidth="1"/>
    <col min="13827" max="13827" width="11.140625" style="1552" customWidth="1"/>
    <col min="13828" max="13828" width="9.140625" style="1552"/>
    <col min="13829" max="13829" width="0.140625" style="1552" customWidth="1"/>
    <col min="13830" max="13830" width="10.140625" style="1552" bestFit="1" customWidth="1"/>
    <col min="13831" max="14077" width="9.140625" style="1552"/>
    <col min="14078" max="14078" width="43.7109375" style="1552" customWidth="1"/>
    <col min="14079" max="14080" width="15.140625" style="1552" customWidth="1"/>
    <col min="14081" max="14081" width="10.5703125" style="1552" customWidth="1"/>
    <col min="14082" max="14082" width="18.140625" style="1552" customWidth="1"/>
    <col min="14083" max="14083" width="11.140625" style="1552" customWidth="1"/>
    <col min="14084" max="14084" width="9.140625" style="1552"/>
    <col min="14085" max="14085" width="0.140625" style="1552" customWidth="1"/>
    <col min="14086" max="14086" width="10.140625" style="1552" bestFit="1" customWidth="1"/>
    <col min="14087" max="14333" width="9.140625" style="1552"/>
    <col min="14334" max="14334" width="43.7109375" style="1552" customWidth="1"/>
    <col min="14335" max="14336" width="15.140625" style="1552" customWidth="1"/>
    <col min="14337" max="14337" width="10.5703125" style="1552" customWidth="1"/>
    <col min="14338" max="14338" width="18.140625" style="1552" customWidth="1"/>
    <col min="14339" max="14339" width="11.140625" style="1552" customWidth="1"/>
    <col min="14340" max="14340" width="9.140625" style="1552"/>
    <col min="14341" max="14341" width="0.140625" style="1552" customWidth="1"/>
    <col min="14342" max="14342" width="10.140625" style="1552" bestFit="1" customWidth="1"/>
    <col min="14343" max="14589" width="9.140625" style="1552"/>
    <col min="14590" max="14590" width="43.7109375" style="1552" customWidth="1"/>
    <col min="14591" max="14592" width="15.140625" style="1552" customWidth="1"/>
    <col min="14593" max="14593" width="10.5703125" style="1552" customWidth="1"/>
    <col min="14594" max="14594" width="18.140625" style="1552" customWidth="1"/>
    <col min="14595" max="14595" width="11.140625" style="1552" customWidth="1"/>
    <col min="14596" max="14596" width="9.140625" style="1552"/>
    <col min="14597" max="14597" width="0.140625" style="1552" customWidth="1"/>
    <col min="14598" max="14598" width="10.140625" style="1552" bestFit="1" customWidth="1"/>
    <col min="14599" max="14845" width="9.140625" style="1552"/>
    <col min="14846" max="14846" width="43.7109375" style="1552" customWidth="1"/>
    <col min="14847" max="14848" width="15.140625" style="1552" customWidth="1"/>
    <col min="14849" max="14849" width="10.5703125" style="1552" customWidth="1"/>
    <col min="14850" max="14850" width="18.140625" style="1552" customWidth="1"/>
    <col min="14851" max="14851" width="11.140625" style="1552" customWidth="1"/>
    <col min="14852" max="14852" width="9.140625" style="1552"/>
    <col min="14853" max="14853" width="0.140625" style="1552" customWidth="1"/>
    <col min="14854" max="14854" width="10.140625" style="1552" bestFit="1" customWidth="1"/>
    <col min="14855" max="15101" width="9.140625" style="1552"/>
    <col min="15102" max="15102" width="43.7109375" style="1552" customWidth="1"/>
    <col min="15103" max="15104" width="15.140625" style="1552" customWidth="1"/>
    <col min="15105" max="15105" width="10.5703125" style="1552" customWidth="1"/>
    <col min="15106" max="15106" width="18.140625" style="1552" customWidth="1"/>
    <col min="15107" max="15107" width="11.140625" style="1552" customWidth="1"/>
    <col min="15108" max="15108" width="9.140625" style="1552"/>
    <col min="15109" max="15109" width="0.140625" style="1552" customWidth="1"/>
    <col min="15110" max="15110" width="10.140625" style="1552" bestFit="1" customWidth="1"/>
    <col min="15111" max="15357" width="9.140625" style="1552"/>
    <col min="15358" max="15358" width="43.7109375" style="1552" customWidth="1"/>
    <col min="15359" max="15360" width="15.140625" style="1552" customWidth="1"/>
    <col min="15361" max="15361" width="10.5703125" style="1552" customWidth="1"/>
    <col min="15362" max="15362" width="18.140625" style="1552" customWidth="1"/>
    <col min="15363" max="15363" width="11.140625" style="1552" customWidth="1"/>
    <col min="15364" max="15364" width="9.140625" style="1552"/>
    <col min="15365" max="15365" width="0.140625" style="1552" customWidth="1"/>
    <col min="15366" max="15366" width="10.140625" style="1552" bestFit="1" customWidth="1"/>
    <col min="15367" max="15613" width="9.140625" style="1552"/>
    <col min="15614" max="15614" width="43.7109375" style="1552" customWidth="1"/>
    <col min="15615" max="15616" width="15.140625" style="1552" customWidth="1"/>
    <col min="15617" max="15617" width="10.5703125" style="1552" customWidth="1"/>
    <col min="15618" max="15618" width="18.140625" style="1552" customWidth="1"/>
    <col min="15619" max="15619" width="11.140625" style="1552" customWidth="1"/>
    <col min="15620" max="15620" width="9.140625" style="1552"/>
    <col min="15621" max="15621" width="0.140625" style="1552" customWidth="1"/>
    <col min="15622" max="15622" width="10.140625" style="1552" bestFit="1" customWidth="1"/>
    <col min="15623" max="15869" width="9.140625" style="1552"/>
    <col min="15870" max="15870" width="43.7109375" style="1552" customWidth="1"/>
    <col min="15871" max="15872" width="15.140625" style="1552" customWidth="1"/>
    <col min="15873" max="15873" width="10.5703125" style="1552" customWidth="1"/>
    <col min="15874" max="15874" width="18.140625" style="1552" customWidth="1"/>
    <col min="15875" max="15875" width="11.140625" style="1552" customWidth="1"/>
    <col min="15876" max="15876" width="9.140625" style="1552"/>
    <col min="15877" max="15877" width="0.140625" style="1552" customWidth="1"/>
    <col min="15878" max="15878" width="10.140625" style="1552" bestFit="1" customWidth="1"/>
    <col min="15879" max="16125" width="9.140625" style="1552"/>
    <col min="16126" max="16126" width="43.7109375" style="1552" customWidth="1"/>
    <col min="16127" max="16128" width="15.140625" style="1552" customWidth="1"/>
    <col min="16129" max="16129" width="10.5703125" style="1552" customWidth="1"/>
    <col min="16130" max="16130" width="18.140625" style="1552" customWidth="1"/>
    <col min="16131" max="16131" width="11.140625" style="1552" customWidth="1"/>
    <col min="16132" max="16132" width="9.140625" style="1552"/>
    <col min="16133" max="16133" width="0.140625" style="1552" customWidth="1"/>
    <col min="16134" max="16134" width="10.140625" style="1552" bestFit="1" customWidth="1"/>
    <col min="16135" max="16384" width="9.140625" style="1552"/>
  </cols>
  <sheetData>
    <row r="1" spans="1:6" ht="15">
      <c r="A1" s="2288"/>
    </row>
    <row r="4" spans="1:6" ht="15">
      <c r="A4" s="2977" t="s">
        <v>1187</v>
      </c>
      <c r="B4" s="2977"/>
      <c r="C4" s="2977"/>
      <c r="D4" s="2977"/>
    </row>
    <row r="5" spans="1:6" ht="15">
      <c r="A5" s="2977" t="s">
        <v>1209</v>
      </c>
      <c r="B5" s="2977"/>
      <c r="C5" s="2977"/>
      <c r="D5" s="2977"/>
    </row>
    <row r="7" spans="1:6" ht="13.5" thickBot="1"/>
    <row r="8" spans="1:6" ht="12.75" customHeight="1">
      <c r="A8" s="2978" t="s">
        <v>1189</v>
      </c>
      <c r="B8" s="2974" t="s">
        <v>1190</v>
      </c>
      <c r="C8" s="2978" t="s">
        <v>1191</v>
      </c>
      <c r="D8" s="2978" t="s">
        <v>1192</v>
      </c>
    </row>
    <row r="9" spans="1:6" ht="12.75" customHeight="1">
      <c r="A9" s="2979"/>
      <c r="B9" s="2975"/>
      <c r="C9" s="2979"/>
      <c r="D9" s="2979"/>
    </row>
    <row r="10" spans="1:6" ht="12.75" customHeight="1">
      <c r="A10" s="2979"/>
      <c r="B10" s="2975"/>
      <c r="C10" s="2979"/>
      <c r="D10" s="2979"/>
    </row>
    <row r="11" spans="1:6" ht="52.5" customHeight="1" thickBot="1">
      <c r="A11" s="2980"/>
      <c r="B11" s="2976"/>
      <c r="C11" s="2980"/>
      <c r="D11" s="2980"/>
    </row>
    <row r="12" spans="1:6" ht="13.5" thickBot="1">
      <c r="A12" s="2289" t="s">
        <v>139</v>
      </c>
      <c r="B12" s="2290" t="s">
        <v>140</v>
      </c>
      <c r="C12" s="2291" t="s">
        <v>141</v>
      </c>
      <c r="D12" s="2290" t="s">
        <v>143</v>
      </c>
    </row>
    <row r="13" spans="1:6" ht="15.75">
      <c r="A13" s="2292" t="s">
        <v>1193</v>
      </c>
      <c r="B13" s="2293">
        <f>'[5]O.R.L '!C53</f>
        <v>4103</v>
      </c>
      <c r="C13" s="2304">
        <f>'[5]O.R.L '!E53</f>
        <v>9542</v>
      </c>
      <c r="D13" s="2305">
        <f>'[5]O.R.L '!F53</f>
        <v>9166.9036000000015</v>
      </c>
      <c r="F13" s="1557"/>
    </row>
    <row r="14" spans="1:6" ht="15.75">
      <c r="A14" s="2294" t="s">
        <v>1194</v>
      </c>
      <c r="B14" s="2306">
        <f>'[5]FONAT '!C53</f>
        <v>452</v>
      </c>
      <c r="C14" s="2307">
        <f>'[5]FONAT '!E53</f>
        <v>611</v>
      </c>
      <c r="D14" s="2308">
        <f>'[5]FONAT '!F53</f>
        <v>610.54711000000009</v>
      </c>
    </row>
    <row r="15" spans="1:6" ht="15.75">
      <c r="A15" s="2295" t="s">
        <v>1195</v>
      </c>
      <c r="B15" s="2306">
        <f>'[5]STOMII '!C53</f>
        <v>17964</v>
      </c>
      <c r="C15" s="2307">
        <f>'[5]STOMII '!E53</f>
        <v>42455</v>
      </c>
      <c r="D15" s="2308">
        <f>'[5]STOMII '!F53</f>
        <v>11285.001770000001</v>
      </c>
    </row>
    <row r="16" spans="1:6" ht="15.75">
      <c r="A16" s="2295" t="s">
        <v>1196</v>
      </c>
      <c r="B16" s="2306">
        <f>'[5]INC. URIN.'!C53</f>
        <v>9101</v>
      </c>
      <c r="C16" s="2307">
        <f>'[5]INC. URIN.'!E53</f>
        <v>19074</v>
      </c>
      <c r="D16" s="2308">
        <f>'[5]INC. URIN.'!F53</f>
        <v>10071.133730000001</v>
      </c>
    </row>
    <row r="17" spans="1:7" ht="15.75">
      <c r="A17" s="2295" t="s">
        <v>1197</v>
      </c>
      <c r="B17" s="2306">
        <f>'[5]MEMBR. INF. '!C53</f>
        <v>747</v>
      </c>
      <c r="C17" s="2307">
        <f>'[5]MEMBR. INF. '!E53</f>
        <v>1052</v>
      </c>
      <c r="D17" s="2308">
        <f>'[5]MEMBR. INF. '!F53</f>
        <v>3589.2822700000002</v>
      </c>
    </row>
    <row r="18" spans="1:7" ht="15.75">
      <c r="A18" s="2295" t="s">
        <v>1198</v>
      </c>
      <c r="B18" s="2306">
        <f>'[5]MEMBR.SUP. '!C53</f>
        <v>52</v>
      </c>
      <c r="C18" s="2307">
        <f>'[5]MEMBR.SUP. '!E53</f>
        <v>58</v>
      </c>
      <c r="D18" s="2308">
        <f>'[5]MEMBR.SUP. '!F53</f>
        <v>197.90317999999994</v>
      </c>
    </row>
    <row r="19" spans="1:7" ht="15.75">
      <c r="A19" s="2295" t="s">
        <v>1199</v>
      </c>
      <c r="B19" s="2306">
        <f>'[5]MIJL. MERS '!C53</f>
        <v>2599</v>
      </c>
      <c r="C19" s="2307">
        <f>'[5]MIJL. MERS '!E53</f>
        <v>4355</v>
      </c>
      <c r="D19" s="2308">
        <f>'[5]MIJL. MERS '!F53</f>
        <v>3417.7768900000001</v>
      </c>
    </row>
    <row r="20" spans="1:7" ht="15.75">
      <c r="A20" s="2296" t="s">
        <v>1200</v>
      </c>
      <c r="B20" s="2306">
        <f>'[5]ORT. COL. VERT.'!C53</f>
        <v>2351</v>
      </c>
      <c r="C20" s="2307">
        <f>'[5]ORT. COL. VERT.'!E53</f>
        <v>2841</v>
      </c>
      <c r="D20" s="2308">
        <f>'[5]ORT. COL. VERT.'!F53</f>
        <v>1446.33205</v>
      </c>
    </row>
    <row r="21" spans="1:7" ht="16.5" customHeight="1">
      <c r="A21" s="2295" t="s">
        <v>1201</v>
      </c>
      <c r="B21" s="2306">
        <f>'[5]ORT.MEMBR. SUP.'!C53</f>
        <v>309</v>
      </c>
      <c r="C21" s="2307">
        <f>'[5]ORT.MEMBR. SUP.'!E53</f>
        <v>341</v>
      </c>
      <c r="D21" s="2308">
        <f>'[5]ORT.MEMBR. SUP.'!F53</f>
        <v>129.48542999999998</v>
      </c>
    </row>
    <row r="22" spans="1:7" ht="16.5" customHeight="1">
      <c r="A22" s="2295" t="s">
        <v>1202</v>
      </c>
      <c r="B22" s="2306">
        <f>'[5]ORT. MEMBR. INF.'!C53</f>
        <v>3572</v>
      </c>
      <c r="C22" s="2307">
        <f>'[5]ORT. MEMBR. INF.'!E53</f>
        <v>5309</v>
      </c>
      <c r="D22" s="2308">
        <f>'[5]ORT. MEMBR. INF.'!F53</f>
        <v>1905.27073</v>
      </c>
    </row>
    <row r="23" spans="1:7" ht="16.5" customHeight="1">
      <c r="A23" s="2295" t="s">
        <v>1203</v>
      </c>
      <c r="B23" s="2306">
        <f>'[5]INC. ORTOP. '!C53</f>
        <v>2774</v>
      </c>
      <c r="C23" s="2307">
        <f>'[5]INC. ORTOP. '!E53</f>
        <v>3817</v>
      </c>
      <c r="D23" s="2308">
        <f>'[5]INC. ORTOP. '!F53</f>
        <v>1045.95236</v>
      </c>
    </row>
    <row r="24" spans="1:7" ht="16.5" customHeight="1">
      <c r="A24" s="2295" t="s">
        <v>1204</v>
      </c>
      <c r="B24" s="2306">
        <f>'[5]DEF. VIZ.'!C53</f>
        <v>918</v>
      </c>
      <c r="C24" s="2307">
        <f>'[5]DEF. VIZ.'!E53</f>
        <v>778</v>
      </c>
      <c r="D24" s="2308">
        <f>'[5]DEF. VIZ.'!F53</f>
        <v>220.58093999999994</v>
      </c>
    </row>
    <row r="25" spans="1:7" ht="34.5" customHeight="1">
      <c r="A25" s="2297" t="s">
        <v>1205</v>
      </c>
      <c r="B25" s="2309">
        <f>'[5]AP. OXIGEN '!C53</f>
        <v>17839</v>
      </c>
      <c r="C25" s="2310">
        <f>'[5]AP. OXIGEN '!E53</f>
        <v>28044</v>
      </c>
      <c r="D25" s="2311">
        <f>'[5]AP. OXIGEN '!F53</f>
        <v>6595.9262599999993</v>
      </c>
    </row>
    <row r="26" spans="1:7" ht="16.5" customHeight="1">
      <c r="A26" s="2298" t="s">
        <v>1206</v>
      </c>
      <c r="B26" s="2312">
        <f>[5]AEROSOLI!C52</f>
        <v>1</v>
      </c>
      <c r="C26" s="2313">
        <f>[5]AEROSOLI!E52</f>
        <v>0</v>
      </c>
      <c r="D26" s="2314">
        <f>[5]AEROSOLI!F52</f>
        <v>0</v>
      </c>
    </row>
    <row r="27" spans="1:7" ht="34.5" customHeight="1" thickBot="1">
      <c r="A27" s="2299" t="s">
        <v>1207</v>
      </c>
      <c r="B27" s="2315">
        <f>'[5]PROTEZA SAN'!C52</f>
        <v>1133</v>
      </c>
      <c r="C27" s="2316">
        <f>'[5]PROTEZA SAN'!E52</f>
        <v>1759</v>
      </c>
      <c r="D27" s="2317">
        <f>'[5]PROTEZA SAN'!F52</f>
        <v>720.46380999999997</v>
      </c>
    </row>
    <row r="28" spans="1:7" ht="16.5" thickBot="1">
      <c r="A28" s="2300" t="s">
        <v>1208</v>
      </c>
      <c r="B28" s="2301">
        <f>SUM(B13:B27)</f>
        <v>63915</v>
      </c>
      <c r="C28" s="2301">
        <f>SUM(C13:C27)</f>
        <v>120036</v>
      </c>
      <c r="D28" s="2318">
        <f>SUM(D13:D27)</f>
        <v>50402.560130000005</v>
      </c>
    </row>
    <row r="29" spans="1:7">
      <c r="A29" s="2969"/>
      <c r="B29" s="2969"/>
      <c r="C29" s="2969"/>
      <c r="D29" s="2969"/>
      <c r="G29" s="1557"/>
    </row>
    <row r="32" spans="1:7">
      <c r="B32" s="1615"/>
      <c r="C32" s="1615"/>
      <c r="D32" s="1615"/>
    </row>
    <row r="35" spans="2:4">
      <c r="B35" s="1615"/>
      <c r="C35" s="1615"/>
      <c r="D35" s="1615"/>
    </row>
    <row r="36" spans="2:4">
      <c r="B36" s="1557"/>
      <c r="C36" s="1557"/>
      <c r="D36" s="1557"/>
    </row>
  </sheetData>
  <mergeCells count="7">
    <mergeCell ref="A29:D29"/>
    <mergeCell ref="A4:D4"/>
    <mergeCell ref="A5:D5"/>
    <mergeCell ref="A8:A11"/>
    <mergeCell ref="B8:B11"/>
    <mergeCell ref="C8:C11"/>
    <mergeCell ref="D8:D11"/>
  </mergeCells>
  <pageMargins left="0.2" right="0.26" top="0.26" bottom="0.19685039370078741" header="0.51181102362204722" footer="0.51181102362204722"/>
  <pageSetup paperSize="9" scale="9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BE539"/>
  <sheetViews>
    <sheetView topLeftCell="A4" zoomScale="75" workbookViewId="0">
      <pane xSplit="2" ySplit="3" topLeftCell="C7" activePane="bottomRight" state="frozen"/>
      <selection activeCell="A4" sqref="A4"/>
      <selection pane="topRight" activeCell="D4" sqref="D4"/>
      <selection pane="bottomLeft" activeCell="A7" sqref="A7"/>
      <selection pane="bottomRight" activeCell="J22" sqref="J22"/>
    </sheetView>
  </sheetViews>
  <sheetFormatPr defaultRowHeight="12.75"/>
  <cols>
    <col min="1" max="1" width="6.42578125" style="107" customWidth="1"/>
    <col min="2" max="2" width="22" style="107" customWidth="1"/>
    <col min="3" max="3" width="7.7109375" style="808" customWidth="1"/>
    <col min="4" max="4" width="10.85546875" style="112" customWidth="1"/>
    <col min="5" max="5" width="12.5703125" style="112" customWidth="1"/>
    <col min="6" max="6" width="11" style="112" customWidth="1"/>
    <col min="7" max="7" width="12.7109375" style="112" customWidth="1"/>
    <col min="8" max="8" width="11" style="112" customWidth="1"/>
    <col min="9" max="9" width="11.28515625" style="112" customWidth="1"/>
    <col min="10" max="10" width="11.42578125" style="112" customWidth="1"/>
    <col min="11" max="11" width="10.7109375" style="112" customWidth="1"/>
    <col min="12" max="12" width="11" style="112" customWidth="1"/>
    <col min="13" max="13" width="11.140625" style="113" customWidth="1"/>
    <col min="14" max="14" width="11.28515625" style="107" customWidth="1"/>
    <col min="15" max="15" width="11.140625" style="113" customWidth="1"/>
    <col min="16" max="17" width="11" style="107" customWidth="1"/>
    <col min="18" max="18" width="10.140625" style="107" customWidth="1"/>
    <col min="19" max="19" width="9.140625" style="109"/>
    <col min="20" max="20" width="10.85546875" style="107" customWidth="1"/>
    <col min="21" max="21" width="9.140625" style="107"/>
    <col min="22" max="22" width="11.85546875" style="107" customWidth="1"/>
    <col min="23" max="23" width="9.140625" style="107"/>
    <col min="24" max="24" width="11" style="107" customWidth="1"/>
    <col min="25" max="25" width="13.42578125" style="107" customWidth="1"/>
    <col min="26" max="26" width="13.5703125" style="107" customWidth="1"/>
    <col min="27" max="27" width="11.5703125" style="108" customWidth="1"/>
    <col min="28" max="28" width="11.140625" style="108" customWidth="1"/>
    <col min="29" max="29" width="11.85546875" style="107" customWidth="1"/>
    <col min="30" max="16384" width="9.140625" style="107"/>
  </cols>
  <sheetData>
    <row r="1" spans="1:28" ht="12.75" customHeight="1">
      <c r="A1" s="2984"/>
      <c r="B1" s="2984"/>
      <c r="C1" s="2984"/>
      <c r="D1" s="2984"/>
      <c r="E1" s="2984"/>
      <c r="F1" s="2984"/>
      <c r="G1" s="2984"/>
      <c r="H1" s="2984"/>
      <c r="I1" s="2984"/>
      <c r="J1" s="2984"/>
      <c r="K1" s="2984"/>
      <c r="L1" s="2984"/>
      <c r="M1" s="105"/>
      <c r="N1" s="105"/>
      <c r="O1" s="105"/>
      <c r="P1" s="105"/>
      <c r="Q1" s="105"/>
      <c r="R1" s="106"/>
      <c r="S1" s="106"/>
      <c r="T1" s="106"/>
      <c r="U1" s="106"/>
    </row>
    <row r="2" spans="1:28" ht="14.25" customHeight="1">
      <c r="A2" s="2984"/>
      <c r="B2" s="2984"/>
      <c r="C2" s="2984"/>
      <c r="D2" s="2984"/>
      <c r="E2" s="2984"/>
      <c r="F2" s="2984"/>
      <c r="G2" s="2984"/>
      <c r="H2" s="2984"/>
      <c r="I2" s="2984"/>
      <c r="J2" s="2984"/>
      <c r="K2" s="2984"/>
      <c r="L2" s="2984"/>
      <c r="M2" s="105"/>
      <c r="N2" s="105"/>
      <c r="O2" s="105"/>
      <c r="P2" s="105"/>
      <c r="Q2" s="105"/>
    </row>
    <row r="3" spans="1:28" ht="15" customHeight="1" thickBot="1">
      <c r="B3" s="110"/>
      <c r="C3" s="111"/>
      <c r="S3" s="114"/>
      <c r="T3" s="115"/>
      <c r="U3" s="115"/>
    </row>
    <row r="4" spans="1:28" ht="86.25" customHeight="1" thickBot="1">
      <c r="A4" s="2985" t="s">
        <v>112</v>
      </c>
      <c r="B4" s="2985" t="s">
        <v>113</v>
      </c>
      <c r="C4" s="2987" t="s">
        <v>114</v>
      </c>
      <c r="D4" s="2989" t="s">
        <v>115</v>
      </c>
      <c r="E4" s="2990"/>
      <c r="F4" s="2990"/>
      <c r="G4" s="2991"/>
      <c r="H4" s="2989" t="s">
        <v>116</v>
      </c>
      <c r="I4" s="2990"/>
      <c r="J4" s="2990"/>
      <c r="K4" s="2991"/>
      <c r="L4" s="2989" t="s">
        <v>117</v>
      </c>
      <c r="M4" s="2990"/>
      <c r="N4" s="2990"/>
      <c r="O4" s="2990"/>
      <c r="P4" s="2990"/>
      <c r="Q4" s="2990"/>
      <c r="R4" s="2990"/>
      <c r="S4" s="2990"/>
      <c r="T4" s="2991"/>
      <c r="U4" s="2992" t="s">
        <v>118</v>
      </c>
      <c r="V4" s="2993"/>
      <c r="W4" s="2993"/>
      <c r="X4" s="2994"/>
      <c r="Y4" s="2995" t="s">
        <v>119</v>
      </c>
      <c r="Z4" s="2997" t="s">
        <v>120</v>
      </c>
    </row>
    <row r="5" spans="1:28" ht="101.25" customHeight="1" thickBot="1">
      <c r="A5" s="2986"/>
      <c r="B5" s="2986"/>
      <c r="C5" s="2988"/>
      <c r="D5" s="116" t="s">
        <v>121</v>
      </c>
      <c r="E5" s="117" t="s">
        <v>122</v>
      </c>
      <c r="F5" s="118" t="s">
        <v>123</v>
      </c>
      <c r="G5" s="117" t="s">
        <v>124</v>
      </c>
      <c r="H5" s="116" t="s">
        <v>121</v>
      </c>
      <c r="I5" s="119" t="s">
        <v>125</v>
      </c>
      <c r="J5" s="116" t="s">
        <v>123</v>
      </c>
      <c r="K5" s="119" t="s">
        <v>126</v>
      </c>
      <c r="L5" s="116" t="s">
        <v>127</v>
      </c>
      <c r="M5" s="119" t="s">
        <v>122</v>
      </c>
      <c r="N5" s="116" t="s">
        <v>128</v>
      </c>
      <c r="O5" s="120" t="s">
        <v>129</v>
      </c>
      <c r="P5" s="119" t="s">
        <v>130</v>
      </c>
      <c r="Q5" s="121" t="s">
        <v>131</v>
      </c>
      <c r="R5" s="117" t="s">
        <v>132</v>
      </c>
      <c r="S5" s="121" t="s">
        <v>133</v>
      </c>
      <c r="T5" s="117" t="s">
        <v>134</v>
      </c>
      <c r="U5" s="122" t="s">
        <v>135</v>
      </c>
      <c r="V5" s="117" t="s">
        <v>136</v>
      </c>
      <c r="W5" s="122" t="s">
        <v>137</v>
      </c>
      <c r="X5" s="117" t="s">
        <v>138</v>
      </c>
      <c r="Y5" s="2996"/>
      <c r="Z5" s="2998"/>
    </row>
    <row r="6" spans="1:28" ht="26.25" customHeight="1" thickBot="1">
      <c r="A6" s="123" t="s">
        <v>139</v>
      </c>
      <c r="B6" s="123" t="s">
        <v>140</v>
      </c>
      <c r="C6" s="123" t="s">
        <v>141</v>
      </c>
      <c r="D6" s="123" t="s">
        <v>142</v>
      </c>
      <c r="E6" s="123" t="s">
        <v>143</v>
      </c>
      <c r="F6" s="123" t="s">
        <v>144</v>
      </c>
      <c r="G6" s="123" t="s">
        <v>145</v>
      </c>
      <c r="H6" s="123" t="s">
        <v>146</v>
      </c>
      <c r="I6" s="123" t="s">
        <v>147</v>
      </c>
      <c r="J6" s="123" t="s">
        <v>148</v>
      </c>
      <c r="K6" s="123" t="s">
        <v>149</v>
      </c>
      <c r="L6" s="123" t="s">
        <v>150</v>
      </c>
      <c r="M6" s="123" t="s">
        <v>151</v>
      </c>
      <c r="N6" s="123" t="s">
        <v>152</v>
      </c>
      <c r="O6" s="123" t="s">
        <v>153</v>
      </c>
      <c r="P6" s="123" t="s">
        <v>154</v>
      </c>
      <c r="Q6" s="123" t="s">
        <v>155</v>
      </c>
      <c r="R6" s="123" t="s">
        <v>156</v>
      </c>
      <c r="S6" s="123" t="s">
        <v>157</v>
      </c>
      <c r="T6" s="123" t="s">
        <v>158</v>
      </c>
      <c r="U6" s="123" t="s">
        <v>159</v>
      </c>
      <c r="V6" s="123" t="s">
        <v>160</v>
      </c>
      <c r="W6" s="123" t="s">
        <v>161</v>
      </c>
      <c r="X6" s="123" t="s">
        <v>162</v>
      </c>
      <c r="Y6" s="124" t="s">
        <v>163</v>
      </c>
      <c r="Z6" s="124" t="s">
        <v>164</v>
      </c>
    </row>
    <row r="7" spans="1:28" ht="22.5" customHeight="1" thickBot="1">
      <c r="A7" s="125" t="s">
        <v>165</v>
      </c>
      <c r="B7" s="126" t="s">
        <v>166</v>
      </c>
      <c r="C7" s="127">
        <v>1</v>
      </c>
      <c r="D7" s="128">
        <f>'[6]sp. DRG'!E7</f>
        <v>5494</v>
      </c>
      <c r="E7" s="129">
        <f>'[6]sp. DRG'!F7</f>
        <v>9395.4500000000007</v>
      </c>
      <c r="F7" s="130">
        <f>'[6]sp. DRG'!G7</f>
        <v>5494</v>
      </c>
      <c r="G7" s="131">
        <f>'[6]sp. DRG'!H7</f>
        <v>9395.4500000000007</v>
      </c>
      <c r="H7" s="132"/>
      <c r="I7" s="129"/>
      <c r="J7" s="130"/>
      <c r="K7" s="133"/>
      <c r="L7" s="128">
        <f>'[6]sp. DRG'!I7</f>
        <v>354</v>
      </c>
      <c r="M7" s="128">
        <f>'[6]sp. DRG'!J7</f>
        <v>1013.4</v>
      </c>
      <c r="N7" s="128">
        <f>'[6]sp. DRG'!K7</f>
        <v>285</v>
      </c>
      <c r="O7" s="128">
        <f>'[6]sp. DRG'!L7</f>
        <v>2308</v>
      </c>
      <c r="P7" s="128">
        <f>'[6]sp. DRG'!M7</f>
        <v>948.21</v>
      </c>
      <c r="Q7" s="128">
        <f>'[6]sp. DRG'!N7</f>
        <v>462</v>
      </c>
      <c r="R7" s="128">
        <f>'[6]sp. DRG'!O7</f>
        <v>104.87</v>
      </c>
      <c r="S7" s="128">
        <f>'[6]sp. DRG'!P7</f>
        <v>392</v>
      </c>
      <c r="T7" s="128">
        <f>'[6]sp. DRG'!Q7</f>
        <v>88.98</v>
      </c>
      <c r="U7" s="128">
        <f>'[6]sp. DRG'!R7</f>
        <v>4182</v>
      </c>
      <c r="V7" s="129">
        <f>'[6]sp. DRG'!S7</f>
        <v>1050</v>
      </c>
      <c r="W7" s="130">
        <f>'[6]sp. DRG'!T7</f>
        <v>3838</v>
      </c>
      <c r="X7" s="131">
        <f>'[6]sp. DRG'!U7</f>
        <v>1027.52</v>
      </c>
      <c r="Y7" s="134">
        <f>V7+R7+M7+I7+E7</f>
        <v>11563.720000000001</v>
      </c>
      <c r="Z7" s="135">
        <f>X7+T7+P7+K7+G7</f>
        <v>11460.16</v>
      </c>
    </row>
    <row r="8" spans="1:28" ht="14.25" customHeight="1" thickBot="1">
      <c r="A8" s="136" t="s">
        <v>167</v>
      </c>
      <c r="B8" s="137" t="s">
        <v>168</v>
      </c>
      <c r="C8" s="138">
        <v>1</v>
      </c>
      <c r="D8" s="139">
        <f>'[6]sp. DRG'!E8</f>
        <v>1793</v>
      </c>
      <c r="E8" s="140">
        <f>'[6]sp. DRG'!F8</f>
        <v>2869.24</v>
      </c>
      <c r="F8" s="141">
        <f>'[6]sp. DRG'!G8</f>
        <v>1793</v>
      </c>
      <c r="G8" s="142">
        <f>'[6]sp. DRG'!H8</f>
        <v>2869.24</v>
      </c>
      <c r="H8" s="143"/>
      <c r="I8" s="140"/>
      <c r="J8" s="141"/>
      <c r="K8" s="144"/>
      <c r="L8" s="128">
        <f>'[6]sp. DRG'!I8</f>
        <v>0</v>
      </c>
      <c r="M8" s="128">
        <f>'[6]sp. DRG'!J8</f>
        <v>0</v>
      </c>
      <c r="N8" s="128">
        <f>'[6]sp. DRG'!K8</f>
        <v>0</v>
      </c>
      <c r="O8" s="128">
        <f>'[6]sp. DRG'!L8</f>
        <v>0</v>
      </c>
      <c r="P8" s="128">
        <f>'[6]sp. DRG'!M8</f>
        <v>0</v>
      </c>
      <c r="Q8" s="128">
        <f>'[6]sp. DRG'!N8</f>
        <v>0</v>
      </c>
      <c r="R8" s="128">
        <f>'[6]sp. DRG'!O8</f>
        <v>0</v>
      </c>
      <c r="S8" s="128">
        <f>'[6]sp. DRG'!P8</f>
        <v>0</v>
      </c>
      <c r="T8" s="128">
        <f>'[6]sp. DRG'!Q8</f>
        <v>0</v>
      </c>
      <c r="U8" s="139">
        <f>'[6]sp. DRG'!R8</f>
        <v>1152</v>
      </c>
      <c r="V8" s="140">
        <f>'[6]sp. DRG'!S8</f>
        <v>288</v>
      </c>
      <c r="W8" s="141">
        <f>'[6]sp. DRG'!T8</f>
        <v>1152</v>
      </c>
      <c r="X8" s="142">
        <f>'[6]sp. DRG'!U8</f>
        <v>288</v>
      </c>
      <c r="Y8" s="134">
        <f t="shared" ref="Y8:Y16" si="0">V8+R8+M8+I8+E8</f>
        <v>3157.24</v>
      </c>
      <c r="Z8" s="135">
        <f t="shared" ref="Z8:Z16" si="1">X8+T8+P8+K8+G8</f>
        <v>3157.24</v>
      </c>
    </row>
    <row r="9" spans="1:28" ht="24.75" customHeight="1" thickBot="1">
      <c r="A9" s="136" t="s">
        <v>169</v>
      </c>
      <c r="B9" s="137" t="s">
        <v>170</v>
      </c>
      <c r="C9" s="138">
        <v>1</v>
      </c>
      <c r="D9" s="139">
        <f>'[6]sp. DRG'!E9</f>
        <v>572</v>
      </c>
      <c r="E9" s="140">
        <f>'[6]sp. DRG'!F9</f>
        <v>724.79</v>
      </c>
      <c r="F9" s="141">
        <f>'[6]sp. DRG'!G9</f>
        <v>572</v>
      </c>
      <c r="G9" s="142">
        <f>'[6]sp. DRG'!H9</f>
        <v>724.79</v>
      </c>
      <c r="H9" s="143"/>
      <c r="I9" s="140"/>
      <c r="J9" s="141"/>
      <c r="K9" s="144"/>
      <c r="L9" s="128">
        <f>'[6]sp. DRG'!I9</f>
        <v>33</v>
      </c>
      <c r="M9" s="128">
        <f>'[6]sp. DRG'!J9</f>
        <v>61.38</v>
      </c>
      <c r="N9" s="128">
        <f>'[6]sp. DRG'!K9</f>
        <v>33</v>
      </c>
      <c r="O9" s="128">
        <f>'[6]sp. DRG'!L9</f>
        <v>0</v>
      </c>
      <c r="P9" s="128">
        <f>'[6]sp. DRG'!M9</f>
        <v>60.15</v>
      </c>
      <c r="Q9" s="128">
        <f>'[6]sp. DRG'!N9</f>
        <v>0</v>
      </c>
      <c r="R9" s="128">
        <f>'[6]sp. DRG'!O9</f>
        <v>0</v>
      </c>
      <c r="S9" s="128">
        <f>'[6]sp. DRG'!P9</f>
        <v>0</v>
      </c>
      <c r="T9" s="128">
        <f>'[6]sp. DRG'!Q9</f>
        <v>0</v>
      </c>
      <c r="U9" s="139">
        <f>'[6]sp. DRG'!R9</f>
        <v>949</v>
      </c>
      <c r="V9" s="140">
        <f>'[6]sp. DRG'!S9</f>
        <v>294.66000000000003</v>
      </c>
      <c r="W9" s="141">
        <f>'[6]sp. DRG'!T9</f>
        <v>967</v>
      </c>
      <c r="X9" s="142">
        <f>'[6]sp. DRG'!U9</f>
        <v>294.66000000000003</v>
      </c>
      <c r="Y9" s="134">
        <f t="shared" si="0"/>
        <v>1080.83</v>
      </c>
      <c r="Z9" s="135">
        <f t="shared" si="1"/>
        <v>1079.5999999999999</v>
      </c>
    </row>
    <row r="10" spans="1:28" ht="14.25" customHeight="1" thickBot="1">
      <c r="A10" s="136" t="s">
        <v>171</v>
      </c>
      <c r="B10" s="137" t="s">
        <v>172</v>
      </c>
      <c r="C10" s="138">
        <v>1</v>
      </c>
      <c r="D10" s="139">
        <f>'[6]sp. DRG'!E10</f>
        <v>1533</v>
      </c>
      <c r="E10" s="140">
        <f>'[6]sp. DRG'!F10</f>
        <v>2295.7800000000002</v>
      </c>
      <c r="F10" s="141">
        <f>'[6]sp. DRG'!G10</f>
        <v>1533</v>
      </c>
      <c r="G10" s="142">
        <f>'[6]sp. DRG'!H10</f>
        <v>2295.7800000000002</v>
      </c>
      <c r="H10" s="143"/>
      <c r="I10" s="140"/>
      <c r="J10" s="141"/>
      <c r="K10" s="144"/>
      <c r="L10" s="128">
        <f>'[6]sp. DRG'!I10</f>
        <v>18</v>
      </c>
      <c r="M10" s="128">
        <f>'[6]sp. DRG'!J10</f>
        <v>34.130000000000003</v>
      </c>
      <c r="N10" s="128">
        <f>'[6]sp. DRG'!K10</f>
        <v>17</v>
      </c>
      <c r="O10" s="128">
        <f>'[6]sp. DRG'!L10</f>
        <v>0</v>
      </c>
      <c r="P10" s="128">
        <f>'[6]sp. DRG'!M10</f>
        <v>28.28</v>
      </c>
      <c r="Q10" s="128">
        <f>'[6]sp. DRG'!N10</f>
        <v>0</v>
      </c>
      <c r="R10" s="128">
        <f>'[6]sp. DRG'!O10</f>
        <v>0</v>
      </c>
      <c r="S10" s="128">
        <f>'[6]sp. DRG'!P10</f>
        <v>0</v>
      </c>
      <c r="T10" s="128">
        <f>'[6]sp. DRG'!Q10</f>
        <v>0</v>
      </c>
      <c r="U10" s="139">
        <f>'[6]sp. DRG'!R10</f>
        <v>957</v>
      </c>
      <c r="V10" s="140">
        <f>'[6]sp. DRG'!S10</f>
        <v>300.08</v>
      </c>
      <c r="W10" s="141">
        <f>'[6]sp. DRG'!T10</f>
        <v>927</v>
      </c>
      <c r="X10" s="142">
        <f>'[6]sp. DRG'!U10</f>
        <v>300.08</v>
      </c>
      <c r="Y10" s="134">
        <f t="shared" si="0"/>
        <v>2629.9900000000002</v>
      </c>
      <c r="Z10" s="135">
        <f t="shared" si="1"/>
        <v>2624.1400000000003</v>
      </c>
    </row>
    <row r="11" spans="1:28" ht="23.25" customHeight="1" thickBot="1">
      <c r="A11" s="136" t="s">
        <v>173</v>
      </c>
      <c r="B11" s="137" t="s">
        <v>174</v>
      </c>
      <c r="C11" s="138">
        <v>1</v>
      </c>
      <c r="D11" s="139">
        <f>'[6]sp. DRG'!E11</f>
        <v>900</v>
      </c>
      <c r="E11" s="140">
        <f>'[6]sp. DRG'!F11</f>
        <v>1263.8599999999999</v>
      </c>
      <c r="F11" s="141">
        <f>'[6]sp. DRG'!G11</f>
        <v>894</v>
      </c>
      <c r="G11" s="142">
        <f>'[6]sp. DRG'!H11</f>
        <v>1255.43</v>
      </c>
      <c r="H11" s="143"/>
      <c r="I11" s="140"/>
      <c r="J11" s="141"/>
      <c r="K11" s="144"/>
      <c r="L11" s="128">
        <f>'[6]sp. DRG'!I11</f>
        <v>0</v>
      </c>
      <c r="M11" s="128">
        <f>'[6]sp. DRG'!J11</f>
        <v>0</v>
      </c>
      <c r="N11" s="128">
        <f>'[6]sp. DRG'!K11</f>
        <v>0</v>
      </c>
      <c r="O11" s="128">
        <f>'[6]sp. DRG'!L11</f>
        <v>0</v>
      </c>
      <c r="P11" s="128">
        <f>'[6]sp. DRG'!M11</f>
        <v>0</v>
      </c>
      <c r="Q11" s="128">
        <f>'[6]sp. DRG'!N11</f>
        <v>0</v>
      </c>
      <c r="R11" s="128">
        <f>'[6]sp. DRG'!O11</f>
        <v>0</v>
      </c>
      <c r="S11" s="128">
        <f>'[6]sp. DRG'!P11</f>
        <v>0</v>
      </c>
      <c r="T11" s="128">
        <f>'[6]sp. DRG'!Q11</f>
        <v>0</v>
      </c>
      <c r="U11" s="139">
        <f>'[6]sp. DRG'!R11</f>
        <v>945</v>
      </c>
      <c r="V11" s="140">
        <f>'[6]sp. DRG'!S11</f>
        <v>299.47000000000003</v>
      </c>
      <c r="W11" s="141">
        <f>'[6]sp. DRG'!T11</f>
        <v>873</v>
      </c>
      <c r="X11" s="142">
        <f>'[6]sp. DRG'!U11</f>
        <v>299.47000000000003</v>
      </c>
      <c r="Y11" s="134">
        <f t="shared" si="0"/>
        <v>1563.33</v>
      </c>
      <c r="Z11" s="135">
        <f t="shared" si="1"/>
        <v>1554.9</v>
      </c>
    </row>
    <row r="12" spans="1:28" ht="14.25" customHeight="1" thickBot="1">
      <c r="A12" s="136" t="s">
        <v>175</v>
      </c>
      <c r="B12" s="137" t="s">
        <v>176</v>
      </c>
      <c r="C12" s="138">
        <v>1</v>
      </c>
      <c r="D12" s="139">
        <f>'[6]sp. DRG'!E12</f>
        <v>1419</v>
      </c>
      <c r="E12" s="140">
        <f>'[6]sp. DRG'!F12</f>
        <v>1981.91</v>
      </c>
      <c r="F12" s="141">
        <f>'[6]sp. DRG'!G12</f>
        <v>1419</v>
      </c>
      <c r="G12" s="142">
        <f>'[6]sp. DRG'!H12</f>
        <v>1981.91</v>
      </c>
      <c r="H12" s="143"/>
      <c r="I12" s="140"/>
      <c r="J12" s="141"/>
      <c r="K12" s="144"/>
      <c r="L12" s="128">
        <f>'[6]sp. DRG'!I12</f>
        <v>93</v>
      </c>
      <c r="M12" s="128">
        <f>'[6]sp. DRG'!J12</f>
        <v>121.64</v>
      </c>
      <c r="N12" s="128">
        <f>'[6]sp. DRG'!K12</f>
        <v>93</v>
      </c>
      <c r="O12" s="128">
        <f>'[6]sp. DRG'!L12</f>
        <v>0</v>
      </c>
      <c r="P12" s="128">
        <f>'[6]sp. DRG'!M12</f>
        <v>121.64</v>
      </c>
      <c r="Q12" s="128">
        <f>'[6]sp. DRG'!N12</f>
        <v>0</v>
      </c>
      <c r="R12" s="128">
        <f>'[6]sp. DRG'!O12</f>
        <v>0</v>
      </c>
      <c r="S12" s="128">
        <f>'[6]sp. DRG'!P12</f>
        <v>0</v>
      </c>
      <c r="T12" s="128">
        <f>'[6]sp. DRG'!Q12</f>
        <v>0</v>
      </c>
      <c r="U12" s="139">
        <f>'[6]sp. DRG'!R12</f>
        <v>975</v>
      </c>
      <c r="V12" s="140">
        <f>'[6]sp. DRG'!S12</f>
        <v>300.17</v>
      </c>
      <c r="W12" s="141">
        <f>'[6]sp. DRG'!T12</f>
        <v>901</v>
      </c>
      <c r="X12" s="142">
        <f>'[6]sp. DRG'!U12</f>
        <v>300.17</v>
      </c>
      <c r="Y12" s="134">
        <f t="shared" si="0"/>
        <v>2403.7200000000003</v>
      </c>
      <c r="Z12" s="135">
        <f t="shared" si="1"/>
        <v>2403.7200000000003</v>
      </c>
    </row>
    <row r="13" spans="1:28" ht="23.25" thickBot="1">
      <c r="A13" s="136" t="s">
        <v>177</v>
      </c>
      <c r="B13" s="137" t="s">
        <v>178</v>
      </c>
      <c r="C13" s="138">
        <v>1</v>
      </c>
      <c r="D13" s="139">
        <f>'[6]sp. DRG'!E13</f>
        <v>923</v>
      </c>
      <c r="E13" s="140">
        <f>'[6]sp. DRG'!F13</f>
        <v>1161.01</v>
      </c>
      <c r="F13" s="141">
        <f>'[6]sp. DRG'!G13</f>
        <v>923</v>
      </c>
      <c r="G13" s="142">
        <f>'[6]sp. DRG'!H13</f>
        <v>1161.01</v>
      </c>
      <c r="H13" s="143"/>
      <c r="I13" s="140"/>
      <c r="J13" s="141"/>
      <c r="K13" s="144"/>
      <c r="L13" s="128">
        <f>'[6]sp. DRG'!I13</f>
        <v>36</v>
      </c>
      <c r="M13" s="128">
        <f>'[6]sp. DRG'!J13</f>
        <v>58.75</v>
      </c>
      <c r="N13" s="128">
        <f>'[6]sp. DRG'!K13</f>
        <v>36</v>
      </c>
      <c r="O13" s="128">
        <f>'[6]sp. DRG'!L13</f>
        <v>0</v>
      </c>
      <c r="P13" s="128">
        <f>'[6]sp. DRG'!M13</f>
        <v>55.9</v>
      </c>
      <c r="Q13" s="128">
        <f>'[6]sp. DRG'!N13</f>
        <v>0</v>
      </c>
      <c r="R13" s="128">
        <f>'[6]sp. DRG'!O13</f>
        <v>0</v>
      </c>
      <c r="S13" s="128">
        <f>'[6]sp. DRG'!P13</f>
        <v>0</v>
      </c>
      <c r="T13" s="128">
        <f>'[6]sp. DRG'!Q13</f>
        <v>0</v>
      </c>
      <c r="U13" s="139">
        <f>'[6]sp. DRG'!R13</f>
        <v>138</v>
      </c>
      <c r="V13" s="140">
        <f>'[6]sp. DRG'!S13</f>
        <v>36.06</v>
      </c>
      <c r="W13" s="141">
        <f>'[6]sp. DRG'!T13</f>
        <v>107</v>
      </c>
      <c r="X13" s="142">
        <f>'[6]sp. DRG'!U13</f>
        <v>36.06</v>
      </c>
      <c r="Y13" s="134">
        <f t="shared" si="0"/>
        <v>1255.82</v>
      </c>
      <c r="Z13" s="135">
        <f t="shared" si="1"/>
        <v>1252.97</v>
      </c>
    </row>
    <row r="14" spans="1:28" s="155" customFormat="1" ht="23.25" thickBot="1">
      <c r="A14" s="145" t="s">
        <v>179</v>
      </c>
      <c r="B14" s="146" t="s">
        <v>180</v>
      </c>
      <c r="C14" s="147">
        <v>1</v>
      </c>
      <c r="D14" s="148">
        <f>'[6]sp. DRG'!E14</f>
        <v>250</v>
      </c>
      <c r="E14" s="149">
        <f>'[6]sp. DRG'!F14</f>
        <v>323.47000000000003</v>
      </c>
      <c r="F14" s="150">
        <f>'[6]sp. DRG'!G14</f>
        <v>250</v>
      </c>
      <c r="G14" s="151">
        <f>'[6]sp. DRG'!H14</f>
        <v>323.47000000000003</v>
      </c>
      <c r="H14" s="152"/>
      <c r="I14" s="149"/>
      <c r="J14" s="150"/>
      <c r="K14" s="153"/>
      <c r="L14" s="128">
        <f>'[6]sp. DRG'!I14</f>
        <v>81</v>
      </c>
      <c r="M14" s="128">
        <f>'[6]sp. DRG'!J14</f>
        <v>599.99</v>
      </c>
      <c r="N14" s="128">
        <f>'[6]sp. DRG'!K14</f>
        <v>0</v>
      </c>
      <c r="O14" s="128">
        <f>'[6]sp. DRG'!L14</f>
        <v>2548</v>
      </c>
      <c r="P14" s="128">
        <f>'[6]sp. DRG'!M14</f>
        <v>510.11</v>
      </c>
      <c r="Q14" s="128">
        <f>'[6]sp. DRG'!N14</f>
        <v>0</v>
      </c>
      <c r="R14" s="128">
        <f>'[6]sp. DRG'!O14</f>
        <v>0</v>
      </c>
      <c r="S14" s="128">
        <f>'[6]sp. DRG'!P14</f>
        <v>0</v>
      </c>
      <c r="T14" s="128">
        <f>'[6]sp. DRG'!Q14</f>
        <v>0</v>
      </c>
      <c r="U14" s="148">
        <f>'[6]sp. DRG'!R14</f>
        <v>0</v>
      </c>
      <c r="V14" s="149">
        <f>'[6]sp. DRG'!S14</f>
        <v>0</v>
      </c>
      <c r="W14" s="150">
        <f>'[6]sp. DRG'!T14</f>
        <v>0</v>
      </c>
      <c r="X14" s="151">
        <f>'[6]sp. DRG'!U14</f>
        <v>0</v>
      </c>
      <c r="Y14" s="134">
        <f t="shared" si="0"/>
        <v>923.46</v>
      </c>
      <c r="Z14" s="135">
        <f t="shared" si="1"/>
        <v>833.58</v>
      </c>
      <c r="AA14" s="154"/>
      <c r="AB14" s="154"/>
    </row>
    <row r="15" spans="1:28" s="155" customFormat="1" ht="13.5" thickBot="1">
      <c r="A15" s="145" t="str">
        <f>'[6]sp. acuti altele decat DRG'!C8</f>
        <v>AB14</v>
      </c>
      <c r="B15" s="156" t="str">
        <f>'[6]sp. acuti altele decat DRG'!D8</f>
        <v>CENTRUL MEDICAL DR. LAURA CATANA</v>
      </c>
      <c r="C15" s="145">
        <v>2</v>
      </c>
      <c r="D15" s="157"/>
      <c r="E15" s="158"/>
      <c r="F15" s="159"/>
      <c r="G15" s="160"/>
      <c r="H15" s="161">
        <f>'[6]sp. acuti altele decat DRG'!E8</f>
        <v>108</v>
      </c>
      <c r="I15" s="161">
        <f>'[6]sp. acuti altele decat DRG'!F8</f>
        <v>115.56</v>
      </c>
      <c r="J15" s="161">
        <f>'[6]sp. acuti altele decat DRG'!G8</f>
        <v>108</v>
      </c>
      <c r="K15" s="161">
        <f>'[6]sp. acuti altele decat DRG'!H8</f>
        <v>115.56</v>
      </c>
      <c r="L15" s="161">
        <f>'[6]sp. acuti altele decat DRG'!I8</f>
        <v>0</v>
      </c>
      <c r="M15" s="161">
        <f>'[6]sp. acuti altele decat DRG'!J8</f>
        <v>0</v>
      </c>
      <c r="N15" s="161">
        <f>'[6]sp. acuti altele decat DRG'!K8</f>
        <v>0</v>
      </c>
      <c r="O15" s="161">
        <f>'[6]sp. acuti altele decat DRG'!L8</f>
        <v>0</v>
      </c>
      <c r="P15" s="161">
        <f>'[6]sp. acuti altele decat DRG'!M8</f>
        <v>0</v>
      </c>
      <c r="Q15" s="161">
        <f>'[6]sp. acuti altele decat DRG'!N8</f>
        <v>0</v>
      </c>
      <c r="R15" s="161">
        <f>'[6]sp. acuti altele decat DRG'!O8</f>
        <v>0</v>
      </c>
      <c r="S15" s="161">
        <f>'[6]sp. acuti altele decat DRG'!P8</f>
        <v>0</v>
      </c>
      <c r="T15" s="161">
        <f>'[6]sp. acuti altele decat DRG'!Q8</f>
        <v>0</v>
      </c>
      <c r="U15" s="161">
        <f>'[6]sp. acuti altele decat DRG'!R8</f>
        <v>0</v>
      </c>
      <c r="V15" s="161">
        <f>'[6]sp. acuti altele decat DRG'!S8</f>
        <v>0</v>
      </c>
      <c r="W15" s="161">
        <f>'[6]sp. acuti altele decat DRG'!T8</f>
        <v>0</v>
      </c>
      <c r="X15" s="161">
        <f>'[6]sp. acuti altele decat DRG'!U8</f>
        <v>0</v>
      </c>
      <c r="Y15" s="134">
        <f>V15+R15+M15+I15+E15</f>
        <v>115.56</v>
      </c>
      <c r="Z15" s="135">
        <f>X15+T15+P15+K15+G15</f>
        <v>115.56</v>
      </c>
      <c r="AA15" s="154"/>
      <c r="AB15" s="154"/>
    </row>
    <row r="16" spans="1:28" s="155" customFormat="1" ht="23.25" thickBot="1">
      <c r="A16" s="136" t="s">
        <v>181</v>
      </c>
      <c r="B16" s="146" t="s">
        <v>182</v>
      </c>
      <c r="C16" s="147">
        <v>1</v>
      </c>
      <c r="D16" s="157">
        <f>'[6]sp. DRG'!E15</f>
        <v>120</v>
      </c>
      <c r="E16" s="158">
        <f>'[6]sp. DRG'!F15</f>
        <v>179.11</v>
      </c>
      <c r="F16" s="159">
        <f>'[6]sp. DRG'!G15</f>
        <v>120</v>
      </c>
      <c r="G16" s="160">
        <f>'[6]sp. DRG'!H15</f>
        <v>179.11</v>
      </c>
      <c r="H16" s="161"/>
      <c r="I16" s="161"/>
      <c r="J16" s="161"/>
      <c r="K16" s="162"/>
      <c r="L16" s="128">
        <f>'[6]sp. DRG'!I15</f>
        <v>165</v>
      </c>
      <c r="M16" s="128">
        <f>'[6]sp. DRG'!J15</f>
        <v>527.89</v>
      </c>
      <c r="N16" s="128">
        <f>'[6]sp. DRG'!K15</f>
        <v>177</v>
      </c>
      <c r="O16" s="128">
        <f>'[6]sp. DRG'!L15</f>
        <v>979</v>
      </c>
      <c r="P16" s="128">
        <f>'[6]sp. DRG'!M15</f>
        <v>527.89</v>
      </c>
      <c r="Q16" s="128">
        <f>'[6]sp. DRG'!N15</f>
        <v>0</v>
      </c>
      <c r="R16" s="128">
        <f>'[6]sp. DRG'!O15</f>
        <v>0</v>
      </c>
      <c r="S16" s="128">
        <f>'[6]sp. DRG'!P15</f>
        <v>0</v>
      </c>
      <c r="T16" s="128">
        <f>'[6]sp. DRG'!Q15</f>
        <v>0</v>
      </c>
      <c r="U16" s="163">
        <f>'[6]sp. DRG'!R15</f>
        <v>48</v>
      </c>
      <c r="V16" s="164">
        <f>'[6]sp. DRG'!S15</f>
        <v>15.09</v>
      </c>
      <c r="W16" s="165">
        <f>'[6]sp. DRG'!T15</f>
        <v>51</v>
      </c>
      <c r="X16" s="166">
        <f>'[6]sp. DRG'!U15</f>
        <v>15.09</v>
      </c>
      <c r="Y16" s="134">
        <f t="shared" si="0"/>
        <v>722.09</v>
      </c>
      <c r="Z16" s="135">
        <f t="shared" si="1"/>
        <v>722.09</v>
      </c>
      <c r="AA16" s="154"/>
      <c r="AB16" s="154"/>
    </row>
    <row r="17" spans="1:30" ht="13.5" thickBot="1">
      <c r="A17" s="2981" t="s">
        <v>183</v>
      </c>
      <c r="B17" s="2982"/>
      <c r="C17" s="2999"/>
      <c r="D17" s="167">
        <f>SUM(D7:D16)</f>
        <v>13004</v>
      </c>
      <c r="E17" s="168">
        <f>SUM(E7:E16)</f>
        <v>20194.62</v>
      </c>
      <c r="F17" s="167">
        <f t="shared" ref="F17:X17" si="2">SUM(F7:F16)</f>
        <v>12998</v>
      </c>
      <c r="G17" s="168">
        <f t="shared" si="2"/>
        <v>20186.189999999999</v>
      </c>
      <c r="H17" s="167">
        <f t="shared" si="2"/>
        <v>108</v>
      </c>
      <c r="I17" s="168">
        <f t="shared" si="2"/>
        <v>115.56</v>
      </c>
      <c r="J17" s="167">
        <f t="shared" si="2"/>
        <v>108</v>
      </c>
      <c r="K17" s="168">
        <f t="shared" si="2"/>
        <v>115.56</v>
      </c>
      <c r="L17" s="169">
        <f t="shared" si="2"/>
        <v>780</v>
      </c>
      <c r="M17" s="170">
        <f t="shared" si="2"/>
        <v>2417.1800000000003</v>
      </c>
      <c r="N17" s="169">
        <f t="shared" si="2"/>
        <v>641</v>
      </c>
      <c r="O17" s="170">
        <f t="shared" si="2"/>
        <v>5835</v>
      </c>
      <c r="P17" s="170">
        <f t="shared" si="2"/>
        <v>2252.1800000000003</v>
      </c>
      <c r="Q17" s="169">
        <f t="shared" si="2"/>
        <v>462</v>
      </c>
      <c r="R17" s="170">
        <f t="shared" si="2"/>
        <v>104.87</v>
      </c>
      <c r="S17" s="169">
        <f t="shared" si="2"/>
        <v>392</v>
      </c>
      <c r="T17" s="170">
        <f t="shared" si="2"/>
        <v>88.98</v>
      </c>
      <c r="U17" s="169">
        <f t="shared" si="2"/>
        <v>9346</v>
      </c>
      <c r="V17" s="170">
        <f t="shared" si="2"/>
        <v>2583.5300000000002</v>
      </c>
      <c r="W17" s="169">
        <f t="shared" si="2"/>
        <v>8816</v>
      </c>
      <c r="X17" s="170">
        <f t="shared" si="2"/>
        <v>2561.0500000000002</v>
      </c>
      <c r="Y17" s="168">
        <f>SUM(Y7:Y16)</f>
        <v>25415.760000000002</v>
      </c>
      <c r="Z17" s="168">
        <f>SUM(Z7:Z16)</f>
        <v>25203.960000000006</v>
      </c>
      <c r="AA17" s="171">
        <f>'[6]sp. DRG'!V16+'[6]sp. recuperare si  cronici'!V7+'[6]sp. acuti altele decat DRG'!F8</f>
        <v>25415.760000000002</v>
      </c>
      <c r="AB17" s="171">
        <f>'[6]sp. DRG'!W16+'[6]sp. recuperare si  cronici'!W7+'[6]sp. acuti altele decat DRG'!H8</f>
        <v>25203.960000000006</v>
      </c>
      <c r="AC17" s="172">
        <f>Y17-AA17</f>
        <v>0</v>
      </c>
      <c r="AD17" s="172">
        <f>Z17-AB17</f>
        <v>0</v>
      </c>
    </row>
    <row r="18" spans="1:30" ht="22.5">
      <c r="A18" s="125" t="s">
        <v>184</v>
      </c>
      <c r="B18" s="126" t="s">
        <v>185</v>
      </c>
      <c r="C18" s="127">
        <v>1</v>
      </c>
      <c r="D18" s="128">
        <f>'[6]sp. DRG'!E17</f>
        <v>9064</v>
      </c>
      <c r="E18" s="129">
        <f>'[6]sp. DRG'!F17</f>
        <v>17932.218000000001</v>
      </c>
      <c r="F18" s="130">
        <f>'[6]sp. DRG'!G17</f>
        <v>9064</v>
      </c>
      <c r="G18" s="131">
        <f>'[6]sp. DRG'!H17</f>
        <v>17932.218000000001</v>
      </c>
      <c r="H18" s="173"/>
      <c r="I18" s="129"/>
      <c r="J18" s="174"/>
      <c r="K18" s="131"/>
      <c r="L18" s="173">
        <f>'[6]sp. DRG'!I17</f>
        <v>1806</v>
      </c>
      <c r="M18" s="175">
        <f>'[6]sp. DRG'!J17</f>
        <v>2623.4920000000002</v>
      </c>
      <c r="N18" s="174">
        <f>'[6]sp. DRG'!K17</f>
        <v>373</v>
      </c>
      <c r="O18" s="174">
        <f>'[6]sp. DRG'!L17</f>
        <v>10491</v>
      </c>
      <c r="P18" s="175">
        <f>'[6]sp. DRG'!M17</f>
        <v>2587.5987799999998</v>
      </c>
      <c r="Q18" s="174">
        <f>'[6]sp. DRG'!N17</f>
        <v>1806</v>
      </c>
      <c r="R18" s="175">
        <f>'[6]sp. DRG'!O17</f>
        <v>357.58800000000002</v>
      </c>
      <c r="S18" s="174">
        <f>'[6]sp. DRG'!P17</f>
        <v>1794</v>
      </c>
      <c r="T18" s="135">
        <f>'[6]sp. DRG'!Q17</f>
        <v>355.21199999999999</v>
      </c>
      <c r="U18" s="173">
        <f>'[6]sp. DRG'!R17</f>
        <v>3656</v>
      </c>
      <c r="V18" s="175">
        <f>'[6]sp. DRG'!S17</f>
        <v>1087.4290000000001</v>
      </c>
      <c r="W18" s="175">
        <f>'[6]sp. DRG'!T17</f>
        <v>3656</v>
      </c>
      <c r="X18" s="175">
        <f>'[6]sp. DRG'!U17</f>
        <v>1087.4290000000001</v>
      </c>
      <c r="Y18" s="176">
        <f>V18+R18+M18+I18+E18</f>
        <v>22000.726999999999</v>
      </c>
      <c r="Z18" s="177">
        <f>X18+T18+P18+K18+G18</f>
        <v>21962.457780000001</v>
      </c>
    </row>
    <row r="19" spans="1:30">
      <c r="A19" s="136" t="s">
        <v>186</v>
      </c>
      <c r="B19" s="137" t="s">
        <v>187</v>
      </c>
      <c r="C19" s="178">
        <v>1</v>
      </c>
      <c r="D19" s="139">
        <f>'[6]sp. DRG'!E18</f>
        <v>651</v>
      </c>
      <c r="E19" s="140">
        <f>'[6]sp. DRG'!F18</f>
        <v>886.971</v>
      </c>
      <c r="F19" s="141">
        <f>'[6]sp. DRG'!G18</f>
        <v>651</v>
      </c>
      <c r="G19" s="142">
        <f>'[6]sp. DRG'!H18</f>
        <v>886.971</v>
      </c>
      <c r="H19" s="179"/>
      <c r="I19" s="140"/>
      <c r="J19" s="180"/>
      <c r="K19" s="142"/>
      <c r="L19" s="179">
        <f>'[6]sp. DRG'!I18</f>
        <v>114</v>
      </c>
      <c r="M19" s="181">
        <f>'[6]sp. DRG'!J18</f>
        <v>195.624</v>
      </c>
      <c r="N19" s="180">
        <f>'[6]sp. DRG'!K18</f>
        <v>114</v>
      </c>
      <c r="O19" s="180">
        <f>'[6]sp. DRG'!L18</f>
        <v>0</v>
      </c>
      <c r="P19" s="181">
        <f>'[6]sp. DRG'!M18</f>
        <v>195.624</v>
      </c>
      <c r="Q19" s="180">
        <f>'[6]sp. DRG'!N18</f>
        <v>0</v>
      </c>
      <c r="R19" s="181">
        <f>'[6]sp. DRG'!O18</f>
        <v>0</v>
      </c>
      <c r="S19" s="180">
        <f>'[6]sp. DRG'!P18</f>
        <v>0</v>
      </c>
      <c r="T19" s="177">
        <f>'[6]sp. DRG'!Q18</f>
        <v>0</v>
      </c>
      <c r="U19" s="179">
        <f>'[6]sp. DRG'!R18</f>
        <v>411</v>
      </c>
      <c r="V19" s="181">
        <f>'[6]sp. DRG'!S18</f>
        <v>108</v>
      </c>
      <c r="W19" s="181">
        <f>'[6]sp. DRG'!T18</f>
        <v>411</v>
      </c>
      <c r="X19" s="181">
        <f>'[6]sp. DRG'!U18</f>
        <v>108</v>
      </c>
      <c r="Y19" s="176">
        <f t="shared" ref="Y19:Y28" si="3">V19+R19+M19+I19+E19</f>
        <v>1190.595</v>
      </c>
      <c r="Z19" s="177">
        <f t="shared" ref="Z19:Z28" si="4">X19+T19+P19+K19+G19</f>
        <v>1190.595</v>
      </c>
    </row>
    <row r="20" spans="1:30" ht="22.5">
      <c r="A20" s="136" t="s">
        <v>188</v>
      </c>
      <c r="B20" s="182" t="s">
        <v>189</v>
      </c>
      <c r="C20" s="138">
        <v>1</v>
      </c>
      <c r="D20" s="139">
        <f>'[6]sp. DRG'!E19</f>
        <v>366</v>
      </c>
      <c r="E20" s="140">
        <f>'[6]sp. DRG'!F19</f>
        <v>368.15300000000002</v>
      </c>
      <c r="F20" s="141">
        <f>'[6]sp. DRG'!G19</f>
        <v>366</v>
      </c>
      <c r="G20" s="142">
        <f>'[6]sp. DRG'!H19</f>
        <v>368.15300000000002</v>
      </c>
      <c r="H20" s="179"/>
      <c r="I20" s="181"/>
      <c r="J20" s="180"/>
      <c r="K20" s="177"/>
      <c r="L20" s="179">
        <f>'[6]sp. DRG'!I19</f>
        <v>219</v>
      </c>
      <c r="M20" s="181">
        <f>'[6]sp. DRG'!J19</f>
        <v>605.39700000000005</v>
      </c>
      <c r="N20" s="180">
        <f>'[6]sp. DRG'!K19</f>
        <v>150</v>
      </c>
      <c r="O20" s="180">
        <f>'[6]sp. DRG'!L19</f>
        <v>1670</v>
      </c>
      <c r="P20" s="181">
        <f>'[6]sp. DRG'!M19</f>
        <v>594.21699999999998</v>
      </c>
      <c r="Q20" s="180">
        <f>'[6]sp. DRG'!N19</f>
        <v>0</v>
      </c>
      <c r="R20" s="181">
        <f>'[6]sp. DRG'!O19</f>
        <v>0</v>
      </c>
      <c r="S20" s="180">
        <f>'[6]sp. DRG'!P19</f>
        <v>0</v>
      </c>
      <c r="T20" s="177">
        <f>'[6]sp. DRG'!Q19</f>
        <v>0</v>
      </c>
      <c r="U20" s="179">
        <f>'[6]sp. DRG'!R19</f>
        <v>0</v>
      </c>
      <c r="V20" s="181">
        <f>'[6]sp. DRG'!S19</f>
        <v>0</v>
      </c>
      <c r="W20" s="181">
        <f>'[6]sp. DRG'!T19</f>
        <v>0</v>
      </c>
      <c r="X20" s="181">
        <f>'[6]sp. DRG'!U19</f>
        <v>0</v>
      </c>
      <c r="Y20" s="176">
        <f t="shared" si="3"/>
        <v>973.55000000000007</v>
      </c>
      <c r="Z20" s="177">
        <f t="shared" si="4"/>
        <v>962.37</v>
      </c>
    </row>
    <row r="21" spans="1:30" ht="22.5">
      <c r="A21" s="136" t="s">
        <v>190</v>
      </c>
      <c r="B21" s="182" t="s">
        <v>191</v>
      </c>
      <c r="C21" s="138">
        <v>1</v>
      </c>
      <c r="D21" s="139">
        <f>'[6]sp. DRG'!E20</f>
        <v>237</v>
      </c>
      <c r="E21" s="140">
        <f>'[6]sp. DRG'!F20</f>
        <v>240.32400000000001</v>
      </c>
      <c r="F21" s="141">
        <f>'[6]sp. DRG'!G20</f>
        <v>237</v>
      </c>
      <c r="G21" s="142">
        <f>'[6]sp. DRG'!H20</f>
        <v>240.32400000000001</v>
      </c>
      <c r="H21" s="179"/>
      <c r="I21" s="181"/>
      <c r="J21" s="180"/>
      <c r="K21" s="177"/>
      <c r="L21" s="179">
        <f>'[6]sp. DRG'!I20</f>
        <v>129</v>
      </c>
      <c r="M21" s="181">
        <f>'[6]sp. DRG'!J20</f>
        <v>530.59199999999998</v>
      </c>
      <c r="N21" s="180">
        <f>'[6]sp. DRG'!K20</f>
        <v>45</v>
      </c>
      <c r="O21" s="180">
        <f>'[6]sp. DRG'!L20</f>
        <v>3093</v>
      </c>
      <c r="P21" s="181">
        <f>'[6]sp. DRG'!M20</f>
        <v>530.59199999999998</v>
      </c>
      <c r="Q21" s="180">
        <f>'[6]sp. DRG'!N20</f>
        <v>0</v>
      </c>
      <c r="R21" s="181">
        <f>'[6]sp. DRG'!O20</f>
        <v>0</v>
      </c>
      <c r="S21" s="180">
        <f>'[6]sp. DRG'!P20</f>
        <v>0</v>
      </c>
      <c r="T21" s="177">
        <f>'[6]sp. DRG'!Q20</f>
        <v>0</v>
      </c>
      <c r="U21" s="179">
        <f>'[6]sp. DRG'!R20</f>
        <v>432</v>
      </c>
      <c r="V21" s="181">
        <f>'[6]sp. DRG'!S20</f>
        <v>24</v>
      </c>
      <c r="W21" s="181">
        <f>'[6]sp. DRG'!T20</f>
        <v>432</v>
      </c>
      <c r="X21" s="181">
        <f>'[6]sp. DRG'!U20</f>
        <v>24</v>
      </c>
      <c r="Y21" s="176">
        <f t="shared" si="3"/>
        <v>794.91599999999994</v>
      </c>
      <c r="Z21" s="177">
        <f t="shared" si="4"/>
        <v>794.91599999999994</v>
      </c>
    </row>
    <row r="22" spans="1:30" ht="22.5">
      <c r="A22" s="136" t="s">
        <v>192</v>
      </c>
      <c r="B22" s="182" t="s">
        <v>193</v>
      </c>
      <c r="C22" s="138">
        <v>3</v>
      </c>
      <c r="D22" s="139"/>
      <c r="E22" s="181"/>
      <c r="F22" s="180"/>
      <c r="G22" s="177"/>
      <c r="H22" s="179"/>
      <c r="I22" s="181"/>
      <c r="J22" s="180"/>
      <c r="K22" s="177"/>
      <c r="L22" s="179">
        <f>'[6]sp. recuperare si  cronici'!E8</f>
        <v>177</v>
      </c>
      <c r="M22" s="181">
        <f>'[6]sp. recuperare si  cronici'!F8</f>
        <v>1490.04</v>
      </c>
      <c r="N22" s="180">
        <f>'[6]sp. recuperare si  cronici'!G8</f>
        <v>0</v>
      </c>
      <c r="O22" s="180">
        <f>'[6]sp. recuperare si  cronici'!H8</f>
        <v>14070</v>
      </c>
      <c r="P22" s="181">
        <f>'[6]sp. recuperare si  cronici'!I8</f>
        <v>1490.04</v>
      </c>
      <c r="Q22" s="180">
        <f>'[6]sp. recuperare si  cronici'!J8</f>
        <v>0</v>
      </c>
      <c r="R22" s="181">
        <f>'[6]sp. recuperare si  cronici'!K8</f>
        <v>0</v>
      </c>
      <c r="S22" s="180">
        <f>'[6]sp. recuperare si  cronici'!L8</f>
        <v>0</v>
      </c>
      <c r="T22" s="177">
        <f>'[6]sp. recuperare si  cronici'!M8</f>
        <v>0</v>
      </c>
      <c r="U22" s="179">
        <f>'[6]sp. recuperare si  cronici'!N8</f>
        <v>0</v>
      </c>
      <c r="V22" s="181">
        <f>'[6]sp. recuperare si  cronici'!O8</f>
        <v>0</v>
      </c>
      <c r="W22" s="181">
        <f>'[6]sp. recuperare si  cronici'!P8</f>
        <v>0</v>
      </c>
      <c r="X22" s="181">
        <f>'[6]sp. recuperare si  cronici'!Q8</f>
        <v>0</v>
      </c>
      <c r="Y22" s="176">
        <f t="shared" si="3"/>
        <v>1490.04</v>
      </c>
      <c r="Z22" s="177">
        <f t="shared" si="4"/>
        <v>1490.04</v>
      </c>
    </row>
    <row r="23" spans="1:30" ht="33.75">
      <c r="A23" s="136" t="s">
        <v>194</v>
      </c>
      <c r="B23" s="182" t="s">
        <v>195</v>
      </c>
      <c r="C23" s="138">
        <v>3</v>
      </c>
      <c r="D23" s="139"/>
      <c r="E23" s="181"/>
      <c r="F23" s="180"/>
      <c r="G23" s="177"/>
      <c r="H23" s="179"/>
      <c r="I23" s="181"/>
      <c r="J23" s="180"/>
      <c r="K23" s="177"/>
      <c r="L23" s="179">
        <f>'[6]sp. recuperare si  cronici'!E9</f>
        <v>290</v>
      </c>
      <c r="M23" s="181">
        <f>'[6]sp. recuperare si  cronici'!F9</f>
        <v>843.03</v>
      </c>
      <c r="N23" s="180">
        <f>'[6]sp. recuperare si  cronici'!G9</f>
        <v>247</v>
      </c>
      <c r="O23" s="180">
        <f>'[6]sp. recuperare si  cronici'!H9</f>
        <v>0</v>
      </c>
      <c r="P23" s="181">
        <f>'[6]sp. recuperare si  cronici'!I9</f>
        <v>717.17399999999998</v>
      </c>
      <c r="Q23" s="180">
        <f>'[6]sp. recuperare si  cronici'!J9</f>
        <v>0</v>
      </c>
      <c r="R23" s="181">
        <f>'[6]sp. recuperare si  cronici'!K9</f>
        <v>0</v>
      </c>
      <c r="S23" s="180">
        <f>'[6]sp. recuperare si  cronici'!L9</f>
        <v>0</v>
      </c>
      <c r="T23" s="177">
        <f>'[6]sp. recuperare si  cronici'!M9</f>
        <v>0</v>
      </c>
      <c r="U23" s="179">
        <f>'[6]sp. recuperare si  cronici'!N9</f>
        <v>0</v>
      </c>
      <c r="V23" s="181">
        <f>'[6]sp. recuperare si  cronici'!O9</f>
        <v>0</v>
      </c>
      <c r="W23" s="181">
        <f>'[6]sp. recuperare si  cronici'!P9</f>
        <v>0</v>
      </c>
      <c r="X23" s="181">
        <f>'[6]sp. recuperare si  cronici'!Q9</f>
        <v>0</v>
      </c>
      <c r="Y23" s="176">
        <f t="shared" si="3"/>
        <v>843.03</v>
      </c>
      <c r="Z23" s="177">
        <f t="shared" si="4"/>
        <v>717.17399999999998</v>
      </c>
    </row>
    <row r="24" spans="1:30" ht="22.5">
      <c r="A24" s="136" t="s">
        <v>196</v>
      </c>
      <c r="B24" s="182" t="s">
        <v>197</v>
      </c>
      <c r="C24" s="138">
        <v>3</v>
      </c>
      <c r="D24" s="139"/>
      <c r="E24" s="181"/>
      <c r="F24" s="180"/>
      <c r="G24" s="177"/>
      <c r="H24" s="179"/>
      <c r="I24" s="181"/>
      <c r="J24" s="180"/>
      <c r="K24" s="177"/>
      <c r="L24" s="179">
        <f>'[6]sp. recuperare si  cronici'!E10</f>
        <v>102</v>
      </c>
      <c r="M24" s="179">
        <f>'[6]sp. recuperare si  cronici'!F10</f>
        <v>502.65600000000001</v>
      </c>
      <c r="N24" s="179">
        <f>'[6]sp. recuperare si  cronici'!G10</f>
        <v>0</v>
      </c>
      <c r="O24" s="179">
        <f>'[6]sp. recuperare si  cronici'!H10</f>
        <v>5910</v>
      </c>
      <c r="P24" s="179">
        <f>'[6]sp. recuperare si  cronici'!I10</f>
        <v>502.65600000000001</v>
      </c>
      <c r="Q24" s="179">
        <f>'[6]sp. recuperare si  cronici'!J10</f>
        <v>0</v>
      </c>
      <c r="R24" s="179">
        <f>'[6]sp. recuperare si  cronici'!K10</f>
        <v>0</v>
      </c>
      <c r="S24" s="179">
        <f>'[6]sp. recuperare si  cronici'!L10</f>
        <v>0</v>
      </c>
      <c r="T24" s="179">
        <f>'[6]sp. recuperare si  cronici'!M10</f>
        <v>0</v>
      </c>
      <c r="U24" s="179">
        <f>'[6]sp. recuperare si  cronici'!N10</f>
        <v>0</v>
      </c>
      <c r="V24" s="179">
        <f>'[6]sp. recuperare si  cronici'!O10</f>
        <v>0</v>
      </c>
      <c r="W24" s="179">
        <f>'[6]sp. recuperare si  cronici'!P10</f>
        <v>0</v>
      </c>
      <c r="X24" s="179">
        <f>'[6]sp. recuperare si  cronici'!Q10</f>
        <v>0</v>
      </c>
      <c r="Y24" s="176">
        <f t="shared" si="3"/>
        <v>502.65600000000001</v>
      </c>
      <c r="Z24" s="177">
        <f t="shared" si="4"/>
        <v>502.65600000000001</v>
      </c>
    </row>
    <row r="25" spans="1:30" ht="33.75">
      <c r="A25" s="183" t="s">
        <v>198</v>
      </c>
      <c r="B25" s="184" t="s">
        <v>199</v>
      </c>
      <c r="C25" s="185">
        <v>3</v>
      </c>
      <c r="D25" s="139"/>
      <c r="E25" s="181"/>
      <c r="F25" s="180"/>
      <c r="G25" s="177"/>
      <c r="H25" s="179"/>
      <c r="I25" s="181"/>
      <c r="J25" s="180"/>
      <c r="K25" s="177"/>
      <c r="L25" s="179">
        <f>'[6]sp. recuperare si  cronici'!E11</f>
        <v>0</v>
      </c>
      <c r="M25" s="179">
        <f>'[6]sp. recuperare si  cronici'!F11</f>
        <v>0</v>
      </c>
      <c r="N25" s="179">
        <f>'[6]sp. recuperare si  cronici'!G11</f>
        <v>0</v>
      </c>
      <c r="O25" s="179">
        <f>'[6]sp. recuperare si  cronici'!H11</f>
        <v>0</v>
      </c>
      <c r="P25" s="179">
        <f>'[6]sp. recuperare si  cronici'!I11</f>
        <v>0</v>
      </c>
      <c r="Q25" s="179">
        <f>'[6]sp. recuperare si  cronici'!J11</f>
        <v>107</v>
      </c>
      <c r="R25" s="179">
        <f>'[6]sp. recuperare si  cronici'!K11</f>
        <v>281.62400000000002</v>
      </c>
      <c r="S25" s="179">
        <f>'[6]sp. recuperare si  cronici'!L11</f>
        <v>103</v>
      </c>
      <c r="T25" s="179">
        <f>'[6]sp. recuperare si  cronici'!M11</f>
        <v>271.28399999999999</v>
      </c>
      <c r="U25" s="179">
        <f>'[6]sp. recuperare si  cronici'!N11</f>
        <v>0</v>
      </c>
      <c r="V25" s="179">
        <f>'[6]sp. recuperare si  cronici'!O11</f>
        <v>0</v>
      </c>
      <c r="W25" s="179">
        <f>'[6]sp. recuperare si  cronici'!P11</f>
        <v>0</v>
      </c>
      <c r="X25" s="179">
        <f>'[6]sp. recuperare si  cronici'!Q11</f>
        <v>0</v>
      </c>
      <c r="Y25" s="176">
        <f>V25+R25+M25+I25+E25</f>
        <v>281.62400000000002</v>
      </c>
      <c r="Z25" s="177">
        <f>X25+T25+P25+K25+G25</f>
        <v>271.28399999999999</v>
      </c>
    </row>
    <row r="26" spans="1:30" ht="22.5">
      <c r="A26" s="183" t="s">
        <v>200</v>
      </c>
      <c r="B26" s="186" t="s">
        <v>201</v>
      </c>
      <c r="C26" s="185">
        <v>1</v>
      </c>
      <c r="D26" s="139">
        <f>'[6]sp. DRG'!E21</f>
        <v>309</v>
      </c>
      <c r="E26" s="140">
        <f>'[6]sp. DRG'!F21</f>
        <v>397.423</v>
      </c>
      <c r="F26" s="141">
        <f>'[6]sp. DRG'!G21</f>
        <v>300</v>
      </c>
      <c r="G26" s="142">
        <f>'[6]sp. DRG'!H21</f>
        <v>385.20499999999998</v>
      </c>
      <c r="H26" s="179"/>
      <c r="I26" s="181"/>
      <c r="J26" s="180"/>
      <c r="K26" s="177"/>
      <c r="L26" s="179">
        <f>'[6]sp. DRG'!I21</f>
        <v>501</v>
      </c>
      <c r="M26" s="181">
        <f>'[6]sp. DRG'!J21</f>
        <v>1254.5999999999999</v>
      </c>
      <c r="N26" s="180">
        <f>'[6]sp. DRG'!K21</f>
        <v>425</v>
      </c>
      <c r="O26" s="180">
        <f>'[6]sp. DRG'!L21</f>
        <v>1450</v>
      </c>
      <c r="P26" s="181">
        <f>'[6]sp. DRG'!M21</f>
        <v>1195.2249200000001</v>
      </c>
      <c r="Q26" s="180">
        <f>'[6]sp. DRG'!N21</f>
        <v>0</v>
      </c>
      <c r="R26" s="181">
        <f>'[6]sp. DRG'!O21</f>
        <v>0</v>
      </c>
      <c r="S26" s="180">
        <f>'[6]sp. DRG'!P21</f>
        <v>0</v>
      </c>
      <c r="T26" s="177">
        <f>'[6]sp. DRG'!Q21</f>
        <v>0</v>
      </c>
      <c r="U26" s="179">
        <f>'[6]sp. DRG'!R21</f>
        <v>59</v>
      </c>
      <c r="V26" s="181">
        <f>'[6]sp. DRG'!S21</f>
        <v>21</v>
      </c>
      <c r="W26" s="181">
        <f>'[6]sp. DRG'!T21</f>
        <v>18</v>
      </c>
      <c r="X26" s="181">
        <f>'[6]sp. DRG'!U21</f>
        <v>5.8650000000000002</v>
      </c>
      <c r="Y26" s="176">
        <f t="shared" si="3"/>
        <v>1673.0229999999999</v>
      </c>
      <c r="Z26" s="177">
        <f t="shared" si="4"/>
        <v>1586.29492</v>
      </c>
    </row>
    <row r="27" spans="1:30" ht="24" customHeight="1">
      <c r="A27" s="183" t="s">
        <v>202</v>
      </c>
      <c r="B27" s="184" t="s">
        <v>203</v>
      </c>
      <c r="C27" s="185">
        <v>1</v>
      </c>
      <c r="D27" s="139">
        <f>'[6]sp. DRG'!E22</f>
        <v>24</v>
      </c>
      <c r="E27" s="140">
        <f>'[6]sp. DRG'!F22</f>
        <v>35.021000000000001</v>
      </c>
      <c r="F27" s="141">
        <f>'[6]sp. DRG'!G22</f>
        <v>24</v>
      </c>
      <c r="G27" s="142">
        <f>'[6]sp. DRG'!H22</f>
        <v>35.021000000000001</v>
      </c>
      <c r="H27" s="179"/>
      <c r="I27" s="181"/>
      <c r="J27" s="180"/>
      <c r="K27" s="177"/>
      <c r="L27" s="179">
        <f>'[6]sp. DRG'!I22</f>
        <v>141</v>
      </c>
      <c r="M27" s="181">
        <f>'[6]sp. DRG'!J22</f>
        <v>533.73</v>
      </c>
      <c r="N27" s="180">
        <f>'[6]sp. DRG'!K22</f>
        <v>134</v>
      </c>
      <c r="O27" s="180">
        <f>'[6]sp. DRG'!L22</f>
        <v>1684</v>
      </c>
      <c r="P27" s="181">
        <f>'[6]sp. DRG'!M22</f>
        <v>533.73</v>
      </c>
      <c r="Q27" s="180">
        <f>'[6]sp. DRG'!N22</f>
        <v>270</v>
      </c>
      <c r="R27" s="181">
        <f>'[6]sp. DRG'!O22</f>
        <v>858.06</v>
      </c>
      <c r="S27" s="180">
        <f>'[6]sp. DRG'!P22</f>
        <v>270</v>
      </c>
      <c r="T27" s="177">
        <f>'[6]sp. DRG'!Q22</f>
        <v>858.06</v>
      </c>
      <c r="U27" s="179">
        <f>'[6]sp. DRG'!R22</f>
        <v>342</v>
      </c>
      <c r="V27" s="181">
        <f>'[6]sp. DRG'!S22</f>
        <v>190</v>
      </c>
      <c r="W27" s="181">
        <f>'[6]sp. DRG'!T22</f>
        <v>342</v>
      </c>
      <c r="X27" s="181">
        <f>'[6]sp. DRG'!U22</f>
        <v>190</v>
      </c>
      <c r="Y27" s="176">
        <f t="shared" si="3"/>
        <v>1616.8109999999999</v>
      </c>
      <c r="Z27" s="177">
        <f t="shared" si="4"/>
        <v>1616.8109999999999</v>
      </c>
    </row>
    <row r="28" spans="1:30" ht="13.5" thickBot="1">
      <c r="A28" s="187" t="s">
        <v>204</v>
      </c>
      <c r="B28" s="188" t="s">
        <v>205</v>
      </c>
      <c r="C28" s="189">
        <v>1</v>
      </c>
      <c r="D28" s="190">
        <f>'[6]sp. DRG'!E23</f>
        <v>356</v>
      </c>
      <c r="E28" s="191">
        <f>'[6]sp. DRG'!F23</f>
        <v>538.59</v>
      </c>
      <c r="F28" s="192">
        <f>'[6]sp. DRG'!G23</f>
        <v>356</v>
      </c>
      <c r="G28" s="193">
        <f>'[6]sp. DRG'!H23</f>
        <v>358.59</v>
      </c>
      <c r="H28" s="194"/>
      <c r="I28" s="195"/>
      <c r="J28" s="196"/>
      <c r="K28" s="197"/>
      <c r="L28" s="194">
        <f>'[6]sp. DRG'!I23</f>
        <v>0</v>
      </c>
      <c r="M28" s="195">
        <f>'[6]sp. DRG'!J23</f>
        <v>0</v>
      </c>
      <c r="N28" s="196">
        <f>'[6]sp. DRG'!K23</f>
        <v>0</v>
      </c>
      <c r="O28" s="196">
        <f>'[6]sp. DRG'!L23</f>
        <v>0</v>
      </c>
      <c r="P28" s="195">
        <f>'[6]sp. DRG'!M23</f>
        <v>0</v>
      </c>
      <c r="Q28" s="196">
        <f>'[6]sp. DRG'!N23</f>
        <v>0</v>
      </c>
      <c r="R28" s="195">
        <f>'[6]sp. DRG'!O23</f>
        <v>0</v>
      </c>
      <c r="S28" s="196">
        <f>'[6]sp. DRG'!P23</f>
        <v>0</v>
      </c>
      <c r="T28" s="197">
        <f>'[6]sp. DRG'!Q23</f>
        <v>0</v>
      </c>
      <c r="U28" s="194">
        <f>'[6]sp. DRG'!R23</f>
        <v>319</v>
      </c>
      <c r="V28" s="195">
        <f>'[6]sp. DRG'!S23</f>
        <v>186.43899999999999</v>
      </c>
      <c r="W28" s="195">
        <f>'[6]sp. DRG'!T23</f>
        <v>307</v>
      </c>
      <c r="X28" s="195">
        <f>'[6]sp. DRG'!U23</f>
        <v>180.89</v>
      </c>
      <c r="Y28" s="176">
        <f t="shared" si="3"/>
        <v>725.029</v>
      </c>
      <c r="Z28" s="177">
        <f t="shared" si="4"/>
        <v>539.48</v>
      </c>
    </row>
    <row r="29" spans="1:30" ht="13.5" thickBot="1">
      <c r="A29" s="2981" t="s">
        <v>206</v>
      </c>
      <c r="B29" s="2982"/>
      <c r="C29" s="2999"/>
      <c r="D29" s="198">
        <f t="shared" ref="D29:Z29" si="5">SUM(D18:D28)</f>
        <v>11007</v>
      </c>
      <c r="E29" s="199">
        <f t="shared" si="5"/>
        <v>20398.7</v>
      </c>
      <c r="F29" s="198">
        <f t="shared" si="5"/>
        <v>10998</v>
      </c>
      <c r="G29" s="199">
        <f t="shared" si="5"/>
        <v>20206.482000000004</v>
      </c>
      <c r="H29" s="200">
        <f t="shared" si="5"/>
        <v>0</v>
      </c>
      <c r="I29" s="199">
        <f t="shared" si="5"/>
        <v>0</v>
      </c>
      <c r="J29" s="198">
        <f t="shared" si="5"/>
        <v>0</v>
      </c>
      <c r="K29" s="199">
        <f t="shared" si="5"/>
        <v>0</v>
      </c>
      <c r="L29" s="200">
        <f t="shared" si="5"/>
        <v>3479</v>
      </c>
      <c r="M29" s="199">
        <f t="shared" si="5"/>
        <v>8579.1610000000001</v>
      </c>
      <c r="N29" s="198">
        <f t="shared" si="5"/>
        <v>1488</v>
      </c>
      <c r="O29" s="198">
        <f t="shared" si="5"/>
        <v>38368</v>
      </c>
      <c r="P29" s="199">
        <f t="shared" si="5"/>
        <v>8346.8567000000003</v>
      </c>
      <c r="Q29" s="198">
        <f t="shared" si="5"/>
        <v>2183</v>
      </c>
      <c r="R29" s="199">
        <f t="shared" si="5"/>
        <v>1497.2719999999999</v>
      </c>
      <c r="S29" s="198">
        <f t="shared" si="5"/>
        <v>2167</v>
      </c>
      <c r="T29" s="201">
        <f t="shared" si="5"/>
        <v>1484.556</v>
      </c>
      <c r="U29" s="198">
        <f t="shared" si="5"/>
        <v>5219</v>
      </c>
      <c r="V29" s="199">
        <f t="shared" si="5"/>
        <v>1616.8680000000002</v>
      </c>
      <c r="W29" s="198">
        <f t="shared" si="5"/>
        <v>5166</v>
      </c>
      <c r="X29" s="168">
        <f t="shared" si="5"/>
        <v>1596.1840000000002</v>
      </c>
      <c r="Y29" s="168">
        <f t="shared" si="5"/>
        <v>32092.001</v>
      </c>
      <c r="Z29" s="168">
        <f t="shared" si="5"/>
        <v>31634.078700000002</v>
      </c>
      <c r="AA29" s="171">
        <f>'[6]sp. DRG'!V24+'[6]sp. recuperare si  cronici'!V12</f>
        <v>32092.001</v>
      </c>
      <c r="AB29" s="171">
        <f>'[6]sp. DRG'!W24+'[6]sp. recuperare si  cronici'!W12</f>
        <v>31634.078700000002</v>
      </c>
      <c r="AC29" s="172">
        <f>Y29-AA29</f>
        <v>0</v>
      </c>
      <c r="AD29" s="172">
        <f>Z29-AB29</f>
        <v>0</v>
      </c>
    </row>
    <row r="30" spans="1:30" ht="22.5">
      <c r="A30" s="125" t="s">
        <v>207</v>
      </c>
      <c r="B30" s="202" t="s">
        <v>208</v>
      </c>
      <c r="C30" s="178">
        <v>1</v>
      </c>
      <c r="D30" s="128">
        <f>'[6]sp. DRG'!E25</f>
        <v>7125</v>
      </c>
      <c r="E30" s="129">
        <f>'[6]sp. DRG'!F25</f>
        <v>14558.94</v>
      </c>
      <c r="F30" s="130">
        <f>'[6]sp. DRG'!G25</f>
        <v>7125</v>
      </c>
      <c r="G30" s="131">
        <f>'[6]sp. DRG'!H25</f>
        <v>14558.94</v>
      </c>
      <c r="H30" s="173"/>
      <c r="I30" s="129"/>
      <c r="J30" s="174"/>
      <c r="K30" s="131"/>
      <c r="L30" s="173">
        <f>'[6]sp. DRG'!I25</f>
        <v>105</v>
      </c>
      <c r="M30" s="175">
        <f>'[6]sp. DRG'!J25</f>
        <v>713.64</v>
      </c>
      <c r="N30" s="174">
        <f>'[6]sp. DRG'!K25</f>
        <v>0</v>
      </c>
      <c r="O30" s="174">
        <f>'[6]sp. DRG'!L25</f>
        <v>2185</v>
      </c>
      <c r="P30" s="175">
        <f>'[6]sp. DRG'!M25</f>
        <v>648.38</v>
      </c>
      <c r="Q30" s="174">
        <f>'[6]sp. DRG'!N25</f>
        <v>0</v>
      </c>
      <c r="R30" s="175">
        <f>'[6]sp. DRG'!O25</f>
        <v>0</v>
      </c>
      <c r="S30" s="174">
        <f>'[6]sp. DRG'!P25</f>
        <v>0</v>
      </c>
      <c r="T30" s="203">
        <f>'[6]sp. DRG'!Q25</f>
        <v>0</v>
      </c>
      <c r="U30" s="204">
        <f>'[6]sp. DRG'!R25</f>
        <v>12276</v>
      </c>
      <c r="V30" s="175">
        <f>'[6]sp. DRG'!S25</f>
        <v>1905.57</v>
      </c>
      <c r="W30" s="174">
        <f>'[6]sp. DRG'!T25</f>
        <v>4952</v>
      </c>
      <c r="X30" s="135">
        <f>'[6]sp. DRG'!U25</f>
        <v>1062.26</v>
      </c>
      <c r="Y30" s="205">
        <f>V30+R30+M30+I30+E30</f>
        <v>17178.150000000001</v>
      </c>
      <c r="Z30" s="206">
        <f>X30+T30+P30+K30+G30</f>
        <v>16269.58</v>
      </c>
    </row>
    <row r="31" spans="1:30" s="155" customFormat="1">
      <c r="A31" s="136" t="s">
        <v>209</v>
      </c>
      <c r="B31" s="137" t="s">
        <v>210</v>
      </c>
      <c r="C31" s="178">
        <v>1</v>
      </c>
      <c r="D31" s="139">
        <f>'[6]sp. DRG'!E26</f>
        <v>2721</v>
      </c>
      <c r="E31" s="140">
        <f>'[6]sp. DRG'!F26</f>
        <v>4989.66</v>
      </c>
      <c r="F31" s="141">
        <f>'[6]sp. DRG'!G26</f>
        <v>2721</v>
      </c>
      <c r="G31" s="142">
        <f>'[6]sp. DRG'!H26</f>
        <v>4989.66</v>
      </c>
      <c r="H31" s="207"/>
      <c r="I31" s="140"/>
      <c r="J31" s="208"/>
      <c r="K31" s="142"/>
      <c r="L31" s="179">
        <f>'[6]sp. DRG'!I26</f>
        <v>87</v>
      </c>
      <c r="M31" s="181">
        <f>'[6]sp. DRG'!J26</f>
        <v>252.21</v>
      </c>
      <c r="N31" s="180">
        <f>'[6]sp. DRG'!K26</f>
        <v>84</v>
      </c>
      <c r="O31" s="180">
        <f>'[6]sp. DRG'!L26</f>
        <v>0</v>
      </c>
      <c r="P31" s="181">
        <f>'[6]sp. DRG'!M26</f>
        <v>243.3</v>
      </c>
      <c r="Q31" s="180">
        <f>'[6]sp. DRG'!N26</f>
        <v>0</v>
      </c>
      <c r="R31" s="181">
        <f>'[6]sp. DRG'!O26</f>
        <v>0</v>
      </c>
      <c r="S31" s="180">
        <f>'[6]sp. DRG'!P26</f>
        <v>0</v>
      </c>
      <c r="T31" s="209">
        <f>'[6]sp. DRG'!Q26</f>
        <v>0</v>
      </c>
      <c r="U31" s="210">
        <f>'[6]sp. DRG'!R26</f>
        <v>2898</v>
      </c>
      <c r="V31" s="181">
        <f>'[6]sp. DRG'!S26</f>
        <v>896.81</v>
      </c>
      <c r="W31" s="180">
        <f>'[6]sp. DRG'!T26</f>
        <v>1037</v>
      </c>
      <c r="X31" s="177">
        <f>'[6]sp. DRG'!U26</f>
        <v>237.08</v>
      </c>
      <c r="Y31" s="205">
        <f t="shared" ref="Y31:Y46" si="6">V31+R31+M31+I31+E31</f>
        <v>6138.68</v>
      </c>
      <c r="Z31" s="206">
        <f t="shared" ref="Z31:Z46" si="7">X31+T31+P31+K31+G31</f>
        <v>5470.04</v>
      </c>
      <c r="AA31" s="154"/>
      <c r="AB31" s="154"/>
    </row>
    <row r="32" spans="1:30" ht="27" customHeight="1">
      <c r="A32" s="136" t="s">
        <v>211</v>
      </c>
      <c r="B32" s="137" t="s">
        <v>212</v>
      </c>
      <c r="C32" s="178">
        <v>1</v>
      </c>
      <c r="D32" s="139">
        <f>'[6]sp. DRG'!E28</f>
        <v>2694</v>
      </c>
      <c r="E32" s="140">
        <f>'[6]sp. DRG'!F28</f>
        <v>3921.45</v>
      </c>
      <c r="F32" s="141">
        <f>'[6]sp. DRG'!G28</f>
        <v>2694</v>
      </c>
      <c r="G32" s="142">
        <f>'[6]sp. DRG'!H28</f>
        <v>3921.45</v>
      </c>
      <c r="H32" s="179"/>
      <c r="I32" s="140"/>
      <c r="J32" s="180"/>
      <c r="K32" s="142"/>
      <c r="L32" s="179">
        <f>'[6]sp. DRG'!I28</f>
        <v>0</v>
      </c>
      <c r="M32" s="181">
        <f>'[6]sp. DRG'!J28</f>
        <v>0</v>
      </c>
      <c r="N32" s="180">
        <f>'[6]sp. DRG'!K28</f>
        <v>0</v>
      </c>
      <c r="O32" s="180">
        <f>'[6]sp. DRG'!L28</f>
        <v>0</v>
      </c>
      <c r="P32" s="181">
        <f>'[6]sp. DRG'!M28</f>
        <v>0</v>
      </c>
      <c r="Q32" s="180">
        <f>'[6]sp. DRG'!N28</f>
        <v>0</v>
      </c>
      <c r="R32" s="181">
        <f>'[6]sp. DRG'!O28</f>
        <v>0</v>
      </c>
      <c r="S32" s="180">
        <f>'[6]sp. DRG'!P28</f>
        <v>0</v>
      </c>
      <c r="T32" s="209">
        <f>'[6]sp. DRG'!Q28</f>
        <v>0</v>
      </c>
      <c r="U32" s="210">
        <f>'[6]sp. DRG'!R28</f>
        <v>4320</v>
      </c>
      <c r="V32" s="181">
        <f>'[6]sp. DRG'!S28</f>
        <v>1138.0899999999999</v>
      </c>
      <c r="W32" s="180">
        <f>'[6]sp. DRG'!T28</f>
        <v>4320</v>
      </c>
      <c r="X32" s="177">
        <f>'[6]sp. DRG'!U28</f>
        <v>1138.0899999999999</v>
      </c>
      <c r="Y32" s="205">
        <f t="shared" si="6"/>
        <v>5059.54</v>
      </c>
      <c r="Z32" s="206">
        <f t="shared" si="7"/>
        <v>5059.54</v>
      </c>
    </row>
    <row r="33" spans="1:30" ht="31.5" customHeight="1">
      <c r="A33" s="136" t="s">
        <v>213</v>
      </c>
      <c r="B33" s="137" t="s">
        <v>214</v>
      </c>
      <c r="C33" s="178">
        <v>1</v>
      </c>
      <c r="D33" s="139">
        <f>'[6]sp. DRG'!E29</f>
        <v>930</v>
      </c>
      <c r="E33" s="140">
        <f>'[6]sp. DRG'!F29</f>
        <v>1727.2</v>
      </c>
      <c r="F33" s="141">
        <f>'[6]sp. DRG'!G29</f>
        <v>930</v>
      </c>
      <c r="G33" s="142">
        <f>'[6]sp. DRG'!H29</f>
        <v>1727.2</v>
      </c>
      <c r="H33" s="179"/>
      <c r="I33" s="140"/>
      <c r="J33" s="180"/>
      <c r="K33" s="142"/>
      <c r="L33" s="179">
        <f>'[6]sp. DRG'!I29</f>
        <v>0</v>
      </c>
      <c r="M33" s="181">
        <f>'[6]sp. DRG'!J29</f>
        <v>0</v>
      </c>
      <c r="N33" s="180">
        <f>'[6]sp. DRG'!K29</f>
        <v>0</v>
      </c>
      <c r="O33" s="180">
        <f>'[6]sp. DRG'!L29</f>
        <v>0</v>
      </c>
      <c r="P33" s="181">
        <f>'[6]sp. DRG'!M29</f>
        <v>0</v>
      </c>
      <c r="Q33" s="180">
        <f>'[6]sp. DRG'!N29</f>
        <v>0</v>
      </c>
      <c r="R33" s="181">
        <f>'[6]sp. DRG'!O29</f>
        <v>0</v>
      </c>
      <c r="S33" s="180">
        <f>'[6]sp. DRG'!P29</f>
        <v>0</v>
      </c>
      <c r="T33" s="209">
        <f>'[6]sp. DRG'!Q29</f>
        <v>0</v>
      </c>
      <c r="U33" s="210">
        <f>'[6]sp. DRG'!R29</f>
        <v>990</v>
      </c>
      <c r="V33" s="181">
        <f>'[6]sp. DRG'!S29</f>
        <v>247.5</v>
      </c>
      <c r="W33" s="180">
        <f>'[6]sp. DRG'!T29</f>
        <v>990</v>
      </c>
      <c r="X33" s="177">
        <f>'[6]sp. DRG'!U29</f>
        <v>247.5</v>
      </c>
      <c r="Y33" s="205">
        <f t="shared" si="6"/>
        <v>1974.7</v>
      </c>
      <c r="Z33" s="206">
        <f t="shared" si="7"/>
        <v>1974.7</v>
      </c>
    </row>
    <row r="34" spans="1:30" ht="22.5">
      <c r="A34" s="136" t="s">
        <v>215</v>
      </c>
      <c r="B34" s="137" t="s">
        <v>216</v>
      </c>
      <c r="C34" s="178">
        <v>1</v>
      </c>
      <c r="D34" s="139">
        <f>'[6]sp. DRG'!E30</f>
        <v>1538</v>
      </c>
      <c r="E34" s="140">
        <f>'[6]sp. DRG'!F30</f>
        <v>2147.48</v>
      </c>
      <c r="F34" s="141">
        <f>'[6]sp. DRG'!G30</f>
        <v>1538</v>
      </c>
      <c r="G34" s="142">
        <f>'[6]sp. DRG'!H30</f>
        <v>2147.48</v>
      </c>
      <c r="H34" s="179"/>
      <c r="I34" s="140"/>
      <c r="J34" s="180"/>
      <c r="K34" s="142"/>
      <c r="L34" s="179">
        <f>'[6]sp. DRG'!I30</f>
        <v>0</v>
      </c>
      <c r="M34" s="181">
        <f>'[6]sp. DRG'!J30</f>
        <v>0</v>
      </c>
      <c r="N34" s="180">
        <f>'[6]sp. DRG'!K30</f>
        <v>0</v>
      </c>
      <c r="O34" s="180">
        <f>'[6]sp. DRG'!L30</f>
        <v>0</v>
      </c>
      <c r="P34" s="181">
        <f>'[6]sp. DRG'!M30</f>
        <v>0</v>
      </c>
      <c r="Q34" s="180">
        <f>'[6]sp. DRG'!N30</f>
        <v>0</v>
      </c>
      <c r="R34" s="181">
        <f>'[6]sp. DRG'!O30</f>
        <v>0</v>
      </c>
      <c r="S34" s="180">
        <f>'[6]sp. DRG'!P30</f>
        <v>0</v>
      </c>
      <c r="T34" s="209">
        <f>'[6]sp. DRG'!Q30</f>
        <v>0</v>
      </c>
      <c r="U34" s="210">
        <f>'[6]sp. DRG'!R30</f>
        <v>2649</v>
      </c>
      <c r="V34" s="181">
        <f>'[6]sp. DRG'!S30</f>
        <v>706.85</v>
      </c>
      <c r="W34" s="180">
        <f>'[6]sp. DRG'!T30</f>
        <v>2352</v>
      </c>
      <c r="X34" s="177">
        <f>'[6]sp. DRG'!U30</f>
        <v>685.75</v>
      </c>
      <c r="Y34" s="205">
        <f t="shared" si="6"/>
        <v>2854.33</v>
      </c>
      <c r="Z34" s="206">
        <f t="shared" si="7"/>
        <v>2833.23</v>
      </c>
    </row>
    <row r="35" spans="1:30" s="155" customFormat="1" ht="22.5">
      <c r="A35" s="136" t="s">
        <v>217</v>
      </c>
      <c r="B35" s="137" t="s">
        <v>218</v>
      </c>
      <c r="C35" s="178">
        <v>1</v>
      </c>
      <c r="D35" s="139">
        <f>'[6]sp. DRG'!E31</f>
        <v>732</v>
      </c>
      <c r="E35" s="140">
        <f>'[6]sp. DRG'!F31</f>
        <v>826.71</v>
      </c>
      <c r="F35" s="141">
        <f>'[6]sp. DRG'!G31</f>
        <v>732</v>
      </c>
      <c r="G35" s="142">
        <f>'[6]sp. DRG'!H31</f>
        <v>826.71</v>
      </c>
      <c r="H35" s="207"/>
      <c r="I35" s="140"/>
      <c r="J35" s="208"/>
      <c r="K35" s="142"/>
      <c r="L35" s="179">
        <f>'[6]sp. DRG'!I31</f>
        <v>132</v>
      </c>
      <c r="M35" s="181">
        <f>'[6]sp. DRG'!J31</f>
        <v>251.38</v>
      </c>
      <c r="N35" s="180">
        <f>'[6]sp. DRG'!K31</f>
        <v>132</v>
      </c>
      <c r="O35" s="180">
        <f>'[6]sp. DRG'!L31</f>
        <v>0</v>
      </c>
      <c r="P35" s="181">
        <f>'[6]sp. DRG'!M31</f>
        <v>241.85</v>
      </c>
      <c r="Q35" s="180">
        <f>'[6]sp. DRG'!N31</f>
        <v>0</v>
      </c>
      <c r="R35" s="181">
        <f>'[6]sp. DRG'!O31</f>
        <v>0</v>
      </c>
      <c r="S35" s="180">
        <f>'[6]sp. DRG'!P31</f>
        <v>0</v>
      </c>
      <c r="T35" s="209">
        <f>'[6]sp. DRG'!Q31</f>
        <v>0</v>
      </c>
      <c r="U35" s="210">
        <f>'[6]sp. DRG'!R31</f>
        <v>1071</v>
      </c>
      <c r="V35" s="181">
        <f>'[6]sp. DRG'!S31</f>
        <v>267.75</v>
      </c>
      <c r="W35" s="180">
        <f>'[6]sp. DRG'!T31</f>
        <v>1071</v>
      </c>
      <c r="X35" s="177">
        <f>'[6]sp. DRG'!U31</f>
        <v>267.75</v>
      </c>
      <c r="Y35" s="205">
        <f t="shared" si="6"/>
        <v>1345.8400000000001</v>
      </c>
      <c r="Z35" s="206">
        <f t="shared" si="7"/>
        <v>1336.31</v>
      </c>
      <c r="AA35" s="154"/>
      <c r="AB35" s="154"/>
    </row>
    <row r="36" spans="1:30">
      <c r="A36" s="136" t="s">
        <v>219</v>
      </c>
      <c r="B36" s="137" t="s">
        <v>220</v>
      </c>
      <c r="C36" s="138">
        <v>1</v>
      </c>
      <c r="D36" s="139">
        <f>'[6]sp. DRG'!E27</f>
        <v>330</v>
      </c>
      <c r="E36" s="140">
        <f>'[6]sp. DRG'!F27</f>
        <v>443.47</v>
      </c>
      <c r="F36" s="141">
        <f>'[6]sp. DRG'!G27</f>
        <v>330</v>
      </c>
      <c r="G36" s="142">
        <f>'[6]sp. DRG'!H27</f>
        <v>443.47</v>
      </c>
      <c r="H36" s="179"/>
      <c r="I36" s="181"/>
      <c r="J36" s="180"/>
      <c r="K36" s="177"/>
      <c r="L36" s="179">
        <f>'[6]sp. DRG'!I27</f>
        <v>42</v>
      </c>
      <c r="M36" s="181">
        <f>'[6]sp. DRG'!J27</f>
        <v>311.11</v>
      </c>
      <c r="N36" s="179">
        <f>'[6]sp. DRG'!K27</f>
        <v>32</v>
      </c>
      <c r="O36" s="179">
        <f>'[6]sp. DRG'!L27</f>
        <v>1176</v>
      </c>
      <c r="P36" s="179">
        <f>'[6]sp. DRG'!M27</f>
        <v>235.44</v>
      </c>
      <c r="Q36" s="179">
        <f>'[6]sp. DRG'!N27</f>
        <v>0</v>
      </c>
      <c r="R36" s="181">
        <f>'[6]sp. DRG'!O27</f>
        <v>0</v>
      </c>
      <c r="S36" s="179">
        <f>'[6]sp. DRG'!P27</f>
        <v>0</v>
      </c>
      <c r="T36" s="209">
        <f>'[6]sp. DRG'!Q27</f>
        <v>0</v>
      </c>
      <c r="U36" s="211">
        <f>'[6]sp. DRG'!R27</f>
        <v>705</v>
      </c>
      <c r="V36" s="181">
        <f>'[6]sp. DRG'!S27</f>
        <v>211.5</v>
      </c>
      <c r="W36" s="181">
        <f>'[6]sp. DRG'!T27</f>
        <v>705</v>
      </c>
      <c r="X36" s="177">
        <f>'[6]sp. DRG'!U27</f>
        <v>211.5</v>
      </c>
      <c r="Y36" s="205">
        <f t="shared" si="6"/>
        <v>966.08</v>
      </c>
      <c r="Z36" s="206">
        <f t="shared" si="7"/>
        <v>890.41000000000008</v>
      </c>
    </row>
    <row r="37" spans="1:30" ht="22.5">
      <c r="A37" s="136" t="s">
        <v>221</v>
      </c>
      <c r="B37" s="137" t="s">
        <v>222</v>
      </c>
      <c r="C37" s="138">
        <v>3</v>
      </c>
      <c r="D37" s="139"/>
      <c r="E37" s="181"/>
      <c r="F37" s="180"/>
      <c r="G37" s="177"/>
      <c r="H37" s="179">
        <f>'[6]sp. recuperare si  cronici'!N13</f>
        <v>0</v>
      </c>
      <c r="I37" s="181">
        <f>'[6]sp. recuperare si  cronici'!O13</f>
        <v>0</v>
      </c>
      <c r="J37" s="180">
        <f>'[6]sp. recuperare si  cronici'!P13</f>
        <v>0</v>
      </c>
      <c r="K37" s="177">
        <f>'[6]sp. recuperare si  cronici'!Q13</f>
        <v>0</v>
      </c>
      <c r="L37" s="179">
        <f>'[6]sp. recuperare si  cronici'!E13</f>
        <v>321</v>
      </c>
      <c r="M37" s="181">
        <f>'[6]sp. recuperare si  cronici'!F13</f>
        <v>803.66</v>
      </c>
      <c r="N37" s="180">
        <f>'[6]sp. recuperare si  cronici'!G13</f>
        <v>312</v>
      </c>
      <c r="O37" s="180">
        <f>'[6]sp. recuperare si  cronici'!H13</f>
        <v>0</v>
      </c>
      <c r="P37" s="180">
        <f>'[6]sp. recuperare si  cronici'!I13</f>
        <v>774.76</v>
      </c>
      <c r="Q37" s="180">
        <f>'[6]sp. recuperare si  cronici'!J13</f>
        <v>1920</v>
      </c>
      <c r="R37" s="181">
        <f>'[6]sp. recuperare si  cronici'!K13</f>
        <v>452.39</v>
      </c>
      <c r="S37" s="180">
        <f>'[6]sp. recuperare si  cronici'!L13</f>
        <v>1920</v>
      </c>
      <c r="T37" s="209">
        <f>'[6]sp. recuperare si  cronici'!M13</f>
        <v>452.39</v>
      </c>
      <c r="U37" s="210">
        <f>'[6]sp. recuperare si  cronici'!R13</f>
        <v>0</v>
      </c>
      <c r="V37" s="181">
        <f>'[6]sp. recuperare si  cronici'!S13</f>
        <v>0</v>
      </c>
      <c r="W37" s="180">
        <f>'[6]sp. recuperare si  cronici'!T13</f>
        <v>0</v>
      </c>
      <c r="X37" s="177">
        <f>'[6]sp. recuperare si  cronici'!U13</f>
        <v>0</v>
      </c>
      <c r="Y37" s="205">
        <f t="shared" si="6"/>
        <v>1256.05</v>
      </c>
      <c r="Z37" s="206">
        <f t="shared" si="7"/>
        <v>1227.1500000000001</v>
      </c>
    </row>
    <row r="38" spans="1:30" ht="22.5">
      <c r="A38" s="136" t="s">
        <v>223</v>
      </c>
      <c r="B38" s="137" t="s">
        <v>224</v>
      </c>
      <c r="C38" s="138">
        <v>1</v>
      </c>
      <c r="D38" s="139">
        <f>'[6]sp. DRG'!E32</f>
        <v>330</v>
      </c>
      <c r="E38" s="140">
        <f>'[6]sp. DRG'!F32</f>
        <v>611.19000000000005</v>
      </c>
      <c r="F38" s="141">
        <f>'[6]sp. DRG'!G32</f>
        <v>330</v>
      </c>
      <c r="G38" s="142">
        <f>'[6]sp. DRG'!H32</f>
        <v>611.19000000000005</v>
      </c>
      <c r="H38" s="179"/>
      <c r="I38" s="181"/>
      <c r="J38" s="180"/>
      <c r="K38" s="177"/>
      <c r="L38" s="179">
        <f>'[6]sp. DRG'!I32</f>
        <v>201</v>
      </c>
      <c r="M38" s="181">
        <f>'[6]sp. DRG'!J32</f>
        <v>1211.6300000000001</v>
      </c>
      <c r="N38" s="180">
        <f>'[6]sp. DRG'!K32</f>
        <v>201</v>
      </c>
      <c r="O38" s="180">
        <f>'[6]sp. DRG'!L32</f>
        <v>8844</v>
      </c>
      <c r="P38" s="181">
        <f>'[6]sp. DRG'!M32</f>
        <v>1211.6300000000001</v>
      </c>
      <c r="Q38" s="180">
        <f>'[6]sp. DRG'!N32</f>
        <v>0</v>
      </c>
      <c r="R38" s="181">
        <f>'[6]sp. DRG'!O32</f>
        <v>0</v>
      </c>
      <c r="S38" s="180">
        <f>'[6]sp. DRG'!P32</f>
        <v>0</v>
      </c>
      <c r="T38" s="209">
        <f>'[6]sp. DRG'!Q32</f>
        <v>0</v>
      </c>
      <c r="U38" s="210">
        <f>'[6]sp. DRG'!R32</f>
        <v>0</v>
      </c>
      <c r="V38" s="181">
        <f>'[6]sp. DRG'!S32</f>
        <v>0</v>
      </c>
      <c r="W38" s="180">
        <f>'[6]sp. DRG'!T32</f>
        <v>0</v>
      </c>
      <c r="X38" s="177">
        <f>'[6]sp. DRG'!U32</f>
        <v>0</v>
      </c>
      <c r="Y38" s="205">
        <f t="shared" si="6"/>
        <v>1822.8200000000002</v>
      </c>
      <c r="Z38" s="206">
        <f t="shared" si="7"/>
        <v>1822.8200000000002</v>
      </c>
    </row>
    <row r="39" spans="1:30" ht="33.75">
      <c r="A39" s="136" t="s">
        <v>225</v>
      </c>
      <c r="B39" s="137" t="s">
        <v>226</v>
      </c>
      <c r="C39" s="138">
        <v>1</v>
      </c>
      <c r="D39" s="139">
        <f>'[6]sp. DRG'!E33</f>
        <v>216</v>
      </c>
      <c r="E39" s="140">
        <f>'[6]sp. DRG'!F33</f>
        <v>269.35000000000002</v>
      </c>
      <c r="F39" s="143">
        <f>'[6]sp. DRG'!G33</f>
        <v>216</v>
      </c>
      <c r="G39" s="142">
        <f>'[6]sp. DRG'!H33</f>
        <v>269.35000000000002</v>
      </c>
      <c r="H39" s="179"/>
      <c r="I39" s="181"/>
      <c r="J39" s="180"/>
      <c r="K39" s="177"/>
      <c r="L39" s="179">
        <f>'[6]sp. DRG'!I33</f>
        <v>252</v>
      </c>
      <c r="M39" s="181">
        <f>'[6]sp. DRG'!J33</f>
        <v>1871.65</v>
      </c>
      <c r="N39" s="179">
        <f>'[6]sp. DRG'!K33</f>
        <v>252</v>
      </c>
      <c r="O39" s="179">
        <f>'[6]sp. DRG'!L33</f>
        <v>9219</v>
      </c>
      <c r="P39" s="181">
        <f>'[6]sp. DRG'!M33</f>
        <v>1871.65</v>
      </c>
      <c r="Q39" s="179">
        <f>'[6]sp. DRG'!N33</f>
        <v>0</v>
      </c>
      <c r="R39" s="181">
        <f>'[6]sp. DRG'!O33</f>
        <v>0</v>
      </c>
      <c r="S39" s="179">
        <f>'[6]sp. DRG'!P33</f>
        <v>0</v>
      </c>
      <c r="T39" s="209">
        <f>'[6]sp. DRG'!Q33</f>
        <v>0</v>
      </c>
      <c r="U39" s="211">
        <f>'[6]sp. DRG'!R33</f>
        <v>0</v>
      </c>
      <c r="V39" s="181">
        <f>'[6]sp. DRG'!S33</f>
        <v>0</v>
      </c>
      <c r="W39" s="181">
        <f>'[6]sp. DRG'!T33</f>
        <v>0</v>
      </c>
      <c r="X39" s="177">
        <f>'[6]sp. DRG'!U33</f>
        <v>0</v>
      </c>
      <c r="Y39" s="205">
        <f t="shared" si="6"/>
        <v>2141</v>
      </c>
      <c r="Z39" s="206">
        <f t="shared" si="7"/>
        <v>2141</v>
      </c>
    </row>
    <row r="40" spans="1:30" ht="33.75">
      <c r="A40" s="136" t="s">
        <v>227</v>
      </c>
      <c r="B40" s="137" t="s">
        <v>228</v>
      </c>
      <c r="C40" s="138">
        <v>1</v>
      </c>
      <c r="D40" s="139">
        <f>'[6]sp. DRG'!E34</f>
        <v>168</v>
      </c>
      <c r="E40" s="140">
        <f>'[6]sp. DRG'!F34</f>
        <v>223.1</v>
      </c>
      <c r="F40" s="143">
        <f>'[6]sp. DRG'!G34</f>
        <v>168</v>
      </c>
      <c r="G40" s="142">
        <f>'[6]sp. DRG'!H34</f>
        <v>223.1</v>
      </c>
      <c r="H40" s="179"/>
      <c r="I40" s="181"/>
      <c r="J40" s="180"/>
      <c r="K40" s="177"/>
      <c r="L40" s="179">
        <f>'[6]sp. DRG'!I34</f>
        <v>120</v>
      </c>
      <c r="M40" s="181">
        <f>'[6]sp. DRG'!J34</f>
        <v>888.89</v>
      </c>
      <c r="N40" s="179">
        <f>'[6]sp. DRG'!K34</f>
        <v>120</v>
      </c>
      <c r="O40" s="179">
        <f>'[6]sp. DRG'!L34</f>
        <v>4440</v>
      </c>
      <c r="P40" s="181">
        <f>'[6]sp. DRG'!M34</f>
        <v>888.89</v>
      </c>
      <c r="Q40" s="179">
        <f>'[6]sp. DRG'!N34</f>
        <v>0</v>
      </c>
      <c r="R40" s="181">
        <f>'[6]sp. DRG'!O34</f>
        <v>0</v>
      </c>
      <c r="S40" s="179">
        <f>'[6]sp. DRG'!P34</f>
        <v>0</v>
      </c>
      <c r="T40" s="209">
        <f>'[6]sp. DRG'!Q34</f>
        <v>0</v>
      </c>
      <c r="U40" s="211">
        <f>'[6]sp. DRG'!R34</f>
        <v>0</v>
      </c>
      <c r="V40" s="181">
        <f>'[6]sp. DRG'!S34</f>
        <v>0</v>
      </c>
      <c r="W40" s="181">
        <f>'[6]sp. DRG'!T34</f>
        <v>0</v>
      </c>
      <c r="X40" s="177">
        <f>'[6]sp. DRG'!U34</f>
        <v>0</v>
      </c>
      <c r="Y40" s="205">
        <f t="shared" si="6"/>
        <v>1111.99</v>
      </c>
      <c r="Z40" s="206">
        <f t="shared" si="7"/>
        <v>1111.99</v>
      </c>
    </row>
    <row r="41" spans="1:30" ht="22.5">
      <c r="A41" s="136" t="s">
        <v>229</v>
      </c>
      <c r="B41" s="137" t="s">
        <v>230</v>
      </c>
      <c r="C41" s="138">
        <v>3</v>
      </c>
      <c r="D41" s="139"/>
      <c r="E41" s="181"/>
      <c r="F41" s="180"/>
      <c r="G41" s="177"/>
      <c r="H41" s="179">
        <f>'[6]sp. recuperare si  cronici'!N14</f>
        <v>0</v>
      </c>
      <c r="I41" s="181">
        <f>'[6]sp. recuperare si  cronici'!O14</f>
        <v>0</v>
      </c>
      <c r="J41" s="180">
        <f>'[6]sp. recuperare si  cronici'!P14</f>
        <v>0</v>
      </c>
      <c r="K41" s="177">
        <f>'[6]sp. recuperare si  cronici'!Q14</f>
        <v>0</v>
      </c>
      <c r="L41" s="179">
        <f>'[6]sp. recuperare si  cronici'!E14</f>
        <v>870</v>
      </c>
      <c r="M41" s="181">
        <f>'[6]sp. recuperare si  cronici'!F14</f>
        <v>1361.93</v>
      </c>
      <c r="N41" s="180">
        <f>'[6]sp. recuperare si  cronici'!G14</f>
        <v>866</v>
      </c>
      <c r="O41" s="180">
        <f>'[6]sp. recuperare si  cronici'!H14</f>
        <v>0</v>
      </c>
      <c r="P41" s="181">
        <f>'[6]sp. recuperare si  cronici'!I14</f>
        <v>1355.67</v>
      </c>
      <c r="Q41" s="180">
        <f>'[6]sp. recuperare si  cronici'!J14</f>
        <v>0</v>
      </c>
      <c r="R41" s="181">
        <f>'[6]sp. recuperare si  cronici'!K14</f>
        <v>0</v>
      </c>
      <c r="S41" s="180">
        <f>'[6]sp. recuperare si  cronici'!L14</f>
        <v>0</v>
      </c>
      <c r="T41" s="209">
        <f>'[6]sp. recuperare si  cronici'!M14</f>
        <v>0</v>
      </c>
      <c r="U41" s="210">
        <f>'[6]sp. recuperare si  cronici'!R14</f>
        <v>0</v>
      </c>
      <c r="V41" s="181">
        <f>'[6]sp. recuperare si  cronici'!S14</f>
        <v>0</v>
      </c>
      <c r="W41" s="180">
        <f>'[6]sp. recuperare si  cronici'!T14</f>
        <v>0</v>
      </c>
      <c r="X41" s="177">
        <f>'[6]sp. recuperare si  cronici'!U14</f>
        <v>0</v>
      </c>
      <c r="Y41" s="205">
        <f t="shared" si="6"/>
        <v>1361.93</v>
      </c>
      <c r="Z41" s="206">
        <f t="shared" si="7"/>
        <v>1355.67</v>
      </c>
    </row>
    <row r="42" spans="1:30">
      <c r="A42" s="183" t="s">
        <v>231</v>
      </c>
      <c r="B42" s="212" t="s">
        <v>232</v>
      </c>
      <c r="C42" s="185">
        <v>1</v>
      </c>
      <c r="D42" s="139">
        <f>'[6]sp. DRG'!E35</f>
        <v>0</v>
      </c>
      <c r="E42" s="139">
        <f>'[6]sp. DRG'!F35</f>
        <v>0</v>
      </c>
      <c r="F42" s="139">
        <f>'[6]sp. DRG'!G35</f>
        <v>0</v>
      </c>
      <c r="G42" s="139">
        <f>'[6]sp. DRG'!H35</f>
        <v>0</v>
      </c>
      <c r="H42" s="179"/>
      <c r="I42" s="181"/>
      <c r="J42" s="180"/>
      <c r="K42" s="177"/>
      <c r="L42" s="179">
        <f>'[6]sp. DRG'!I35+'[6]sp. recuperare si  cronici'!E15</f>
        <v>0</v>
      </c>
      <c r="M42" s="179">
        <f>'[6]sp. DRG'!J35+'[6]sp. recuperare si  cronici'!F15</f>
        <v>0</v>
      </c>
      <c r="N42" s="179">
        <f>'[6]sp. DRG'!K35+'[6]sp. recuperare si  cronici'!G15</f>
        <v>0</v>
      </c>
      <c r="O42" s="179">
        <f>'[6]sp. DRG'!L35+'[6]sp. recuperare si  cronici'!H15</f>
        <v>0</v>
      </c>
      <c r="P42" s="179">
        <f>'[6]sp. DRG'!M35+'[6]sp. recuperare si  cronici'!I15</f>
        <v>0</v>
      </c>
      <c r="Q42" s="179">
        <f>'[6]sp. DRG'!N35+'[6]sp. recuperare si  cronici'!J15</f>
        <v>0</v>
      </c>
      <c r="R42" s="179">
        <f>'[6]sp. DRG'!O35+'[6]sp. recuperare si  cronici'!K15</f>
        <v>0</v>
      </c>
      <c r="S42" s="179">
        <f>'[6]sp. DRG'!P35+'[6]sp. recuperare si  cronici'!L15</f>
        <v>0</v>
      </c>
      <c r="T42" s="179">
        <f>'[6]sp. DRG'!Q35+'[6]sp. recuperare si  cronici'!M15</f>
        <v>0</v>
      </c>
      <c r="U42" s="179">
        <f>'[6]sp. DRG'!R35+'[6]sp. recuperare si  cronici'!N15</f>
        <v>0</v>
      </c>
      <c r="V42" s="179">
        <f>'[6]sp. DRG'!S35+'[6]sp. recuperare si  cronici'!O15</f>
        <v>0</v>
      </c>
      <c r="W42" s="179">
        <f>'[6]sp. DRG'!T35+'[6]sp. recuperare si  cronici'!P15</f>
        <v>0</v>
      </c>
      <c r="X42" s="179">
        <f>'[6]sp. DRG'!U35+'[6]sp. recuperare si  cronici'!Q15</f>
        <v>0</v>
      </c>
      <c r="Y42" s="205">
        <f t="shared" si="6"/>
        <v>0</v>
      </c>
      <c r="Z42" s="206">
        <f t="shared" si="7"/>
        <v>0</v>
      </c>
    </row>
    <row r="43" spans="1:30" s="155" customFormat="1">
      <c r="A43" s="183" t="s">
        <v>233</v>
      </c>
      <c r="B43" s="212" t="s">
        <v>234</v>
      </c>
      <c r="C43" s="185">
        <v>3</v>
      </c>
      <c r="D43" s="148"/>
      <c r="E43" s="213"/>
      <c r="F43" s="208"/>
      <c r="G43" s="214"/>
      <c r="H43" s="207">
        <f>'[6]sp. recuperare si  cronici'!N16</f>
        <v>0</v>
      </c>
      <c r="I43" s="213">
        <f>'[6]sp. recuperare si  cronici'!O16</f>
        <v>0</v>
      </c>
      <c r="J43" s="208">
        <f>'[6]sp. recuperare si  cronici'!P16</f>
        <v>0</v>
      </c>
      <c r="K43" s="214">
        <f>'[6]sp. recuperare si  cronici'!Q16</f>
        <v>0</v>
      </c>
      <c r="L43" s="207">
        <f>'[6]sp. recuperare si  cronici'!E16</f>
        <v>387</v>
      </c>
      <c r="M43" s="213">
        <f>'[6]sp. recuperare si  cronici'!F16</f>
        <v>614.07000000000005</v>
      </c>
      <c r="N43" s="208">
        <f>'[6]sp. recuperare si  cronici'!G16</f>
        <v>387</v>
      </c>
      <c r="O43" s="208">
        <f>'[6]sp. recuperare si  cronici'!H16</f>
        <v>0</v>
      </c>
      <c r="P43" s="213">
        <f>'[6]sp. recuperare si  cronici'!I16</f>
        <v>614.07000000000005</v>
      </c>
      <c r="Q43" s="208">
        <f>'[6]sp. recuperare si  cronici'!J16</f>
        <v>0</v>
      </c>
      <c r="R43" s="213">
        <f>'[6]sp. recuperare si  cronici'!K16</f>
        <v>0</v>
      </c>
      <c r="S43" s="208">
        <f>'[6]sp. recuperare si  cronici'!L16</f>
        <v>0</v>
      </c>
      <c r="T43" s="215">
        <f>'[6]sp. recuperare si  cronici'!M16</f>
        <v>0</v>
      </c>
      <c r="U43" s="216">
        <f>'[6]sp. recuperare si  cronici'!R16</f>
        <v>561</v>
      </c>
      <c r="V43" s="213">
        <f>'[6]sp. recuperare si  cronici'!S16</f>
        <v>126.15</v>
      </c>
      <c r="W43" s="208">
        <f>'[6]sp. recuperare si  cronici'!T16</f>
        <v>561</v>
      </c>
      <c r="X43" s="214">
        <f>'[6]sp. recuperare si  cronici'!U16</f>
        <v>126.15</v>
      </c>
      <c r="Y43" s="205">
        <f t="shared" si="6"/>
        <v>740.22</v>
      </c>
      <c r="Z43" s="206">
        <f t="shared" si="7"/>
        <v>740.22</v>
      </c>
      <c r="AA43" s="154"/>
      <c r="AB43" s="154"/>
    </row>
    <row r="44" spans="1:30" s="155" customFormat="1" ht="23.25" thickBot="1">
      <c r="A44" s="217" t="s">
        <v>235</v>
      </c>
      <c r="B44" s="218" t="s">
        <v>236</v>
      </c>
      <c r="C44" s="219">
        <v>1</v>
      </c>
      <c r="D44" s="139">
        <f>'[6]sp. DRG'!E36</f>
        <v>54</v>
      </c>
      <c r="E44" s="139">
        <f>'[6]sp. DRG'!F36</f>
        <v>68.8</v>
      </c>
      <c r="F44" s="139">
        <f>'[6]sp. DRG'!G36</f>
        <v>28</v>
      </c>
      <c r="G44" s="139">
        <f>'[6]sp. DRG'!H36</f>
        <v>35.68</v>
      </c>
      <c r="H44" s="220"/>
      <c r="I44" s="221"/>
      <c r="J44" s="220"/>
      <c r="K44" s="222"/>
      <c r="L44" s="220">
        <f>'[6]sp. DRG'!I36</f>
        <v>54</v>
      </c>
      <c r="M44" s="220">
        <f>'[6]sp. DRG'!J36</f>
        <v>84.75</v>
      </c>
      <c r="N44" s="220">
        <f>'[6]sp. DRG'!K36</f>
        <v>54</v>
      </c>
      <c r="O44" s="220">
        <f>'[6]sp. DRG'!L36</f>
        <v>0</v>
      </c>
      <c r="P44" s="220">
        <f>'[6]sp. DRG'!M36</f>
        <v>84.75</v>
      </c>
      <c r="Q44" s="220">
        <f>'[6]sp. DRG'!N36</f>
        <v>0</v>
      </c>
      <c r="R44" s="220">
        <f>'[6]sp. DRG'!O36</f>
        <v>0</v>
      </c>
      <c r="S44" s="220">
        <f>'[6]sp. DRG'!P36</f>
        <v>0</v>
      </c>
      <c r="T44" s="220">
        <f>'[6]sp. DRG'!Q36</f>
        <v>0</v>
      </c>
      <c r="U44" s="220">
        <f>'[6]sp. DRG'!R36</f>
        <v>498</v>
      </c>
      <c r="V44" s="220">
        <f>'[6]sp. DRG'!S36</f>
        <v>164.42</v>
      </c>
      <c r="W44" s="220">
        <f>'[6]sp. DRG'!T36</f>
        <v>456</v>
      </c>
      <c r="X44" s="220">
        <f>'[6]sp. DRG'!U36</f>
        <v>159.66</v>
      </c>
      <c r="Y44" s="205">
        <f t="shared" si="6"/>
        <v>317.96999999999997</v>
      </c>
      <c r="Z44" s="206">
        <f t="shared" si="7"/>
        <v>280.08999999999997</v>
      </c>
      <c r="AA44" s="154"/>
      <c r="AB44" s="154"/>
    </row>
    <row r="45" spans="1:30" s="155" customFormat="1">
      <c r="A45" s="223" t="s">
        <v>237</v>
      </c>
      <c r="B45" s="224" t="s">
        <v>238</v>
      </c>
      <c r="C45" s="225">
        <v>3</v>
      </c>
      <c r="D45" s="150"/>
      <c r="E45" s="213"/>
      <c r="F45" s="208"/>
      <c r="G45" s="213"/>
      <c r="H45" s="208">
        <f>'[6]sp. recuperare si  cronici'!N17</f>
        <v>0</v>
      </c>
      <c r="I45" s="208">
        <f>'[6]sp. recuperare si  cronici'!O17</f>
        <v>0</v>
      </c>
      <c r="J45" s="208">
        <f>'[6]sp. recuperare si  cronici'!P17</f>
        <v>0</v>
      </c>
      <c r="K45" s="208">
        <f>'[6]sp. recuperare si  cronici'!Q17</f>
        <v>0</v>
      </c>
      <c r="L45" s="208">
        <f>'[6]sp. recuperare si  cronici'!E17</f>
        <v>186</v>
      </c>
      <c r="M45" s="208">
        <f>'[6]sp. recuperare si  cronici'!F17</f>
        <v>401.76</v>
      </c>
      <c r="N45" s="208">
        <f>'[6]sp. recuperare si  cronici'!G17</f>
        <v>186</v>
      </c>
      <c r="O45" s="208">
        <f>'[6]sp. recuperare si  cronici'!H17</f>
        <v>0</v>
      </c>
      <c r="P45" s="208">
        <f>'[6]sp. recuperare si  cronici'!I17</f>
        <v>401.76</v>
      </c>
      <c r="Q45" s="208">
        <f>'[6]sp. recuperare si  cronici'!J17</f>
        <v>0</v>
      </c>
      <c r="R45" s="208">
        <f>'[6]sp. recuperare si  cronici'!K17</f>
        <v>0</v>
      </c>
      <c r="S45" s="208">
        <f>'[6]sp. recuperare si  cronici'!L17</f>
        <v>0</v>
      </c>
      <c r="T45" s="208">
        <f>'[6]sp. recuperare si  cronici'!M17</f>
        <v>0</v>
      </c>
      <c r="U45" s="208">
        <f>'[6]sp. recuperare si  cronici'!R17</f>
        <v>0</v>
      </c>
      <c r="V45" s="208">
        <f>'[6]sp. recuperare si  cronici'!S17</f>
        <v>0</v>
      </c>
      <c r="W45" s="208">
        <f>'[6]sp. recuperare si  cronici'!T17</f>
        <v>0</v>
      </c>
      <c r="X45" s="208">
        <f>'[6]sp. recuperare si  cronici'!U17</f>
        <v>0</v>
      </c>
      <c r="Y45" s="205">
        <f t="shared" si="6"/>
        <v>401.76</v>
      </c>
      <c r="Z45" s="206">
        <f t="shared" si="7"/>
        <v>401.76</v>
      </c>
      <c r="AA45" s="154"/>
      <c r="AB45" s="154"/>
    </row>
    <row r="46" spans="1:30" s="155" customFormat="1" ht="23.25" thickBot="1">
      <c r="A46" s="226" t="s">
        <v>239</v>
      </c>
      <c r="B46" s="227" t="s">
        <v>240</v>
      </c>
      <c r="C46" s="225">
        <v>3</v>
      </c>
      <c r="D46" s="150"/>
      <c r="E46" s="213"/>
      <c r="F46" s="208"/>
      <c r="G46" s="213"/>
      <c r="H46" s="208">
        <f>'[6]sp. recuperare si  cronici'!N18</f>
        <v>0</v>
      </c>
      <c r="I46" s="208">
        <f>'[6]sp. recuperare si  cronici'!O18</f>
        <v>0</v>
      </c>
      <c r="J46" s="208">
        <f>'[6]sp. recuperare si  cronici'!P18</f>
        <v>0</v>
      </c>
      <c r="K46" s="208">
        <f>'[6]sp. recuperare si  cronici'!Q18</f>
        <v>0</v>
      </c>
      <c r="L46" s="208">
        <f>'[6]sp. recuperare si  cronici'!E18</f>
        <v>0</v>
      </c>
      <c r="M46" s="208">
        <f>'[6]sp. recuperare si  cronici'!F18</f>
        <v>0</v>
      </c>
      <c r="N46" s="208">
        <f>'[6]sp. recuperare si  cronici'!G18</f>
        <v>0</v>
      </c>
      <c r="O46" s="208">
        <f>'[6]sp. recuperare si  cronici'!H18</f>
        <v>0</v>
      </c>
      <c r="P46" s="208">
        <f>'[6]sp. recuperare si  cronici'!I18</f>
        <v>0</v>
      </c>
      <c r="Q46" s="208">
        <f>'[6]sp. recuperare si  cronici'!J18</f>
        <v>0</v>
      </c>
      <c r="R46" s="208">
        <f>'[6]sp. recuperare si  cronici'!K18</f>
        <v>0</v>
      </c>
      <c r="S46" s="208">
        <f>'[6]sp. recuperare si  cronici'!L18</f>
        <v>0</v>
      </c>
      <c r="T46" s="208">
        <f>'[6]sp. recuperare si  cronici'!M18</f>
        <v>0</v>
      </c>
      <c r="U46" s="208">
        <f>'[6]sp. recuperare si  cronici'!R18</f>
        <v>0</v>
      </c>
      <c r="V46" s="208">
        <f>'[6]sp. recuperare si  cronici'!S18</f>
        <v>0</v>
      </c>
      <c r="W46" s="208">
        <f>'[6]sp. recuperare si  cronici'!T18</f>
        <v>0</v>
      </c>
      <c r="X46" s="208">
        <f>'[6]sp. recuperare si  cronici'!U18</f>
        <v>0</v>
      </c>
      <c r="Y46" s="205">
        <f t="shared" si="6"/>
        <v>0</v>
      </c>
      <c r="Z46" s="206">
        <f t="shared" si="7"/>
        <v>0</v>
      </c>
      <c r="AA46" s="154"/>
      <c r="AB46" s="154"/>
    </row>
    <row r="47" spans="1:30" ht="13.5" thickBot="1">
      <c r="A47" s="2981" t="s">
        <v>241</v>
      </c>
      <c r="B47" s="2982"/>
      <c r="C47" s="2983"/>
      <c r="D47" s="169">
        <f>SUM(D30:D46)</f>
        <v>16838</v>
      </c>
      <c r="E47" s="169">
        <f t="shared" ref="E47:Z47" si="8">SUM(E30:E46)</f>
        <v>29787.349999999995</v>
      </c>
      <c r="F47" s="169">
        <f t="shared" si="8"/>
        <v>16812</v>
      </c>
      <c r="G47" s="169">
        <f t="shared" si="8"/>
        <v>29754.229999999996</v>
      </c>
      <c r="H47" s="169">
        <f t="shared" si="8"/>
        <v>0</v>
      </c>
      <c r="I47" s="170">
        <f t="shared" si="8"/>
        <v>0</v>
      </c>
      <c r="J47" s="169">
        <f t="shared" si="8"/>
        <v>0</v>
      </c>
      <c r="K47" s="170">
        <f t="shared" si="8"/>
        <v>0</v>
      </c>
      <c r="L47" s="169">
        <f t="shared" si="8"/>
        <v>2757</v>
      </c>
      <c r="M47" s="169">
        <f t="shared" si="8"/>
        <v>8766.6800000000021</v>
      </c>
      <c r="N47" s="169">
        <f t="shared" si="8"/>
        <v>2626</v>
      </c>
      <c r="O47" s="169">
        <f>SUM(O30:O46)</f>
        <v>25864</v>
      </c>
      <c r="P47" s="169">
        <f>SUM(P30:P46)</f>
        <v>8572.15</v>
      </c>
      <c r="Q47" s="169">
        <f t="shared" si="8"/>
        <v>1920</v>
      </c>
      <c r="R47" s="169">
        <f t="shared" si="8"/>
        <v>452.39</v>
      </c>
      <c r="S47" s="169">
        <f t="shared" si="8"/>
        <v>1920</v>
      </c>
      <c r="T47" s="169">
        <f t="shared" si="8"/>
        <v>452.39</v>
      </c>
      <c r="U47" s="169">
        <f t="shared" si="8"/>
        <v>25968</v>
      </c>
      <c r="V47" s="169">
        <f t="shared" si="8"/>
        <v>5664.64</v>
      </c>
      <c r="W47" s="169">
        <f t="shared" si="8"/>
        <v>16444</v>
      </c>
      <c r="X47" s="169">
        <f t="shared" si="8"/>
        <v>4135.74</v>
      </c>
      <c r="Y47" s="228">
        <f t="shared" si="8"/>
        <v>44671.060000000012</v>
      </c>
      <c r="Z47" s="229">
        <f t="shared" si="8"/>
        <v>42914.51</v>
      </c>
      <c r="AA47" s="171">
        <f>'[6]sp. DRG'!V37+'[6]sp. recuperare si  cronici'!V19+'[6]sp. acuti altele decat DRG'!V11</f>
        <v>44671.060000000005</v>
      </c>
      <c r="AB47" s="171">
        <f>'[6]sp. DRG'!W37+'[6]sp. recuperare si  cronici'!W19+'[6]sp. acuti altele decat DRG'!W11</f>
        <v>42914.509999999995</v>
      </c>
      <c r="AC47" s="172">
        <f>Y47-AA47</f>
        <v>0</v>
      </c>
      <c r="AD47" s="172">
        <f>Z47-AB47</f>
        <v>0</v>
      </c>
    </row>
    <row r="48" spans="1:30" ht="22.5">
      <c r="A48" s="125" t="s">
        <v>242</v>
      </c>
      <c r="B48" s="230" t="s">
        <v>243</v>
      </c>
      <c r="C48" s="127">
        <v>1</v>
      </c>
      <c r="D48" s="231">
        <f>'[6]sp. DRG'!E38</f>
        <v>12182</v>
      </c>
      <c r="E48" s="232">
        <f>'[6]sp. DRG'!F38</f>
        <v>22282.34</v>
      </c>
      <c r="F48" s="233">
        <f>'[6]sp. DRG'!G38</f>
        <v>12182</v>
      </c>
      <c r="G48" s="234">
        <f>'[6]sp. DRG'!H38</f>
        <v>22282.34</v>
      </c>
      <c r="H48" s="235"/>
      <c r="I48" s="232"/>
      <c r="J48" s="236"/>
      <c r="K48" s="234"/>
      <c r="L48" s="237">
        <f>'[6]sp. DRG'!I38</f>
        <v>195</v>
      </c>
      <c r="M48" s="238">
        <f>'[6]sp. DRG'!J38</f>
        <v>659.38</v>
      </c>
      <c r="N48" s="239">
        <f>'[6]sp. DRG'!K38</f>
        <v>205</v>
      </c>
      <c r="O48" s="239">
        <f>'[6]sp. DRG'!L38</f>
        <v>0</v>
      </c>
      <c r="P48" s="238">
        <f>'[6]sp. DRG'!M38</f>
        <v>610.77</v>
      </c>
      <c r="Q48" s="239">
        <f>'[6]sp. DRG'!N38</f>
        <v>739</v>
      </c>
      <c r="R48" s="238">
        <f>'[6]sp. DRG'!O38</f>
        <v>174.12</v>
      </c>
      <c r="S48" s="239">
        <f>'[6]sp. DRG'!P38</f>
        <v>739</v>
      </c>
      <c r="T48" s="240">
        <f>'[6]sp. DRG'!Q38</f>
        <v>174.12</v>
      </c>
      <c r="U48" s="237">
        <f>'[6]sp. DRG'!R38</f>
        <v>5123</v>
      </c>
      <c r="V48" s="238">
        <f>'[6]sp. DRG'!S38</f>
        <v>1357.77</v>
      </c>
      <c r="W48" s="239">
        <f>'[6]sp. DRG'!T38</f>
        <v>5415</v>
      </c>
      <c r="X48" s="240">
        <f>'[6]sp. DRG'!U38</f>
        <v>1357.77</v>
      </c>
      <c r="Y48" s="205">
        <f>V48+R48+M48+I48+E48</f>
        <v>24473.61</v>
      </c>
      <c r="Z48" s="206">
        <f>X48+T48+P48+K48+G48</f>
        <v>24425</v>
      </c>
    </row>
    <row r="49" spans="1:30">
      <c r="A49" s="136" t="s">
        <v>244</v>
      </c>
      <c r="B49" s="137" t="s">
        <v>245</v>
      </c>
      <c r="C49" s="138">
        <v>1</v>
      </c>
      <c r="D49" s="148">
        <f>'[6]sp. DRG'!E39</f>
        <v>4487</v>
      </c>
      <c r="E49" s="149">
        <f>'[6]sp. DRG'!F39</f>
        <v>6859.56</v>
      </c>
      <c r="F49" s="150">
        <f>'[6]sp. DRG'!G39</f>
        <v>4487</v>
      </c>
      <c r="G49" s="151">
        <f>'[6]sp. DRG'!H39</f>
        <v>6859.56</v>
      </c>
      <c r="H49" s="241"/>
      <c r="I49" s="149"/>
      <c r="J49" s="242"/>
      <c r="K49" s="151"/>
      <c r="L49" s="243">
        <f>'[6]sp. DRG'!I39</f>
        <v>42</v>
      </c>
      <c r="M49" s="244">
        <f>'[6]sp. DRG'!J39</f>
        <v>71.88</v>
      </c>
      <c r="N49" s="245">
        <f>'[6]sp. DRG'!K39</f>
        <v>42</v>
      </c>
      <c r="O49" s="245">
        <f>'[6]sp. DRG'!L39</f>
        <v>0</v>
      </c>
      <c r="P49" s="244">
        <f>'[6]sp. DRG'!M39</f>
        <v>71.88</v>
      </c>
      <c r="Q49" s="245">
        <f>'[6]sp. DRG'!N39</f>
        <v>1023</v>
      </c>
      <c r="R49" s="244">
        <f>'[6]sp. DRG'!O39</f>
        <v>221.77</v>
      </c>
      <c r="S49" s="245">
        <f>'[6]sp. DRG'!P39</f>
        <v>1023</v>
      </c>
      <c r="T49" s="246">
        <f>'[6]sp. DRG'!Q39</f>
        <v>221.77</v>
      </c>
      <c r="U49" s="243">
        <f>'[6]sp. DRG'!R39</f>
        <v>3870</v>
      </c>
      <c r="V49" s="244">
        <f>'[6]sp. DRG'!S39</f>
        <v>1098.1199999999999</v>
      </c>
      <c r="W49" s="245">
        <f>'[6]sp. DRG'!T39</f>
        <v>3882</v>
      </c>
      <c r="X49" s="246">
        <f>'[6]sp. DRG'!U39</f>
        <v>1098.1199999999999</v>
      </c>
      <c r="Y49" s="205">
        <f t="shared" ref="Y49:Y58" si="9">V49+R49+M49+I49+E49</f>
        <v>8251.33</v>
      </c>
      <c r="Z49" s="206">
        <f t="shared" ref="Z49:Z58" si="10">X49+T49+P49+K49+G49</f>
        <v>8251.33</v>
      </c>
    </row>
    <row r="50" spans="1:30" ht="22.5">
      <c r="A50" s="136" t="s">
        <v>246</v>
      </c>
      <c r="B50" s="137" t="s">
        <v>247</v>
      </c>
      <c r="C50" s="138">
        <v>1</v>
      </c>
      <c r="D50" s="148">
        <f>'[6]sp. DRG'!E40</f>
        <v>712</v>
      </c>
      <c r="E50" s="149">
        <f>'[6]sp. DRG'!F40</f>
        <v>873.1</v>
      </c>
      <c r="F50" s="150">
        <f>'[6]sp. DRG'!G40</f>
        <v>712</v>
      </c>
      <c r="G50" s="151">
        <f>'[6]sp. DRG'!H40</f>
        <v>873.1</v>
      </c>
      <c r="H50" s="241"/>
      <c r="I50" s="149"/>
      <c r="J50" s="242"/>
      <c r="K50" s="151"/>
      <c r="L50" s="243">
        <f>'[6]sp. DRG'!I40</f>
        <v>207</v>
      </c>
      <c r="M50" s="244">
        <f>'[6]sp. DRG'!J40</f>
        <v>442.67</v>
      </c>
      <c r="N50" s="245">
        <f>'[6]sp. DRG'!K40</f>
        <v>207</v>
      </c>
      <c r="O50" s="245">
        <f>'[6]sp. DRG'!L40</f>
        <v>0</v>
      </c>
      <c r="P50" s="244">
        <f>'[6]sp. DRG'!M40</f>
        <v>442.67</v>
      </c>
      <c r="Q50" s="245">
        <f>'[6]sp. DRG'!N40</f>
        <v>0</v>
      </c>
      <c r="R50" s="244">
        <f>'[6]sp. DRG'!O40</f>
        <v>0</v>
      </c>
      <c r="S50" s="245">
        <f>'[6]sp. DRG'!P40</f>
        <v>0</v>
      </c>
      <c r="T50" s="246">
        <f>'[6]sp. DRG'!Q40</f>
        <v>0</v>
      </c>
      <c r="U50" s="243">
        <f>'[6]sp. DRG'!R40</f>
        <v>2129</v>
      </c>
      <c r="V50" s="244">
        <f>'[6]sp. DRG'!S40</f>
        <v>557.1</v>
      </c>
      <c r="W50" s="245">
        <f>'[6]sp. DRG'!T40</f>
        <v>2137</v>
      </c>
      <c r="X50" s="246">
        <f>'[6]sp. DRG'!U40</f>
        <v>557.1</v>
      </c>
      <c r="Y50" s="205">
        <f t="shared" si="9"/>
        <v>1872.87</v>
      </c>
      <c r="Z50" s="206">
        <f t="shared" si="10"/>
        <v>1872.87</v>
      </c>
    </row>
    <row r="51" spans="1:30" s="155" customFormat="1" ht="22.5">
      <c r="A51" s="136" t="s">
        <v>248</v>
      </c>
      <c r="B51" s="137" t="s">
        <v>249</v>
      </c>
      <c r="C51" s="247">
        <v>1</v>
      </c>
      <c r="D51" s="148">
        <f>'[6]sp. DRG'!E41</f>
        <v>650</v>
      </c>
      <c r="E51" s="149">
        <f>'[6]sp. DRG'!F41</f>
        <v>948.58</v>
      </c>
      <c r="F51" s="150">
        <f>'[6]sp. DRG'!G41</f>
        <v>650</v>
      </c>
      <c r="G51" s="151">
        <f>'[6]sp. DRG'!H41</f>
        <v>948.58</v>
      </c>
      <c r="H51" s="241"/>
      <c r="I51" s="149"/>
      <c r="J51" s="248"/>
      <c r="K51" s="151"/>
      <c r="L51" s="243">
        <f>'[6]sp. DRG'!I41</f>
        <v>66</v>
      </c>
      <c r="M51" s="244">
        <f>'[6]sp. DRG'!J41</f>
        <v>94.72</v>
      </c>
      <c r="N51" s="245">
        <f>'[6]sp. DRG'!K41</f>
        <v>54</v>
      </c>
      <c r="O51" s="245">
        <f>'[6]sp. DRG'!L41</f>
        <v>0</v>
      </c>
      <c r="P51" s="244">
        <f>'[6]sp. DRG'!M41</f>
        <v>77.39</v>
      </c>
      <c r="Q51" s="245">
        <f>'[6]sp. DRG'!N41</f>
        <v>0</v>
      </c>
      <c r="R51" s="244">
        <f>'[6]sp. DRG'!O41</f>
        <v>0</v>
      </c>
      <c r="S51" s="245">
        <f>'[6]sp. DRG'!P41</f>
        <v>0</v>
      </c>
      <c r="T51" s="246">
        <f>'[6]sp. DRG'!Q41</f>
        <v>0</v>
      </c>
      <c r="U51" s="243">
        <f>'[6]sp. DRG'!R41</f>
        <v>2304</v>
      </c>
      <c r="V51" s="244">
        <f>'[6]sp. DRG'!S41</f>
        <v>532.45000000000005</v>
      </c>
      <c r="W51" s="245">
        <f>'[6]sp. DRG'!T41</f>
        <v>2370</v>
      </c>
      <c r="X51" s="246">
        <f>'[6]sp. DRG'!U41</f>
        <v>532.45000000000005</v>
      </c>
      <c r="Y51" s="205">
        <f t="shared" si="9"/>
        <v>1575.75</v>
      </c>
      <c r="Z51" s="206">
        <f t="shared" si="10"/>
        <v>1558.42</v>
      </c>
      <c r="AA51" s="154"/>
      <c r="AB51" s="154"/>
    </row>
    <row r="52" spans="1:30" ht="22.5">
      <c r="A52" s="136" t="s">
        <v>250</v>
      </c>
      <c r="B52" s="137" t="s">
        <v>251</v>
      </c>
      <c r="C52" s="138">
        <v>1</v>
      </c>
      <c r="D52" s="148">
        <f>'[6]sp. DRG'!E42</f>
        <v>3049</v>
      </c>
      <c r="E52" s="149">
        <f>'[6]sp. DRG'!F42</f>
        <v>4623.25</v>
      </c>
      <c r="F52" s="150">
        <f>'[6]sp. DRG'!G42</f>
        <v>3049</v>
      </c>
      <c r="G52" s="151">
        <f>'[6]sp. DRG'!H42</f>
        <v>4619.5200000000004</v>
      </c>
      <c r="H52" s="241"/>
      <c r="I52" s="149"/>
      <c r="J52" s="242"/>
      <c r="K52" s="151"/>
      <c r="L52" s="243">
        <f>'[6]sp. DRG'!I42</f>
        <v>261</v>
      </c>
      <c r="M52" s="244">
        <f>'[6]sp. DRG'!J42</f>
        <v>646.66</v>
      </c>
      <c r="N52" s="245">
        <f>'[6]sp. DRG'!K42</f>
        <v>276</v>
      </c>
      <c r="O52" s="245">
        <f>'[6]sp. DRG'!L42</f>
        <v>0</v>
      </c>
      <c r="P52" s="244">
        <f>'[6]sp. DRG'!M42</f>
        <v>646.66</v>
      </c>
      <c r="Q52" s="245">
        <f>'[6]sp. DRG'!N42</f>
        <v>0</v>
      </c>
      <c r="R52" s="244">
        <f>'[6]sp. DRG'!O42</f>
        <v>0</v>
      </c>
      <c r="S52" s="245">
        <f>'[6]sp. DRG'!P42</f>
        <v>0</v>
      </c>
      <c r="T52" s="246">
        <f>'[6]sp. DRG'!Q42</f>
        <v>0</v>
      </c>
      <c r="U52" s="243">
        <f>'[6]sp. DRG'!R42</f>
        <v>5633</v>
      </c>
      <c r="V52" s="244">
        <f>'[6]sp. DRG'!S42</f>
        <v>1660.36</v>
      </c>
      <c r="W52" s="245">
        <f>'[6]sp. DRG'!T42</f>
        <v>5576</v>
      </c>
      <c r="X52" s="246">
        <f>'[6]sp. DRG'!U42</f>
        <v>1660.36</v>
      </c>
      <c r="Y52" s="205">
        <f t="shared" si="9"/>
        <v>6930.27</v>
      </c>
      <c r="Z52" s="206">
        <f t="shared" si="10"/>
        <v>6926.5400000000009</v>
      </c>
    </row>
    <row r="53" spans="1:30" ht="67.5">
      <c r="A53" s="136" t="s">
        <v>252</v>
      </c>
      <c r="B53" s="137" t="s">
        <v>253</v>
      </c>
      <c r="C53" s="138">
        <v>1</v>
      </c>
      <c r="D53" s="148">
        <f>'[6]sp. DRG'!E43</f>
        <v>0</v>
      </c>
      <c r="E53" s="149">
        <f>'[6]sp. DRG'!F43</f>
        <v>0</v>
      </c>
      <c r="F53" s="150">
        <f>'[6]sp. DRG'!G43</f>
        <v>0</v>
      </c>
      <c r="G53" s="151">
        <f>'[6]sp. DRG'!H43</f>
        <v>0</v>
      </c>
      <c r="H53" s="241"/>
      <c r="I53" s="149"/>
      <c r="J53" s="242"/>
      <c r="K53" s="151"/>
      <c r="L53" s="243">
        <f>'[6]sp. DRG'!I43</f>
        <v>0</v>
      </c>
      <c r="M53" s="244">
        <f>'[6]sp. DRG'!J43</f>
        <v>0</v>
      </c>
      <c r="N53" s="245">
        <f>'[6]sp. DRG'!K43</f>
        <v>0</v>
      </c>
      <c r="O53" s="245">
        <f>'[6]sp. DRG'!L43</f>
        <v>0</v>
      </c>
      <c r="P53" s="244">
        <f>'[6]sp. DRG'!M43</f>
        <v>0</v>
      </c>
      <c r="Q53" s="245">
        <f>'[6]sp. DRG'!N43</f>
        <v>0</v>
      </c>
      <c r="R53" s="244">
        <f>'[6]sp. DRG'!O43</f>
        <v>0</v>
      </c>
      <c r="S53" s="245">
        <f>'[6]sp. DRG'!P43</f>
        <v>0</v>
      </c>
      <c r="T53" s="246">
        <f>'[6]sp. DRG'!Q43</f>
        <v>0</v>
      </c>
      <c r="U53" s="243">
        <f>'[6]sp. DRG'!R43</f>
        <v>0</v>
      </c>
      <c r="V53" s="244">
        <f>'[6]sp. DRG'!S43</f>
        <v>0</v>
      </c>
      <c r="W53" s="245">
        <f>'[6]sp. DRG'!T43</f>
        <v>0</v>
      </c>
      <c r="X53" s="246">
        <f>'[6]sp. DRG'!U43</f>
        <v>0</v>
      </c>
      <c r="Y53" s="205">
        <f t="shared" si="9"/>
        <v>0</v>
      </c>
      <c r="Z53" s="206">
        <f t="shared" si="10"/>
        <v>0</v>
      </c>
    </row>
    <row r="54" spans="1:30">
      <c r="A54" s="136" t="s">
        <v>254</v>
      </c>
      <c r="B54" s="137" t="s">
        <v>255</v>
      </c>
      <c r="C54" s="138">
        <v>1</v>
      </c>
      <c r="D54" s="148">
        <f>'[6]sp. DRG'!E44</f>
        <v>537</v>
      </c>
      <c r="E54" s="149">
        <f>'[6]sp. DRG'!F44</f>
        <v>798.64</v>
      </c>
      <c r="F54" s="150">
        <f>'[6]sp. DRG'!G44</f>
        <v>537</v>
      </c>
      <c r="G54" s="151">
        <f>'[6]sp. DRG'!H44</f>
        <v>798.64</v>
      </c>
      <c r="H54" s="241"/>
      <c r="I54" s="249"/>
      <c r="J54" s="242"/>
      <c r="K54" s="250"/>
      <c r="L54" s="243">
        <f>'[6]sp. DRG'!I44</f>
        <v>142</v>
      </c>
      <c r="M54" s="244">
        <f>'[6]sp. DRG'!J44</f>
        <v>851.96</v>
      </c>
      <c r="N54" s="245">
        <f>'[6]sp. DRG'!K44</f>
        <v>203</v>
      </c>
      <c r="O54" s="245">
        <f>'[6]sp. DRG'!L44</f>
        <v>0</v>
      </c>
      <c r="P54" s="244">
        <f>'[6]sp. DRG'!M44</f>
        <v>848.37</v>
      </c>
      <c r="Q54" s="245">
        <f>'[6]sp. DRG'!N44</f>
        <v>0</v>
      </c>
      <c r="R54" s="244">
        <f>'[6]sp. DRG'!O44</f>
        <v>0</v>
      </c>
      <c r="S54" s="245">
        <f>'[6]sp. DRG'!P44</f>
        <v>0</v>
      </c>
      <c r="T54" s="246">
        <f>'[6]sp. DRG'!Q44</f>
        <v>0</v>
      </c>
      <c r="U54" s="243">
        <f>'[6]sp. DRG'!R44</f>
        <v>459</v>
      </c>
      <c r="V54" s="244">
        <f>'[6]sp. DRG'!S44</f>
        <v>131.29</v>
      </c>
      <c r="W54" s="245">
        <f>'[6]sp. DRG'!T44</f>
        <v>459</v>
      </c>
      <c r="X54" s="246">
        <f>'[6]sp. DRG'!U44</f>
        <v>131.29</v>
      </c>
      <c r="Y54" s="205">
        <f t="shared" si="9"/>
        <v>1781.8899999999999</v>
      </c>
      <c r="Z54" s="206">
        <f t="shared" si="10"/>
        <v>1778.3</v>
      </c>
    </row>
    <row r="55" spans="1:30">
      <c r="A55" s="183" t="s">
        <v>256</v>
      </c>
      <c r="B55" s="212" t="s">
        <v>257</v>
      </c>
      <c r="C55" s="185">
        <v>1</v>
      </c>
      <c r="D55" s="148">
        <f>'[6]sp. DRG'!E45</f>
        <v>963</v>
      </c>
      <c r="E55" s="149">
        <f>'[6]sp. DRG'!F45</f>
        <v>1218.9000000000001</v>
      </c>
      <c r="F55" s="150">
        <f>'[6]sp. DRG'!G45</f>
        <v>963</v>
      </c>
      <c r="G55" s="151">
        <f>'[6]sp. DRG'!H45</f>
        <v>1218.9000000000001</v>
      </c>
      <c r="H55" s="241"/>
      <c r="I55" s="249"/>
      <c r="J55" s="242"/>
      <c r="K55" s="250"/>
      <c r="L55" s="243">
        <f>'[6]sp. DRG'!I45</f>
        <v>30</v>
      </c>
      <c r="M55" s="244">
        <f>'[6]sp. DRG'!J45</f>
        <v>35.603999999999999</v>
      </c>
      <c r="N55" s="245">
        <f>'[6]sp. DRG'!K45</f>
        <v>10</v>
      </c>
      <c r="O55" s="245">
        <f>'[6]sp. DRG'!L45</f>
        <v>0</v>
      </c>
      <c r="P55" s="244">
        <f>'[6]sp. DRG'!M45</f>
        <v>11.87</v>
      </c>
      <c r="Q55" s="245">
        <f>'[6]sp. DRG'!N45</f>
        <v>417</v>
      </c>
      <c r="R55" s="244">
        <f>'[6]sp. DRG'!O45</f>
        <v>78.599999999999994</v>
      </c>
      <c r="S55" s="245">
        <f>'[6]sp. DRG'!P45</f>
        <v>404</v>
      </c>
      <c r="T55" s="246">
        <f>'[6]sp. DRG'!Q45</f>
        <v>76.150000000000006</v>
      </c>
      <c r="U55" s="243">
        <f>'[6]sp. DRG'!R45</f>
        <v>827</v>
      </c>
      <c r="V55" s="244">
        <f>'[6]sp. DRG'!S45</f>
        <v>207.77</v>
      </c>
      <c r="W55" s="245">
        <f>'[6]sp. DRG'!T45</f>
        <v>953</v>
      </c>
      <c r="X55" s="246">
        <f>'[6]sp. DRG'!U45</f>
        <v>200.95</v>
      </c>
      <c r="Y55" s="205">
        <f t="shared" si="9"/>
        <v>1540.874</v>
      </c>
      <c r="Z55" s="206">
        <f t="shared" si="10"/>
        <v>1507.8700000000001</v>
      </c>
    </row>
    <row r="56" spans="1:30">
      <c r="A56" s="183" t="s">
        <v>258</v>
      </c>
      <c r="B56" s="212" t="s">
        <v>259</v>
      </c>
      <c r="C56" s="185">
        <v>3</v>
      </c>
      <c r="D56" s="148"/>
      <c r="E56" s="249"/>
      <c r="F56" s="242"/>
      <c r="G56" s="250"/>
      <c r="H56" s="241">
        <f>'[6]sp. recuperare si  cronici'!N21</f>
        <v>0</v>
      </c>
      <c r="I56" s="244">
        <f>'[6]sp. recuperare si  cronici'!O21</f>
        <v>0</v>
      </c>
      <c r="J56" s="241">
        <f>'[6]sp. recuperare si  cronici'!P21</f>
        <v>0</v>
      </c>
      <c r="K56" s="244">
        <f>'[6]sp. recuperare si  cronici'!Q21</f>
        <v>0</v>
      </c>
      <c r="L56" s="243">
        <f>'[6]sp. recuperare si  cronici'!E21</f>
        <v>98</v>
      </c>
      <c r="M56" s="244">
        <f>'[6]sp. recuperare si  cronici'!F21</f>
        <v>116.31</v>
      </c>
      <c r="N56" s="245">
        <f>'[6]sp. recuperare si  cronici'!G21</f>
        <v>66</v>
      </c>
      <c r="O56" s="245">
        <f>'[6]sp. recuperare si  cronici'!H21</f>
        <v>0</v>
      </c>
      <c r="P56" s="244">
        <f>'[6]sp. recuperare si  cronici'!I21</f>
        <v>78.33</v>
      </c>
      <c r="Q56" s="245">
        <f>'[6]sp. recuperare si  cronici'!J21</f>
        <v>801</v>
      </c>
      <c r="R56" s="244">
        <f>'[6]sp. recuperare si  cronici'!K21</f>
        <v>150.99</v>
      </c>
      <c r="S56" s="245">
        <f>'[6]sp. recuperare si  cronici'!L21</f>
        <v>532</v>
      </c>
      <c r="T56" s="246">
        <f>'[6]sp. recuperare si  cronici'!M21</f>
        <v>100.28</v>
      </c>
      <c r="U56" s="251">
        <f>'[6]sp. recuperare si  cronici'!R21</f>
        <v>0</v>
      </c>
      <c r="V56" s="252">
        <f>'[6]sp. recuperare si  cronici'!S21</f>
        <v>0</v>
      </c>
      <c r="W56" s="253">
        <f>'[6]sp. recuperare si  cronici'!T21</f>
        <v>0</v>
      </c>
      <c r="X56" s="246">
        <f>'[6]sp. recuperare si  cronici'!U21</f>
        <v>0</v>
      </c>
      <c r="Y56" s="205">
        <f t="shared" si="9"/>
        <v>267.3</v>
      </c>
      <c r="Z56" s="206">
        <f t="shared" si="10"/>
        <v>178.61</v>
      </c>
    </row>
    <row r="57" spans="1:30">
      <c r="A57" s="183" t="s">
        <v>260</v>
      </c>
      <c r="B57" s="212" t="s">
        <v>261</v>
      </c>
      <c r="C57" s="185">
        <v>1</v>
      </c>
      <c r="D57" s="148">
        <f>'[6]sp. DRG'!E46</f>
        <v>65</v>
      </c>
      <c r="E57" s="149">
        <f>'[6]sp. DRG'!F46</f>
        <v>67.92</v>
      </c>
      <c r="F57" s="150">
        <f>'[6]sp. DRG'!G46</f>
        <v>65</v>
      </c>
      <c r="G57" s="151">
        <f>'[6]sp. DRG'!H46</f>
        <v>67.92</v>
      </c>
      <c r="H57" s="241"/>
      <c r="I57" s="249"/>
      <c r="J57" s="242"/>
      <c r="K57" s="250"/>
      <c r="L57" s="243">
        <f>'[6]sp. DRG'!I46</f>
        <v>0</v>
      </c>
      <c r="M57" s="244">
        <f>'[6]sp. DRG'!J46</f>
        <v>0</v>
      </c>
      <c r="N57" s="245">
        <f>'[6]sp. DRG'!K46</f>
        <v>0</v>
      </c>
      <c r="O57" s="245">
        <f>'[6]sp. DRG'!L46</f>
        <v>0</v>
      </c>
      <c r="P57" s="244">
        <f>'[6]sp. DRG'!M46</f>
        <v>0</v>
      </c>
      <c r="Q57" s="245">
        <f>'[6]sp. DRG'!N46</f>
        <v>0</v>
      </c>
      <c r="R57" s="244">
        <f>'[6]sp. DRG'!O46</f>
        <v>0</v>
      </c>
      <c r="S57" s="245">
        <f>'[6]sp. DRG'!P46</f>
        <v>0</v>
      </c>
      <c r="T57" s="246">
        <f>'[6]sp. DRG'!Q46</f>
        <v>0</v>
      </c>
      <c r="U57" s="243">
        <f>'[6]sp. DRG'!R46</f>
        <v>54</v>
      </c>
      <c r="V57" s="244">
        <f>'[6]sp. DRG'!S46</f>
        <v>21.78</v>
      </c>
      <c r="W57" s="245">
        <f>'[6]sp. DRG'!T46</f>
        <v>41</v>
      </c>
      <c r="X57" s="246">
        <f>'[6]sp. DRG'!U46</f>
        <v>17.829999999999998</v>
      </c>
      <c r="Y57" s="205">
        <f t="shared" si="9"/>
        <v>89.7</v>
      </c>
      <c r="Z57" s="206">
        <f t="shared" si="10"/>
        <v>85.75</v>
      </c>
    </row>
    <row r="58" spans="1:30" ht="45.75" thickBot="1">
      <c r="A58" s="187" t="s">
        <v>262</v>
      </c>
      <c r="B58" s="212" t="s">
        <v>263</v>
      </c>
      <c r="C58" s="219">
        <v>1</v>
      </c>
      <c r="D58" s="148">
        <f>'[6]sp. DRG'!E47</f>
        <v>21</v>
      </c>
      <c r="E58" s="149">
        <f>'[6]sp. DRG'!F47</f>
        <v>24.02</v>
      </c>
      <c r="F58" s="150">
        <f>'[6]sp. DRG'!G47</f>
        <v>21</v>
      </c>
      <c r="G58" s="151">
        <f>'[6]sp. DRG'!H47</f>
        <v>24.02</v>
      </c>
      <c r="H58" s="254"/>
      <c r="I58" s="255"/>
      <c r="J58" s="256"/>
      <c r="K58" s="257"/>
      <c r="L58" s="258"/>
      <c r="M58" s="259"/>
      <c r="N58" s="260"/>
      <c r="O58" s="259"/>
      <c r="P58" s="259"/>
      <c r="Q58" s="260"/>
      <c r="R58" s="259"/>
      <c r="S58" s="260"/>
      <c r="T58" s="261"/>
      <c r="U58" s="243">
        <f>'[6]sp. DRG'!R47</f>
        <v>288</v>
      </c>
      <c r="V58" s="244">
        <f>'[6]sp. DRG'!S47</f>
        <v>75.77</v>
      </c>
      <c r="W58" s="245">
        <f>'[6]sp. DRG'!T47</f>
        <v>178</v>
      </c>
      <c r="X58" s="246">
        <f>'[6]sp. DRG'!U47</f>
        <v>75.77</v>
      </c>
      <c r="Y58" s="205">
        <f t="shared" si="9"/>
        <v>99.789999999999992</v>
      </c>
      <c r="Z58" s="206">
        <f t="shared" si="10"/>
        <v>99.789999999999992</v>
      </c>
    </row>
    <row r="59" spans="1:30" ht="13.5" thickBot="1">
      <c r="A59" s="2981" t="s">
        <v>264</v>
      </c>
      <c r="B59" s="2982"/>
      <c r="C59" s="2999"/>
      <c r="D59" s="198">
        <f t="shared" ref="D59:Z59" si="11">SUM(D48:D58)</f>
        <v>22666</v>
      </c>
      <c r="E59" s="199">
        <f t="shared" si="11"/>
        <v>37696.31</v>
      </c>
      <c r="F59" s="198">
        <f t="shared" si="11"/>
        <v>22666</v>
      </c>
      <c r="G59" s="199">
        <f t="shared" si="11"/>
        <v>37692.58</v>
      </c>
      <c r="H59" s="200">
        <f t="shared" si="11"/>
        <v>0</v>
      </c>
      <c r="I59" s="199">
        <f t="shared" si="11"/>
        <v>0</v>
      </c>
      <c r="J59" s="198">
        <f t="shared" si="11"/>
        <v>0</v>
      </c>
      <c r="K59" s="199">
        <f t="shared" si="11"/>
        <v>0</v>
      </c>
      <c r="L59" s="200">
        <f t="shared" si="11"/>
        <v>1041</v>
      </c>
      <c r="M59" s="199">
        <f t="shared" si="11"/>
        <v>2919.1839999999997</v>
      </c>
      <c r="N59" s="198">
        <f t="shared" si="11"/>
        <v>1063</v>
      </c>
      <c r="O59" s="198">
        <f t="shared" si="11"/>
        <v>0</v>
      </c>
      <c r="P59" s="199">
        <f t="shared" si="11"/>
        <v>2787.9399999999996</v>
      </c>
      <c r="Q59" s="198">
        <f t="shared" si="11"/>
        <v>2980</v>
      </c>
      <c r="R59" s="199">
        <f t="shared" si="11"/>
        <v>625.48</v>
      </c>
      <c r="S59" s="198">
        <f t="shared" si="11"/>
        <v>2698</v>
      </c>
      <c r="T59" s="201">
        <f t="shared" si="11"/>
        <v>572.31999999999994</v>
      </c>
      <c r="U59" s="198">
        <f t="shared" si="11"/>
        <v>20687</v>
      </c>
      <c r="V59" s="199">
        <f t="shared" si="11"/>
        <v>5642.41</v>
      </c>
      <c r="W59" s="198">
        <f t="shared" si="11"/>
        <v>21011</v>
      </c>
      <c r="X59" s="199">
        <f t="shared" si="11"/>
        <v>5631.6399999999994</v>
      </c>
      <c r="Y59" s="168">
        <f t="shared" si="11"/>
        <v>46883.384000000005</v>
      </c>
      <c r="Z59" s="168">
        <f t="shared" si="11"/>
        <v>46684.48000000001</v>
      </c>
      <c r="AA59" s="171">
        <f>'[6]sp. DRG'!V48+'[6]sp. recuperare si  cronici'!V22+'[6]sp. acuti altele decat DRG'!V13</f>
        <v>46883.384000000005</v>
      </c>
      <c r="AB59" s="171">
        <f>'[6]sp. DRG'!W48+'[6]sp. recuperare si  cronici'!W22+'[6]sp. acuti altele decat DRG'!W13</f>
        <v>46684.48000000001</v>
      </c>
      <c r="AC59" s="172">
        <f>Y59-AA59</f>
        <v>0</v>
      </c>
      <c r="AD59" s="172">
        <f>Z59-AB59</f>
        <v>0</v>
      </c>
    </row>
    <row r="60" spans="1:30" ht="22.5">
      <c r="A60" s="125" t="s">
        <v>265</v>
      </c>
      <c r="B60" s="137" t="s">
        <v>266</v>
      </c>
      <c r="C60" s="262">
        <v>1</v>
      </c>
      <c r="D60" s="231">
        <f>'[6]sp. DRG'!E49</f>
        <v>8295</v>
      </c>
      <c r="E60" s="232">
        <f>'[6]sp. DRG'!F49</f>
        <v>15992.76</v>
      </c>
      <c r="F60" s="233">
        <f>'[6]sp. DRG'!G49</f>
        <v>8295</v>
      </c>
      <c r="G60" s="234">
        <f>'[6]sp. DRG'!H49</f>
        <v>15992.76</v>
      </c>
      <c r="H60" s="263"/>
      <c r="I60" s="232"/>
      <c r="J60" s="264"/>
      <c r="K60" s="234"/>
      <c r="L60" s="263">
        <f>'[6]sp. DRG'!I49</f>
        <v>56</v>
      </c>
      <c r="M60" s="265">
        <f>'[6]sp. DRG'!J49</f>
        <v>1307.2</v>
      </c>
      <c r="N60" s="264">
        <f>'[6]sp. DRG'!K49</f>
        <v>0</v>
      </c>
      <c r="O60" s="264">
        <f>'[6]sp. DRG'!L49</f>
        <v>1624</v>
      </c>
      <c r="P60" s="265">
        <f>'[6]sp. DRG'!M49</f>
        <v>1307.2</v>
      </c>
      <c r="Q60" s="264">
        <f>'[6]sp. DRG'!N49</f>
        <v>0</v>
      </c>
      <c r="R60" s="265">
        <f>'[6]sp. DRG'!O49</f>
        <v>0</v>
      </c>
      <c r="S60" s="264">
        <f>'[6]sp. DRG'!P49</f>
        <v>0</v>
      </c>
      <c r="T60" s="266">
        <f>'[6]sp. DRG'!Q49</f>
        <v>0</v>
      </c>
      <c r="U60" s="263">
        <f>'[6]sp. DRG'!R49</f>
        <v>1797</v>
      </c>
      <c r="V60" s="265">
        <f>'[6]sp. DRG'!S49</f>
        <v>615</v>
      </c>
      <c r="W60" s="264">
        <f>'[6]sp. DRG'!T49</f>
        <v>1797</v>
      </c>
      <c r="X60" s="266">
        <f>'[6]sp. DRG'!U49</f>
        <v>615</v>
      </c>
      <c r="Y60" s="205">
        <f>V60+R60+M60+I60+E60</f>
        <v>17914.96</v>
      </c>
      <c r="Z60" s="206">
        <f>X60+T60+P60+K60+G60</f>
        <v>17914.96</v>
      </c>
    </row>
    <row r="61" spans="1:30" ht="22.5">
      <c r="A61" s="136" t="s">
        <v>267</v>
      </c>
      <c r="B61" s="137" t="s">
        <v>268</v>
      </c>
      <c r="C61" s="267">
        <v>1</v>
      </c>
      <c r="D61" s="148">
        <f>'[6]sp. DRG'!E50</f>
        <v>7349</v>
      </c>
      <c r="E61" s="149">
        <f>'[6]sp. DRG'!F50</f>
        <v>12131.4</v>
      </c>
      <c r="F61" s="150">
        <f>'[6]sp. DRG'!G50</f>
        <v>7349</v>
      </c>
      <c r="G61" s="151">
        <f>'[6]sp. DRG'!H50</f>
        <v>12131.4</v>
      </c>
      <c r="H61" s="207"/>
      <c r="I61" s="149"/>
      <c r="J61" s="208"/>
      <c r="K61" s="151"/>
      <c r="L61" s="207">
        <f>'[6]sp. DRG'!I50</f>
        <v>829</v>
      </c>
      <c r="M61" s="213">
        <f>'[6]sp. DRG'!J50</f>
        <v>2900.95</v>
      </c>
      <c r="N61" s="208">
        <f>'[6]sp. DRG'!K50</f>
        <v>819</v>
      </c>
      <c r="O61" s="208">
        <f>'[6]sp. DRG'!L50</f>
        <v>13970</v>
      </c>
      <c r="P61" s="213">
        <f>'[6]sp. DRG'!M50</f>
        <v>2781.27</v>
      </c>
      <c r="Q61" s="208">
        <f>'[6]sp. DRG'!N50</f>
        <v>804</v>
      </c>
      <c r="R61" s="213">
        <f>'[6]sp. DRG'!O50</f>
        <v>188.94</v>
      </c>
      <c r="S61" s="208">
        <f>'[6]sp. DRG'!P50</f>
        <v>731</v>
      </c>
      <c r="T61" s="214">
        <f>'[6]sp. DRG'!Q50</f>
        <v>171.78</v>
      </c>
      <c r="U61" s="207">
        <f>'[6]sp. DRG'!R50</f>
        <v>11754</v>
      </c>
      <c r="V61" s="213">
        <f>'[6]sp. DRG'!S50</f>
        <v>2457</v>
      </c>
      <c r="W61" s="208">
        <f>'[6]sp. DRG'!T50</f>
        <v>11754</v>
      </c>
      <c r="X61" s="214">
        <f>'[6]sp. DRG'!U50</f>
        <v>2457</v>
      </c>
      <c r="Y61" s="205">
        <f t="shared" ref="Y61:Y72" si="12">V61+R61+M61+I61+E61</f>
        <v>17678.29</v>
      </c>
      <c r="Z61" s="206">
        <f t="shared" ref="Z61:Z72" si="13">X61+T61+P61+K61+G61</f>
        <v>17541.45</v>
      </c>
    </row>
    <row r="62" spans="1:30">
      <c r="A62" s="136" t="s">
        <v>269</v>
      </c>
      <c r="B62" s="137" t="s">
        <v>270</v>
      </c>
      <c r="C62" s="267">
        <v>1</v>
      </c>
      <c r="D62" s="148">
        <f>'[6]sp. DRG'!E51</f>
        <v>664</v>
      </c>
      <c r="E62" s="149">
        <f>'[6]sp. DRG'!F51</f>
        <v>941.06</v>
      </c>
      <c r="F62" s="150">
        <f>'[6]sp. DRG'!G51</f>
        <v>664</v>
      </c>
      <c r="G62" s="151">
        <f>'[6]sp. DRG'!H51</f>
        <v>941.06</v>
      </c>
      <c r="H62" s="207"/>
      <c r="I62" s="149"/>
      <c r="J62" s="208"/>
      <c r="K62" s="151"/>
      <c r="L62" s="207">
        <f>'[6]sp. DRG'!I51</f>
        <v>169</v>
      </c>
      <c r="M62" s="213">
        <f>'[6]sp. DRG'!J51</f>
        <v>577.38</v>
      </c>
      <c r="N62" s="208">
        <f>'[6]sp. DRG'!K51</f>
        <v>0</v>
      </c>
      <c r="O62" s="208">
        <f>'[6]sp. DRG'!L51</f>
        <v>2903</v>
      </c>
      <c r="P62" s="213">
        <f>'[6]sp. DRG'!M51</f>
        <v>577.38</v>
      </c>
      <c r="Q62" s="208">
        <f>'[6]sp. DRG'!N51</f>
        <v>480</v>
      </c>
      <c r="R62" s="213">
        <f>'[6]sp. DRG'!O51</f>
        <v>90.24</v>
      </c>
      <c r="S62" s="208">
        <f>'[6]sp. DRG'!P51</f>
        <v>467</v>
      </c>
      <c r="T62" s="214">
        <f>'[6]sp. DRG'!Q51</f>
        <v>87.79</v>
      </c>
      <c r="U62" s="207">
        <f>'[6]sp. DRG'!R51</f>
        <v>618</v>
      </c>
      <c r="V62" s="213">
        <f>'[6]sp. DRG'!S51</f>
        <v>95.65</v>
      </c>
      <c r="W62" s="208">
        <f>'[6]sp. DRG'!T51</f>
        <v>618</v>
      </c>
      <c r="X62" s="214">
        <f>'[6]sp. DRG'!U51</f>
        <v>95.65</v>
      </c>
      <c r="Y62" s="205">
        <f t="shared" si="12"/>
        <v>1704.33</v>
      </c>
      <c r="Z62" s="206">
        <f t="shared" si="13"/>
        <v>1701.8799999999999</v>
      </c>
    </row>
    <row r="63" spans="1:30" ht="22.5">
      <c r="A63" s="136" t="s">
        <v>271</v>
      </c>
      <c r="B63" s="137" t="s">
        <v>272</v>
      </c>
      <c r="C63" s="267">
        <v>1</v>
      </c>
      <c r="D63" s="148">
        <f>'[6]sp. DRG'!E52</f>
        <v>1595</v>
      </c>
      <c r="E63" s="149">
        <f>'[6]sp. DRG'!F52</f>
        <v>2146.0700000000002</v>
      </c>
      <c r="F63" s="150">
        <f>'[6]sp. DRG'!G52</f>
        <v>1595</v>
      </c>
      <c r="G63" s="151">
        <f>'[6]sp. DRG'!H52</f>
        <v>2146.0700000000002</v>
      </c>
      <c r="H63" s="207"/>
      <c r="I63" s="149"/>
      <c r="J63" s="208"/>
      <c r="K63" s="151"/>
      <c r="L63" s="207">
        <f>'[6]sp. DRG'!I52</f>
        <v>490</v>
      </c>
      <c r="M63" s="213">
        <f>'[6]sp. DRG'!J52</f>
        <v>96</v>
      </c>
      <c r="N63" s="208">
        <f>'[6]sp. DRG'!K52</f>
        <v>444</v>
      </c>
      <c r="O63" s="208">
        <f>'[6]sp. DRG'!L52</f>
        <v>0</v>
      </c>
      <c r="P63" s="213">
        <f>'[6]sp. DRG'!M52</f>
        <v>88.8</v>
      </c>
      <c r="Q63" s="208">
        <f>'[6]sp. DRG'!N52</f>
        <v>0</v>
      </c>
      <c r="R63" s="213">
        <f>'[6]sp. DRG'!O52</f>
        <v>0</v>
      </c>
      <c r="S63" s="208">
        <f>'[6]sp. DRG'!P52</f>
        <v>0</v>
      </c>
      <c r="T63" s="214">
        <f>'[6]sp. DRG'!Q52</f>
        <v>0</v>
      </c>
      <c r="U63" s="207">
        <f>'[6]sp. DRG'!R52</f>
        <v>2721</v>
      </c>
      <c r="V63" s="213">
        <f>'[6]sp. DRG'!S52</f>
        <v>714</v>
      </c>
      <c r="W63" s="208">
        <f>'[6]sp. DRG'!T52</f>
        <v>2721</v>
      </c>
      <c r="X63" s="214">
        <f>'[6]sp. DRG'!U52</f>
        <v>714</v>
      </c>
      <c r="Y63" s="205">
        <f t="shared" si="12"/>
        <v>2956.07</v>
      </c>
      <c r="Z63" s="206">
        <f t="shared" si="13"/>
        <v>2948.87</v>
      </c>
    </row>
    <row r="64" spans="1:30" ht="22.5">
      <c r="A64" s="136" t="s">
        <v>273</v>
      </c>
      <c r="B64" s="137" t="s">
        <v>274</v>
      </c>
      <c r="C64" s="267">
        <v>1</v>
      </c>
      <c r="D64" s="148">
        <f>'[6]sp. DRG'!E53</f>
        <v>1725</v>
      </c>
      <c r="E64" s="149">
        <f>'[6]sp. DRG'!F53</f>
        <v>2410.73</v>
      </c>
      <c r="F64" s="150">
        <f>'[6]sp. DRG'!G53</f>
        <v>1725</v>
      </c>
      <c r="G64" s="151">
        <f>'[6]sp. DRG'!H53</f>
        <v>2410.73</v>
      </c>
      <c r="H64" s="207"/>
      <c r="I64" s="149"/>
      <c r="J64" s="208"/>
      <c r="K64" s="151"/>
      <c r="L64" s="207">
        <f>'[6]sp. DRG'!I53</f>
        <v>152</v>
      </c>
      <c r="M64" s="213">
        <f>'[6]sp. DRG'!J53</f>
        <v>438.88</v>
      </c>
      <c r="N64" s="208">
        <f>'[6]sp. DRG'!K53</f>
        <v>146</v>
      </c>
      <c r="O64" s="208">
        <f>'[6]sp. DRG'!L53</f>
        <v>613</v>
      </c>
      <c r="P64" s="213">
        <f>'[6]sp. DRG'!M53</f>
        <v>418.03</v>
      </c>
      <c r="Q64" s="208">
        <f>'[6]sp. DRG'!N53</f>
        <v>0</v>
      </c>
      <c r="R64" s="213">
        <f>'[6]sp. DRG'!O53</f>
        <v>0</v>
      </c>
      <c r="S64" s="208">
        <f>'[6]sp. DRG'!P53</f>
        <v>0</v>
      </c>
      <c r="T64" s="214">
        <f>'[6]sp. DRG'!Q53</f>
        <v>0</v>
      </c>
      <c r="U64" s="207">
        <f>'[6]sp. DRG'!R53</f>
        <v>324</v>
      </c>
      <c r="V64" s="213">
        <f>'[6]sp. DRG'!S53</f>
        <v>76.5</v>
      </c>
      <c r="W64" s="208">
        <f>'[6]sp. DRG'!T53</f>
        <v>320</v>
      </c>
      <c r="X64" s="214">
        <f>'[6]sp. DRG'!U53</f>
        <v>74.150000000000006</v>
      </c>
      <c r="Y64" s="205">
        <f t="shared" si="12"/>
        <v>2926.11</v>
      </c>
      <c r="Z64" s="206">
        <f t="shared" si="13"/>
        <v>2902.91</v>
      </c>
    </row>
    <row r="65" spans="1:33">
      <c r="A65" s="136" t="s">
        <v>275</v>
      </c>
      <c r="B65" s="137" t="s">
        <v>276</v>
      </c>
      <c r="C65" s="268">
        <v>1</v>
      </c>
      <c r="D65" s="148">
        <f>'[6]sp. DRG'!E54</f>
        <v>210</v>
      </c>
      <c r="E65" s="149">
        <f>'[6]sp. DRG'!F54</f>
        <v>328.63</v>
      </c>
      <c r="F65" s="148">
        <f>'[6]sp. DRG'!G54</f>
        <v>210</v>
      </c>
      <c r="G65" s="149">
        <f>'[6]sp. DRG'!H54</f>
        <v>328.63</v>
      </c>
      <c r="H65" s="207"/>
      <c r="I65" s="213"/>
      <c r="J65" s="208"/>
      <c r="K65" s="214"/>
      <c r="L65" s="207">
        <f>'[6]sp. DRG'!I54</f>
        <v>558</v>
      </c>
      <c r="M65" s="213">
        <f>'[6]sp. DRG'!J54</f>
        <v>1718.64</v>
      </c>
      <c r="N65" s="208">
        <f>'[6]sp. DRG'!K54</f>
        <v>0</v>
      </c>
      <c r="O65" s="208">
        <f>'[6]sp. DRG'!L54</f>
        <v>15624</v>
      </c>
      <c r="P65" s="213">
        <f>'[6]sp. DRG'!M54</f>
        <v>1718.64</v>
      </c>
      <c r="Q65" s="208">
        <f>'[6]sp. DRG'!N54</f>
        <v>0</v>
      </c>
      <c r="R65" s="213">
        <f>'[6]sp. DRG'!O54</f>
        <v>0</v>
      </c>
      <c r="S65" s="208">
        <f>'[6]sp. DRG'!P54</f>
        <v>0</v>
      </c>
      <c r="T65" s="214">
        <f>'[6]sp. DRG'!Q54</f>
        <v>0</v>
      </c>
      <c r="U65" s="207">
        <f>'[6]sp. DRG'!R54</f>
        <v>0</v>
      </c>
      <c r="V65" s="213">
        <f>'[6]sp. DRG'!S54</f>
        <v>0</v>
      </c>
      <c r="W65" s="208">
        <f>'[6]sp. DRG'!T54</f>
        <v>0</v>
      </c>
      <c r="X65" s="214">
        <f>'[6]sp. DRG'!U54</f>
        <v>0</v>
      </c>
      <c r="Y65" s="205">
        <f t="shared" si="12"/>
        <v>2047.27</v>
      </c>
      <c r="Z65" s="206">
        <f t="shared" si="13"/>
        <v>2047.27</v>
      </c>
    </row>
    <row r="66" spans="1:33">
      <c r="A66" s="136" t="s">
        <v>277</v>
      </c>
      <c r="B66" s="137" t="s">
        <v>278</v>
      </c>
      <c r="C66" s="268">
        <v>1</v>
      </c>
      <c r="D66" s="148">
        <f>'[6]sp. DRG'!E55</f>
        <v>823</v>
      </c>
      <c r="E66" s="149">
        <f>'[6]sp. DRG'!F55</f>
        <v>1141.8699999999999</v>
      </c>
      <c r="F66" s="150">
        <f>'[6]sp. DRG'!G55</f>
        <v>823</v>
      </c>
      <c r="G66" s="151">
        <f>'[6]sp. DRG'!H55</f>
        <v>1141.8699999999999</v>
      </c>
      <c r="H66" s="207"/>
      <c r="I66" s="149"/>
      <c r="J66" s="208"/>
      <c r="K66" s="151"/>
      <c r="L66" s="207">
        <f>'[6]sp. DRG'!I55</f>
        <v>54</v>
      </c>
      <c r="M66" s="213">
        <f>'[6]sp. DRG'!J55</f>
        <v>129.6</v>
      </c>
      <c r="N66" s="208">
        <f>'[6]sp. DRG'!K55</f>
        <v>54</v>
      </c>
      <c r="O66" s="208">
        <f>'[6]sp. DRG'!L55</f>
        <v>0</v>
      </c>
      <c r="P66" s="213">
        <f>'[6]sp. DRG'!M55</f>
        <v>129.6</v>
      </c>
      <c r="Q66" s="208">
        <f>'[6]sp. DRG'!N55</f>
        <v>0</v>
      </c>
      <c r="R66" s="213">
        <f>'[6]sp. DRG'!O55</f>
        <v>0</v>
      </c>
      <c r="S66" s="208">
        <f>'[6]sp. DRG'!P55</f>
        <v>0</v>
      </c>
      <c r="T66" s="214">
        <f>'[6]sp. DRG'!Q55</f>
        <v>0</v>
      </c>
      <c r="U66" s="207">
        <f>'[6]sp. DRG'!R55</f>
        <v>1197</v>
      </c>
      <c r="V66" s="213">
        <f>'[6]sp. DRG'!S55</f>
        <v>186</v>
      </c>
      <c r="W66" s="208">
        <f>'[6]sp. DRG'!T55</f>
        <v>1197</v>
      </c>
      <c r="X66" s="214">
        <f>'[6]sp. DRG'!U55</f>
        <v>186</v>
      </c>
      <c r="Y66" s="205">
        <f t="shared" si="12"/>
        <v>1457.4699999999998</v>
      </c>
      <c r="Z66" s="206">
        <f t="shared" si="13"/>
        <v>1457.4699999999998</v>
      </c>
    </row>
    <row r="67" spans="1:33">
      <c r="A67" s="136" t="s">
        <v>279</v>
      </c>
      <c r="B67" s="137" t="s">
        <v>280</v>
      </c>
      <c r="C67" s="268"/>
      <c r="D67" s="148">
        <f>'[6]sp. DRG'!E56</f>
        <v>642</v>
      </c>
      <c r="E67" s="148">
        <f>'[6]sp. DRG'!F56</f>
        <v>95.57</v>
      </c>
      <c r="F67" s="148">
        <f>'[6]sp. DRG'!G56</f>
        <v>642</v>
      </c>
      <c r="G67" s="148">
        <f>'[6]sp. DRG'!H56</f>
        <v>95.57</v>
      </c>
      <c r="H67" s="207"/>
      <c r="I67" s="149"/>
      <c r="J67" s="208"/>
      <c r="K67" s="151"/>
      <c r="L67" s="207">
        <f>'[6]sp. DRG'!I56</f>
        <v>41</v>
      </c>
      <c r="M67" s="207">
        <f>'[6]sp. DRG'!J56</f>
        <v>98.4</v>
      </c>
      <c r="N67" s="207">
        <f>'[6]sp. DRG'!K56</f>
        <v>41</v>
      </c>
      <c r="O67" s="207">
        <f>'[6]sp. DRG'!L56</f>
        <v>0</v>
      </c>
      <c r="P67" s="207">
        <f>'[6]sp. DRG'!M56</f>
        <v>98.4</v>
      </c>
      <c r="Q67" s="207">
        <f>'[6]sp. DRG'!N56</f>
        <v>480</v>
      </c>
      <c r="R67" s="207">
        <f>'[6]sp. DRG'!O56</f>
        <v>90.24</v>
      </c>
      <c r="S67" s="207">
        <f>'[6]sp. DRG'!P56</f>
        <v>480</v>
      </c>
      <c r="T67" s="207">
        <f>'[6]sp. DRG'!Q56</f>
        <v>90.24</v>
      </c>
      <c r="U67" s="207">
        <f>'[6]sp. DRG'!R56</f>
        <v>642</v>
      </c>
      <c r="V67" s="207">
        <f>'[6]sp. DRG'!S56</f>
        <v>95.57</v>
      </c>
      <c r="W67" s="207">
        <f>'[6]sp. DRG'!T56</f>
        <v>642</v>
      </c>
      <c r="X67" s="207">
        <f>'[6]sp. DRG'!U56</f>
        <v>95.57</v>
      </c>
      <c r="Y67" s="205">
        <f t="shared" si="12"/>
        <v>379.78000000000003</v>
      </c>
      <c r="Z67" s="206">
        <f t="shared" si="13"/>
        <v>379.78000000000003</v>
      </c>
    </row>
    <row r="68" spans="1:33" ht="22.5">
      <c r="A68" s="136" t="s">
        <v>281</v>
      </c>
      <c r="B68" s="137" t="s">
        <v>282</v>
      </c>
      <c r="C68" s="268">
        <v>1</v>
      </c>
      <c r="D68" s="148">
        <f>'[6]sp. DRG'!E57</f>
        <v>111</v>
      </c>
      <c r="E68" s="149">
        <f>'[6]sp. DRG'!F57</f>
        <v>151.19999999999999</v>
      </c>
      <c r="F68" s="150">
        <f>'[6]sp. DRG'!G57</f>
        <v>99</v>
      </c>
      <c r="G68" s="151">
        <f>'[6]sp. DRG'!H57</f>
        <v>134.85</v>
      </c>
      <c r="H68" s="207"/>
      <c r="I68" s="213"/>
      <c r="J68" s="208"/>
      <c r="K68" s="214"/>
      <c r="L68" s="207">
        <f>'[6]sp. DRG'!I57</f>
        <v>630</v>
      </c>
      <c r="M68" s="213">
        <f>'[6]sp. DRG'!J57</f>
        <v>2041.2</v>
      </c>
      <c r="N68" s="208">
        <f>'[6]sp. DRG'!K57</f>
        <v>0</v>
      </c>
      <c r="O68" s="208">
        <f>'[6]sp. DRG'!L57</f>
        <v>18900</v>
      </c>
      <c r="P68" s="213">
        <f>'[6]sp. DRG'!M57</f>
        <v>2041.2</v>
      </c>
      <c r="Q68" s="208">
        <f>'[6]sp. DRG'!N57</f>
        <v>0</v>
      </c>
      <c r="R68" s="213">
        <f>'[6]sp. DRG'!O57</f>
        <v>0</v>
      </c>
      <c r="S68" s="208">
        <f>'[6]sp. DRG'!P57</f>
        <v>0</v>
      </c>
      <c r="T68" s="214">
        <f>'[6]sp. DRG'!Q57</f>
        <v>0</v>
      </c>
      <c r="U68" s="207">
        <f>'[6]sp. DRG'!R57</f>
        <v>0</v>
      </c>
      <c r="V68" s="213">
        <f>'[6]sp. DRG'!S57</f>
        <v>0</v>
      </c>
      <c r="W68" s="208">
        <f>'[6]sp. DRG'!T57</f>
        <v>0</v>
      </c>
      <c r="X68" s="214">
        <f>'[6]sp. DRG'!U57</f>
        <v>0</v>
      </c>
      <c r="Y68" s="205">
        <f t="shared" si="12"/>
        <v>2192.4</v>
      </c>
      <c r="Z68" s="206">
        <f t="shared" si="13"/>
        <v>2176.0500000000002</v>
      </c>
    </row>
    <row r="69" spans="1:33" ht="22.5">
      <c r="A69" s="136" t="s">
        <v>283</v>
      </c>
      <c r="B69" s="137" t="s">
        <v>284</v>
      </c>
      <c r="C69" s="268">
        <v>3</v>
      </c>
      <c r="D69" s="148"/>
      <c r="E69" s="213"/>
      <c r="F69" s="208"/>
      <c r="G69" s="214"/>
      <c r="H69" s="207"/>
      <c r="I69" s="213"/>
      <c r="J69" s="208"/>
      <c r="K69" s="214"/>
      <c r="L69" s="207">
        <f>'[6]sp. recuperare si  cronici'!E23</f>
        <v>1379</v>
      </c>
      <c r="M69" s="213">
        <f>'[6]sp. recuperare si  cronici'!F23</f>
        <v>3272.96</v>
      </c>
      <c r="N69" s="208">
        <f>'[6]sp. recuperare si  cronici'!G23</f>
        <v>1221</v>
      </c>
      <c r="O69" s="208">
        <f>'[6]sp. recuperare si  cronici'!H23</f>
        <v>2904.07</v>
      </c>
      <c r="P69" s="213">
        <f>'[6]sp. recuperare si  cronici'!I23</f>
        <v>0</v>
      </c>
      <c r="Q69" s="208">
        <f>'[6]sp. recuperare si  cronici'!J23</f>
        <v>0</v>
      </c>
      <c r="R69" s="213">
        <f>'[6]sp. recuperare si  cronici'!K23</f>
        <v>0</v>
      </c>
      <c r="S69" s="208">
        <f>'[6]sp. recuperare si  cronici'!L23</f>
        <v>0</v>
      </c>
      <c r="T69" s="214">
        <f>'[6]sp. recuperare si  cronici'!M23</f>
        <v>0</v>
      </c>
      <c r="U69" s="179"/>
      <c r="V69" s="213"/>
      <c r="W69" s="180"/>
      <c r="X69" s="214"/>
      <c r="Y69" s="205">
        <f t="shared" si="12"/>
        <v>3272.96</v>
      </c>
      <c r="Z69" s="206">
        <f t="shared" si="13"/>
        <v>0</v>
      </c>
    </row>
    <row r="70" spans="1:33" ht="13.5" thickBot="1">
      <c r="A70" s="187" t="s">
        <v>285</v>
      </c>
      <c r="B70" s="212" t="s">
        <v>286</v>
      </c>
      <c r="C70" s="269">
        <v>1</v>
      </c>
      <c r="D70" s="163">
        <f>'[6]sp. DRG'!E58</f>
        <v>1002</v>
      </c>
      <c r="E70" s="164">
        <f>'[6]sp. DRG'!F58</f>
        <v>1886.91</v>
      </c>
      <c r="F70" s="165">
        <f>'[6]sp. DRG'!G58</f>
        <v>1002</v>
      </c>
      <c r="G70" s="166">
        <f>'[6]sp. DRG'!H58</f>
        <v>1886.91</v>
      </c>
      <c r="H70" s="270"/>
      <c r="I70" s="271"/>
      <c r="J70" s="272"/>
      <c r="K70" s="273"/>
      <c r="L70" s="270">
        <f>'[6]sp. DRG'!I58</f>
        <v>0</v>
      </c>
      <c r="M70" s="271">
        <f>'[6]sp. DRG'!J58</f>
        <v>0</v>
      </c>
      <c r="N70" s="272">
        <f>'[6]sp. DRG'!K58</f>
        <v>0</v>
      </c>
      <c r="O70" s="272">
        <f>'[6]sp. DRG'!L58</f>
        <v>0</v>
      </c>
      <c r="P70" s="271">
        <f>'[6]sp. DRG'!M58</f>
        <v>0</v>
      </c>
      <c r="Q70" s="272">
        <f>'[6]sp. DRG'!N58</f>
        <v>0</v>
      </c>
      <c r="R70" s="271">
        <f>'[6]sp. DRG'!O58</f>
        <v>0</v>
      </c>
      <c r="S70" s="272">
        <f>'[6]sp. DRG'!P58</f>
        <v>0</v>
      </c>
      <c r="T70" s="273">
        <f>'[6]sp. DRG'!Q58</f>
        <v>0</v>
      </c>
      <c r="U70" s="270">
        <f>'[6]sp. DRG'!R58</f>
        <v>1128</v>
      </c>
      <c r="V70" s="271">
        <f>'[6]sp. DRG'!S58</f>
        <v>390</v>
      </c>
      <c r="W70" s="272">
        <f>'[6]sp. DRG'!T58</f>
        <v>1128</v>
      </c>
      <c r="X70" s="273">
        <f>'[6]sp. DRG'!U58</f>
        <v>390</v>
      </c>
      <c r="Y70" s="205">
        <f t="shared" si="12"/>
        <v>2276.91</v>
      </c>
      <c r="Z70" s="206">
        <f t="shared" si="13"/>
        <v>2276.91</v>
      </c>
    </row>
    <row r="71" spans="1:33">
      <c r="A71" s="183" t="str">
        <f>'[6]sp. acuti altele decat DRG'!C14</f>
        <v>BH32</v>
      </c>
      <c r="B71" s="274" t="str">
        <f>'[6]sp. acuti altele decat DRG'!D14</f>
        <v>SC EUCLID SRL</v>
      </c>
      <c r="C71" s="275">
        <v>1</v>
      </c>
      <c r="D71" s="148">
        <f>'[6]sp. DRG'!E60</f>
        <v>102</v>
      </c>
      <c r="E71" s="148">
        <f>'[6]sp. DRG'!F60</f>
        <v>83.13</v>
      </c>
      <c r="F71" s="148">
        <f>'[6]sp. DRG'!G60</f>
        <v>102</v>
      </c>
      <c r="G71" s="148">
        <f>'[6]sp. DRG'!H60</f>
        <v>83.13</v>
      </c>
      <c r="H71" s="207">
        <f>'[6]sp. acuti altele decat DRG'!E14</f>
        <v>0</v>
      </c>
      <c r="I71" s="151">
        <f>'[6]sp. acuti altele decat DRG'!F14</f>
        <v>0</v>
      </c>
      <c r="J71" s="207">
        <f>'[6]sp. acuti altele decat DRG'!G14</f>
        <v>0</v>
      </c>
      <c r="K71" s="151">
        <f>'[6]sp. acuti altele decat DRG'!H14</f>
        <v>0</v>
      </c>
      <c r="L71" s="207">
        <f>'[6]sp. DRG'!I60</f>
        <v>0</v>
      </c>
      <c r="M71" s="207">
        <f>'[6]sp. DRG'!J60</f>
        <v>0</v>
      </c>
      <c r="N71" s="207">
        <f>'[6]sp. DRG'!K60</f>
        <v>0</v>
      </c>
      <c r="O71" s="207">
        <f>'[6]sp. DRG'!L60</f>
        <v>0</v>
      </c>
      <c r="P71" s="207">
        <f>'[6]sp. DRG'!M60</f>
        <v>0</v>
      </c>
      <c r="Q71" s="207">
        <f>'[6]sp. DRG'!N60</f>
        <v>0</v>
      </c>
      <c r="R71" s="207">
        <f>'[6]sp. DRG'!O60</f>
        <v>0</v>
      </c>
      <c r="S71" s="207">
        <f>'[6]sp. DRG'!P60</f>
        <v>0</v>
      </c>
      <c r="T71" s="207">
        <f>'[6]sp. DRG'!Q60</f>
        <v>0</v>
      </c>
      <c r="U71" s="207">
        <f>'[6]sp. DRG'!R60</f>
        <v>0</v>
      </c>
      <c r="V71" s="207">
        <f>'[6]sp. DRG'!S60</f>
        <v>0</v>
      </c>
      <c r="W71" s="207">
        <f>'[6]sp. DRG'!T60</f>
        <v>0</v>
      </c>
      <c r="X71" s="207">
        <f>'[6]sp. DRG'!U60</f>
        <v>0</v>
      </c>
      <c r="Y71" s="205">
        <f t="shared" si="12"/>
        <v>83.13</v>
      </c>
      <c r="Z71" s="206">
        <f t="shared" si="13"/>
        <v>83.13</v>
      </c>
    </row>
    <row r="72" spans="1:33" ht="23.25" thickBot="1">
      <c r="A72" s="276" t="s">
        <v>287</v>
      </c>
      <c r="B72" s="277" t="s">
        <v>288</v>
      </c>
      <c r="C72" s="278">
        <v>1</v>
      </c>
      <c r="D72" s="163">
        <f>'[6]sp. DRG'!E59</f>
        <v>825</v>
      </c>
      <c r="E72" s="163">
        <f>'[6]sp. DRG'!F59</f>
        <v>1187.1099999999999</v>
      </c>
      <c r="F72" s="163">
        <f>'[6]sp. DRG'!G59</f>
        <v>825</v>
      </c>
      <c r="G72" s="163">
        <f>'[6]sp. DRG'!H59</f>
        <v>1187.1099999999999</v>
      </c>
      <c r="H72" s="163"/>
      <c r="I72" s="163"/>
      <c r="J72" s="163"/>
      <c r="K72" s="163"/>
      <c r="L72" s="270">
        <f>'[6]sp. DRG'!I59</f>
        <v>0</v>
      </c>
      <c r="M72" s="270">
        <f>'[6]sp. DRG'!J59</f>
        <v>0</v>
      </c>
      <c r="N72" s="270">
        <f>'[6]sp. DRG'!K59</f>
        <v>0</v>
      </c>
      <c r="O72" s="270">
        <f>'[6]sp. DRG'!L59</f>
        <v>0</v>
      </c>
      <c r="P72" s="270">
        <f>'[6]sp. DRG'!M59</f>
        <v>0</v>
      </c>
      <c r="Q72" s="270">
        <f>'[6]sp. DRG'!N59</f>
        <v>0</v>
      </c>
      <c r="R72" s="270">
        <f>'[6]sp. DRG'!O59</f>
        <v>0</v>
      </c>
      <c r="S72" s="270">
        <f>'[6]sp. DRG'!P59</f>
        <v>0</v>
      </c>
      <c r="T72" s="270">
        <f>'[6]sp. DRG'!Q59</f>
        <v>0</v>
      </c>
      <c r="U72" s="270">
        <f>'[6]sp. DRG'!R59</f>
        <v>918</v>
      </c>
      <c r="V72" s="270">
        <f>'[6]sp. DRG'!S59</f>
        <v>180</v>
      </c>
      <c r="W72" s="270">
        <f>'[6]sp. DRG'!T59</f>
        <v>918</v>
      </c>
      <c r="X72" s="270">
        <f>'[6]sp. DRG'!U59</f>
        <v>180</v>
      </c>
      <c r="Y72" s="205">
        <f t="shared" si="12"/>
        <v>1367.11</v>
      </c>
      <c r="Z72" s="206">
        <f t="shared" si="13"/>
        <v>1367.11</v>
      </c>
    </row>
    <row r="73" spans="1:33" ht="13.5" thickBot="1">
      <c r="A73" s="2981" t="s">
        <v>289</v>
      </c>
      <c r="B73" s="2982"/>
      <c r="C73" s="2999"/>
      <c r="D73" s="198">
        <f>SUM(D60:D72)</f>
        <v>23343</v>
      </c>
      <c r="E73" s="198">
        <f t="shared" ref="E73:X73" si="14">SUM(E60:E72)</f>
        <v>38496.44</v>
      </c>
      <c r="F73" s="198">
        <f t="shared" si="14"/>
        <v>23331</v>
      </c>
      <c r="G73" s="198">
        <f t="shared" si="14"/>
        <v>38480.090000000004</v>
      </c>
      <c r="H73" s="198">
        <f t="shared" si="14"/>
        <v>0</v>
      </c>
      <c r="I73" s="199">
        <f t="shared" si="14"/>
        <v>0</v>
      </c>
      <c r="J73" s="198">
        <f t="shared" si="14"/>
        <v>0</v>
      </c>
      <c r="K73" s="199">
        <f t="shared" si="14"/>
        <v>0</v>
      </c>
      <c r="L73" s="198">
        <f t="shared" si="14"/>
        <v>4358</v>
      </c>
      <c r="M73" s="198">
        <f t="shared" si="14"/>
        <v>12581.21</v>
      </c>
      <c r="N73" s="198">
        <f t="shared" si="14"/>
        <v>2725</v>
      </c>
      <c r="O73" s="198">
        <f t="shared" si="14"/>
        <v>56538.07</v>
      </c>
      <c r="P73" s="198">
        <f t="shared" si="14"/>
        <v>9160.52</v>
      </c>
      <c r="Q73" s="198">
        <f t="shared" si="14"/>
        <v>1764</v>
      </c>
      <c r="R73" s="198">
        <f t="shared" si="14"/>
        <v>369.42</v>
      </c>
      <c r="S73" s="198">
        <f t="shared" si="14"/>
        <v>1678</v>
      </c>
      <c r="T73" s="198">
        <f t="shared" si="14"/>
        <v>349.81</v>
      </c>
      <c r="U73" s="198">
        <f t="shared" si="14"/>
        <v>21099</v>
      </c>
      <c r="V73" s="198">
        <f t="shared" si="14"/>
        <v>4809.7199999999993</v>
      </c>
      <c r="W73" s="198">
        <f t="shared" si="14"/>
        <v>21095</v>
      </c>
      <c r="X73" s="198">
        <f t="shared" si="14"/>
        <v>4807.37</v>
      </c>
      <c r="Y73" s="167">
        <f>SUM(Y60:Y72)</f>
        <v>56256.79</v>
      </c>
      <c r="Z73" s="167">
        <f>SUM(Z60:Z72)</f>
        <v>52797.79</v>
      </c>
      <c r="AA73" s="171">
        <f>'[6]sp. DRG'!V61+'[6]sp. recuperare si  cronici'!V24+'[6]sp. acuti altele decat DRG'!V15</f>
        <v>56256.789999999994</v>
      </c>
      <c r="AB73" s="171">
        <f>'[6]sp. DRG'!W61+'[6]sp. recuperare si  cronici'!W24+'[6]sp. acuti altele decat DRG'!W15</f>
        <v>52797.79</v>
      </c>
      <c r="AC73" s="172">
        <f>Y73-AA73</f>
        <v>0</v>
      </c>
      <c r="AD73" s="172">
        <f>Z73-AB73</f>
        <v>0</v>
      </c>
    </row>
    <row r="74" spans="1:33" s="155" customFormat="1">
      <c r="A74" s="125" t="s">
        <v>290</v>
      </c>
      <c r="B74" s="279" t="s">
        <v>291</v>
      </c>
      <c r="C74" s="178">
        <v>1</v>
      </c>
      <c r="D74" s="231">
        <f>'[6]sp. DRG'!E62</f>
        <v>6317</v>
      </c>
      <c r="E74" s="232">
        <f>'[6]sp. DRG'!F62</f>
        <v>9740.4599999999991</v>
      </c>
      <c r="F74" s="233">
        <f>'[6]sp. DRG'!G62</f>
        <v>6317</v>
      </c>
      <c r="G74" s="234">
        <f>'[6]sp. DRG'!H62</f>
        <v>9740.4599999999991</v>
      </c>
      <c r="H74" s="280"/>
      <c r="I74" s="232"/>
      <c r="J74" s="236"/>
      <c r="K74" s="234"/>
      <c r="L74" s="280">
        <f>'[6]sp. DRG'!I62</f>
        <v>530</v>
      </c>
      <c r="M74" s="281">
        <f>'[6]sp. DRG'!J62</f>
        <v>1298.7</v>
      </c>
      <c r="N74" s="236">
        <f>'[6]sp. DRG'!K62</f>
        <v>417</v>
      </c>
      <c r="O74" s="236">
        <f>'[6]sp. DRG'!L62</f>
        <v>3768</v>
      </c>
      <c r="P74" s="281">
        <f>'[6]sp. DRG'!M62</f>
        <v>1298.7</v>
      </c>
      <c r="Q74" s="236">
        <f>'[6]sp. DRG'!N62</f>
        <v>450</v>
      </c>
      <c r="R74" s="281">
        <f>'[6]sp. DRG'!O62</f>
        <v>43.52</v>
      </c>
      <c r="S74" s="236">
        <f>'[6]sp. DRG'!P62</f>
        <v>450</v>
      </c>
      <c r="T74" s="282">
        <f>'[6]sp. DRG'!Q62</f>
        <v>43.52</v>
      </c>
      <c r="U74" s="280">
        <f>'[6]sp. DRG'!R62</f>
        <v>1371</v>
      </c>
      <c r="V74" s="281">
        <f>'[6]sp. DRG'!S62</f>
        <v>252.13</v>
      </c>
      <c r="W74" s="236">
        <f>'[6]sp. DRG'!T62</f>
        <v>1371</v>
      </c>
      <c r="X74" s="282">
        <f>'[6]sp. DRG'!U62</f>
        <v>252.13</v>
      </c>
      <c r="Y74" s="205">
        <f>V74+R74+M74+I74+E74</f>
        <v>11334.81</v>
      </c>
      <c r="Z74" s="206">
        <f>X74+T74+P74+K74+G74</f>
        <v>11334.81</v>
      </c>
      <c r="AA74" s="154"/>
      <c r="AB74" s="154"/>
      <c r="AF74" s="283"/>
      <c r="AG74" s="283"/>
    </row>
    <row r="75" spans="1:33" s="155" customFormat="1" ht="22.5">
      <c r="A75" s="136" t="s">
        <v>292</v>
      </c>
      <c r="B75" s="284" t="s">
        <v>293</v>
      </c>
      <c r="C75" s="138">
        <v>1</v>
      </c>
      <c r="D75" s="148">
        <f>'[6]sp. DRG'!E63</f>
        <v>1110</v>
      </c>
      <c r="E75" s="149">
        <f>'[6]sp. DRG'!F63</f>
        <v>1212.22</v>
      </c>
      <c r="F75" s="150">
        <f>'[6]sp. DRG'!G63</f>
        <v>1110</v>
      </c>
      <c r="G75" s="151">
        <f>'[6]sp. DRG'!H63</f>
        <v>1212.22</v>
      </c>
      <c r="H75" s="248"/>
      <c r="I75" s="149"/>
      <c r="J75" s="242"/>
      <c r="K75" s="151"/>
      <c r="L75" s="248">
        <f>'[6]sp. DRG'!I63</f>
        <v>0</v>
      </c>
      <c r="M75" s="249">
        <f>'[6]sp. DRG'!J63</f>
        <v>0</v>
      </c>
      <c r="N75" s="242">
        <f>'[6]sp. DRG'!K63</f>
        <v>0</v>
      </c>
      <c r="O75" s="242">
        <f>'[6]sp. DRG'!L63</f>
        <v>0</v>
      </c>
      <c r="P75" s="249">
        <f>'[6]sp. DRG'!M63</f>
        <v>0</v>
      </c>
      <c r="Q75" s="242">
        <f>'[6]sp. DRG'!N63</f>
        <v>0</v>
      </c>
      <c r="R75" s="249">
        <f>'[6]sp. DRG'!O63</f>
        <v>0</v>
      </c>
      <c r="S75" s="242">
        <f>'[6]sp. DRG'!P63</f>
        <v>0</v>
      </c>
      <c r="T75" s="250">
        <f>'[6]sp. DRG'!Q63</f>
        <v>0</v>
      </c>
      <c r="U75" s="248">
        <f>'[6]sp. DRG'!R63</f>
        <v>1278</v>
      </c>
      <c r="V75" s="249">
        <f>'[6]sp. DRG'!S63</f>
        <v>244.39</v>
      </c>
      <c r="W75" s="242">
        <f>'[6]sp. DRG'!T63</f>
        <v>1278</v>
      </c>
      <c r="X75" s="250">
        <f>'[6]sp. DRG'!U63</f>
        <v>244.39</v>
      </c>
      <c r="Y75" s="205">
        <f>V75+R75+M75+I75+E75</f>
        <v>1456.6100000000001</v>
      </c>
      <c r="Z75" s="206">
        <f>X75+T75+P75+K75+G75</f>
        <v>1456.6100000000001</v>
      </c>
      <c r="AA75" s="154"/>
      <c r="AB75" s="154"/>
      <c r="AF75" s="283"/>
      <c r="AG75" s="283"/>
    </row>
    <row r="76" spans="1:33" s="155" customFormat="1">
      <c r="A76" s="136" t="s">
        <v>294</v>
      </c>
      <c r="B76" s="284" t="s">
        <v>295</v>
      </c>
      <c r="C76" s="138">
        <v>1</v>
      </c>
      <c r="D76" s="148">
        <f>'[6]sp. DRG'!E64</f>
        <v>517</v>
      </c>
      <c r="E76" s="149">
        <f>'[6]sp. DRG'!F64</f>
        <v>579.30999999999995</v>
      </c>
      <c r="F76" s="150">
        <f>'[6]sp. DRG'!G64</f>
        <v>517</v>
      </c>
      <c r="G76" s="151">
        <f>'[6]sp. DRG'!H64</f>
        <v>579.30999999999995</v>
      </c>
      <c r="H76" s="248"/>
      <c r="I76" s="149"/>
      <c r="J76" s="242"/>
      <c r="K76" s="151"/>
      <c r="L76" s="248">
        <f>'[6]sp. DRG'!I64</f>
        <v>29</v>
      </c>
      <c r="M76" s="249">
        <f>'[6]sp. DRG'!J64</f>
        <v>1113.19</v>
      </c>
      <c r="N76" s="242">
        <f>'[6]sp. DRG'!K64</f>
        <v>29</v>
      </c>
      <c r="O76" s="242">
        <f>'[6]sp. DRG'!L64</f>
        <v>10980</v>
      </c>
      <c r="P76" s="249">
        <f>'[6]sp. DRG'!M64</f>
        <v>1113.19</v>
      </c>
      <c r="Q76" s="242">
        <f>'[6]sp. DRG'!N64</f>
        <v>0</v>
      </c>
      <c r="R76" s="249">
        <f>'[6]sp. DRG'!O64</f>
        <v>0</v>
      </c>
      <c r="S76" s="242">
        <f>'[6]sp. DRG'!P64</f>
        <v>0</v>
      </c>
      <c r="T76" s="250">
        <f>'[6]sp. DRG'!Q64</f>
        <v>0</v>
      </c>
      <c r="U76" s="248">
        <f>'[6]sp. DRG'!R64</f>
        <v>459</v>
      </c>
      <c r="V76" s="249">
        <f>'[6]sp. DRG'!S64</f>
        <v>99.13</v>
      </c>
      <c r="W76" s="242">
        <f>'[6]sp. DRG'!T64</f>
        <v>459</v>
      </c>
      <c r="X76" s="250">
        <f>'[6]sp. DRG'!U64</f>
        <v>99.13</v>
      </c>
      <c r="Y76" s="205">
        <f>V76+R76+M76+I76+E76</f>
        <v>1791.63</v>
      </c>
      <c r="Z76" s="206">
        <f>X76+T76+P76+K76+G76</f>
        <v>1791.63</v>
      </c>
      <c r="AA76" s="154"/>
      <c r="AB76" s="154"/>
      <c r="AF76" s="283"/>
      <c r="AG76" s="283"/>
    </row>
    <row r="77" spans="1:33" s="155" customFormat="1" ht="23.25" thickBot="1">
      <c r="A77" s="187" t="s">
        <v>296</v>
      </c>
      <c r="B77" s="285" t="s">
        <v>297</v>
      </c>
      <c r="C77" s="219">
        <v>1</v>
      </c>
      <c r="D77" s="163">
        <f>'[6]sp. DRG'!E65</f>
        <v>429</v>
      </c>
      <c r="E77" s="164">
        <f>'[6]sp. DRG'!F65</f>
        <v>566.63</v>
      </c>
      <c r="F77" s="165">
        <f>'[6]sp. DRG'!G65</f>
        <v>429</v>
      </c>
      <c r="G77" s="166">
        <f>'[6]sp. DRG'!H65</f>
        <v>566.63</v>
      </c>
      <c r="H77" s="286">
        <f>'[6]sp. acuti altele decat DRG'!E16</f>
        <v>0</v>
      </c>
      <c r="I77" s="255">
        <f>'[6]sp. acuti altele decat DRG'!F16</f>
        <v>0</v>
      </c>
      <c r="J77" s="256">
        <f>'[6]sp. acuti altele decat DRG'!G16</f>
        <v>0</v>
      </c>
      <c r="K77" s="257">
        <f>'[6]sp. acuti altele decat DRG'!H16</f>
        <v>0</v>
      </c>
      <c r="L77" s="286">
        <f>'[6]sp. DRG'!I65</f>
        <v>0</v>
      </c>
      <c r="M77" s="255">
        <f>'[6]sp. DRG'!J65</f>
        <v>0</v>
      </c>
      <c r="N77" s="256">
        <f>'[6]sp. DRG'!K65</f>
        <v>0</v>
      </c>
      <c r="O77" s="256">
        <f>'[6]sp. DRG'!L65</f>
        <v>0</v>
      </c>
      <c r="P77" s="255">
        <f>'[6]sp. DRG'!M65</f>
        <v>0</v>
      </c>
      <c r="Q77" s="256">
        <f>'[6]sp. DRG'!N65</f>
        <v>0</v>
      </c>
      <c r="R77" s="255">
        <f>'[6]sp. DRG'!O65</f>
        <v>0</v>
      </c>
      <c r="S77" s="256">
        <f>'[6]sp. DRG'!P65</f>
        <v>0</v>
      </c>
      <c r="T77" s="257">
        <f>'[6]sp. DRG'!Q65</f>
        <v>0</v>
      </c>
      <c r="U77" s="286">
        <f>'[6]sp. DRG'!R65</f>
        <v>615</v>
      </c>
      <c r="V77" s="255">
        <f>'[6]sp. DRG'!S65</f>
        <v>183.28</v>
      </c>
      <c r="W77" s="256">
        <f>'[6]sp. DRG'!T65</f>
        <v>615</v>
      </c>
      <c r="X77" s="257">
        <f>'[6]sp. DRG'!U65</f>
        <v>183.28</v>
      </c>
      <c r="Y77" s="205">
        <f>V77+R77+M77+I77+E77</f>
        <v>749.91</v>
      </c>
      <c r="Z77" s="206">
        <f>X77+T77+P77+K77+G77</f>
        <v>749.91</v>
      </c>
      <c r="AA77" s="154"/>
      <c r="AB77" s="154"/>
      <c r="AF77" s="283"/>
      <c r="AG77" s="283"/>
    </row>
    <row r="78" spans="1:33" ht="13.5" thickBot="1">
      <c r="A78" s="2981" t="s">
        <v>298</v>
      </c>
      <c r="B78" s="2982"/>
      <c r="C78" s="2999"/>
      <c r="D78" s="198">
        <f t="shared" ref="D78:Z78" si="15">SUM(D74:D77)</f>
        <v>8373</v>
      </c>
      <c r="E78" s="199">
        <f t="shared" si="15"/>
        <v>12098.619999999997</v>
      </c>
      <c r="F78" s="198">
        <f t="shared" si="15"/>
        <v>8373</v>
      </c>
      <c r="G78" s="199">
        <f t="shared" si="15"/>
        <v>12098.619999999997</v>
      </c>
      <c r="H78" s="200">
        <f t="shared" si="15"/>
        <v>0</v>
      </c>
      <c r="I78" s="199">
        <f t="shared" si="15"/>
        <v>0</v>
      </c>
      <c r="J78" s="198">
        <f t="shared" si="15"/>
        <v>0</v>
      </c>
      <c r="K78" s="199">
        <f t="shared" si="15"/>
        <v>0</v>
      </c>
      <c r="L78" s="200">
        <f t="shared" si="15"/>
        <v>559</v>
      </c>
      <c r="M78" s="199">
        <f t="shared" si="15"/>
        <v>2411.8900000000003</v>
      </c>
      <c r="N78" s="198">
        <f t="shared" si="15"/>
        <v>446</v>
      </c>
      <c r="O78" s="198">
        <f t="shared" si="15"/>
        <v>14748</v>
      </c>
      <c r="P78" s="199">
        <f t="shared" si="15"/>
        <v>2411.8900000000003</v>
      </c>
      <c r="Q78" s="198">
        <f t="shared" si="15"/>
        <v>450</v>
      </c>
      <c r="R78" s="199">
        <f t="shared" si="15"/>
        <v>43.52</v>
      </c>
      <c r="S78" s="198">
        <f t="shared" si="15"/>
        <v>450</v>
      </c>
      <c r="T78" s="201">
        <f t="shared" si="15"/>
        <v>43.52</v>
      </c>
      <c r="U78" s="198">
        <f t="shared" si="15"/>
        <v>3723</v>
      </c>
      <c r="V78" s="199">
        <f t="shared" si="15"/>
        <v>778.93</v>
      </c>
      <c r="W78" s="198">
        <f t="shared" si="15"/>
        <v>3723</v>
      </c>
      <c r="X78" s="168">
        <f t="shared" si="15"/>
        <v>778.93</v>
      </c>
      <c r="Y78" s="168">
        <f t="shared" si="15"/>
        <v>15332.96</v>
      </c>
      <c r="Z78" s="168">
        <f t="shared" si="15"/>
        <v>15332.96</v>
      </c>
      <c r="AA78" s="171">
        <f>'[6]sp. DRG'!V66+'[6]sp. acuti altele decat DRG'!V17</f>
        <v>15332.96</v>
      </c>
      <c r="AB78" s="171">
        <f>'[6]sp. DRG'!W66+'[6]sp. acuti altele decat DRG'!W17</f>
        <v>15332.96</v>
      </c>
      <c r="AC78" s="172">
        <f>Y78-AA78</f>
        <v>0</v>
      </c>
      <c r="AD78" s="172">
        <f>Z78-AB78</f>
        <v>0</v>
      </c>
    </row>
    <row r="79" spans="1:33" s="155" customFormat="1" ht="22.5">
      <c r="A79" s="125" t="s">
        <v>299</v>
      </c>
      <c r="B79" s="279" t="s">
        <v>300</v>
      </c>
      <c r="C79" s="287">
        <v>1</v>
      </c>
      <c r="D79" s="231">
        <f>'[6]sp. DRG'!E67</f>
        <v>11049</v>
      </c>
      <c r="E79" s="232">
        <f>'[6]sp. DRG'!F67</f>
        <v>16584.97</v>
      </c>
      <c r="F79" s="233">
        <f>'[6]sp. DRG'!G67</f>
        <v>11049</v>
      </c>
      <c r="G79" s="234">
        <f>'[6]sp. DRG'!H67</f>
        <v>16584.97</v>
      </c>
      <c r="H79" s="263"/>
      <c r="I79" s="232"/>
      <c r="J79" s="264"/>
      <c r="K79" s="234"/>
      <c r="L79" s="263">
        <f>'[6]sp. DRG'!I67</f>
        <v>408</v>
      </c>
      <c r="M79" s="265">
        <f>'[6]sp. DRG'!J67</f>
        <v>1718.76</v>
      </c>
      <c r="N79" s="264">
        <f>'[6]sp. DRG'!K67</f>
        <v>408</v>
      </c>
      <c r="O79" s="264">
        <f>'[6]sp. DRG'!L67</f>
        <v>9312</v>
      </c>
      <c r="P79" s="265">
        <f>'[6]sp. DRG'!M67</f>
        <v>1695.76</v>
      </c>
      <c r="Q79" s="264">
        <f>'[6]sp. DRG'!N67</f>
        <v>0</v>
      </c>
      <c r="R79" s="265">
        <f>'[6]sp. DRG'!O67</f>
        <v>0</v>
      </c>
      <c r="S79" s="264">
        <f>'[6]sp. DRG'!P67</f>
        <v>0</v>
      </c>
      <c r="T79" s="266">
        <f>'[6]sp. DRG'!Q67</f>
        <v>0</v>
      </c>
      <c r="U79" s="263">
        <f>'[6]sp. DRG'!R67</f>
        <v>8886</v>
      </c>
      <c r="V79" s="265">
        <f>'[6]sp. DRG'!S67</f>
        <v>2121.2399999999998</v>
      </c>
      <c r="W79" s="264">
        <f>'[6]sp. DRG'!T67</f>
        <v>10737</v>
      </c>
      <c r="X79" s="266">
        <f>'[6]sp. DRG'!U67</f>
        <v>2121.2399999999998</v>
      </c>
      <c r="Y79" s="288">
        <f>V79+R79+M79+I79+E79</f>
        <v>20424.97</v>
      </c>
      <c r="Z79" s="289">
        <f>X79+T79+P79+K79+G79</f>
        <v>20401.97</v>
      </c>
      <c r="AA79" s="154"/>
      <c r="AB79" s="154"/>
    </row>
    <row r="80" spans="1:33" s="155" customFormat="1" ht="22.5">
      <c r="A80" s="136" t="s">
        <v>301</v>
      </c>
      <c r="B80" s="284" t="s">
        <v>302</v>
      </c>
      <c r="C80" s="138">
        <v>1</v>
      </c>
      <c r="D80" s="148">
        <f>'[6]sp. DRG'!E71</f>
        <v>72</v>
      </c>
      <c r="E80" s="149">
        <f>'[6]sp. DRG'!F71</f>
        <v>98.7</v>
      </c>
      <c r="F80" s="150">
        <f>'[6]sp. DRG'!G71</f>
        <v>72</v>
      </c>
      <c r="G80" s="151">
        <f>'[6]sp. DRG'!H71</f>
        <v>98.7</v>
      </c>
      <c r="H80" s="207"/>
      <c r="I80" s="213"/>
      <c r="J80" s="208"/>
      <c r="K80" s="214"/>
      <c r="L80" s="207">
        <f>'[6]sp. DRG'!I71</f>
        <v>1014</v>
      </c>
      <c r="M80" s="213">
        <f>'[6]sp. DRG'!J71</f>
        <v>2007.72</v>
      </c>
      <c r="N80" s="208">
        <f>'[6]sp. DRG'!K71</f>
        <v>968</v>
      </c>
      <c r="O80" s="208">
        <f>'[6]sp. DRG'!L71</f>
        <v>0</v>
      </c>
      <c r="P80" s="213">
        <f>'[6]sp. DRG'!M71</f>
        <v>1881.44</v>
      </c>
      <c r="Q80" s="208">
        <f>'[6]sp. DRG'!N71</f>
        <v>0</v>
      </c>
      <c r="R80" s="213">
        <f>'[6]sp. DRG'!O71</f>
        <v>0</v>
      </c>
      <c r="S80" s="208">
        <f>'[6]sp. DRG'!P71</f>
        <v>0</v>
      </c>
      <c r="T80" s="214">
        <f>'[6]sp. DRG'!Q71</f>
        <v>0</v>
      </c>
      <c r="U80" s="207">
        <f>'[6]sp. DRG'!R71</f>
        <v>178</v>
      </c>
      <c r="V80" s="213">
        <f>'[6]sp. DRG'!S71</f>
        <v>44.98</v>
      </c>
      <c r="W80" s="208">
        <f>'[6]sp. DRG'!T71</f>
        <v>158</v>
      </c>
      <c r="X80" s="214">
        <f>'[6]sp. DRG'!U71</f>
        <v>44.98</v>
      </c>
      <c r="Y80" s="288">
        <f t="shared" ref="Y80:Y85" si="16">V80+R80+M80+I80+E80</f>
        <v>2151.3999999999996</v>
      </c>
      <c r="Z80" s="289">
        <f t="shared" ref="Z80:Z85" si="17">X80+T80+P80+K80+G80</f>
        <v>2025.1200000000001</v>
      </c>
      <c r="AA80" s="154"/>
      <c r="AB80" s="154"/>
    </row>
    <row r="81" spans="1:30" s="155" customFormat="1" ht="56.25">
      <c r="A81" s="136" t="s">
        <v>303</v>
      </c>
      <c r="B81" s="137" t="s">
        <v>304</v>
      </c>
      <c r="C81" s="138">
        <v>1</v>
      </c>
      <c r="D81" s="148">
        <f>'[6]sp. DRG'!E72</f>
        <v>0</v>
      </c>
      <c r="E81" s="149">
        <f>'[6]sp. DRG'!F72</f>
        <v>0</v>
      </c>
      <c r="F81" s="150">
        <f>'[6]sp. DRG'!G72</f>
        <v>0</v>
      </c>
      <c r="G81" s="151">
        <f>'[6]sp. DRG'!H72</f>
        <v>0</v>
      </c>
      <c r="H81" s="207"/>
      <c r="I81" s="213"/>
      <c r="J81" s="208"/>
      <c r="K81" s="214"/>
      <c r="L81" s="207">
        <f>'[6]sp. DRG'!I72</f>
        <v>0</v>
      </c>
      <c r="M81" s="213">
        <f>'[6]sp. DRG'!J72</f>
        <v>0</v>
      </c>
      <c r="N81" s="208">
        <f>'[6]sp. DRG'!K72</f>
        <v>0</v>
      </c>
      <c r="O81" s="208">
        <f>'[6]sp. DRG'!L72</f>
        <v>0</v>
      </c>
      <c r="P81" s="213">
        <f>'[6]sp. DRG'!M72</f>
        <v>0</v>
      </c>
      <c r="Q81" s="208">
        <f>'[6]sp. DRG'!N72</f>
        <v>0</v>
      </c>
      <c r="R81" s="213">
        <f>'[6]sp. DRG'!O72</f>
        <v>0</v>
      </c>
      <c r="S81" s="208">
        <f>'[6]sp. DRG'!P72</f>
        <v>0</v>
      </c>
      <c r="T81" s="214">
        <f>'[6]sp. DRG'!Q72</f>
        <v>0</v>
      </c>
      <c r="U81" s="207">
        <f>'[6]sp. DRG'!R72</f>
        <v>0</v>
      </c>
      <c r="V81" s="213">
        <f>'[6]sp. DRG'!S72</f>
        <v>0</v>
      </c>
      <c r="W81" s="208">
        <f>'[6]sp. DRG'!T72</f>
        <v>0</v>
      </c>
      <c r="X81" s="214">
        <f>'[6]sp. DRG'!U72</f>
        <v>0</v>
      </c>
      <c r="Y81" s="288">
        <f t="shared" si="16"/>
        <v>0</v>
      </c>
      <c r="Z81" s="289">
        <f t="shared" si="17"/>
        <v>0</v>
      </c>
      <c r="AA81" s="154"/>
      <c r="AB81" s="154"/>
    </row>
    <row r="82" spans="1:30" s="155" customFormat="1" ht="56.25">
      <c r="A82" s="136" t="s">
        <v>305</v>
      </c>
      <c r="B82" s="137" t="s">
        <v>306</v>
      </c>
      <c r="C82" s="138">
        <v>1</v>
      </c>
      <c r="D82" s="148">
        <f>'[6]sp. DRG'!E68</f>
        <v>0</v>
      </c>
      <c r="E82" s="149">
        <f>'[6]sp. DRG'!F68</f>
        <v>0</v>
      </c>
      <c r="F82" s="150">
        <f>'[6]sp. DRG'!G68</f>
        <v>0</v>
      </c>
      <c r="G82" s="151">
        <f>'[6]sp. DRG'!H68</f>
        <v>0</v>
      </c>
      <c r="H82" s="207"/>
      <c r="I82" s="149"/>
      <c r="J82" s="208"/>
      <c r="K82" s="151"/>
      <c r="L82" s="207">
        <f>'[6]sp. DRG'!I68</f>
        <v>0</v>
      </c>
      <c r="M82" s="213">
        <f>'[6]sp. DRG'!J68</f>
        <v>0</v>
      </c>
      <c r="N82" s="208">
        <f>'[6]sp. DRG'!K68</f>
        <v>0</v>
      </c>
      <c r="O82" s="208">
        <f>'[6]sp. DRG'!L68</f>
        <v>0</v>
      </c>
      <c r="P82" s="213">
        <f>'[6]sp. DRG'!M68</f>
        <v>0</v>
      </c>
      <c r="Q82" s="208">
        <f>'[6]sp. DRG'!N68</f>
        <v>0</v>
      </c>
      <c r="R82" s="213">
        <f>'[6]sp. DRG'!O68</f>
        <v>0</v>
      </c>
      <c r="S82" s="208">
        <f>'[6]sp. DRG'!P68</f>
        <v>0</v>
      </c>
      <c r="T82" s="214">
        <f>'[6]sp. DRG'!Q68</f>
        <v>0</v>
      </c>
      <c r="U82" s="207">
        <f>'[6]sp. DRG'!R68</f>
        <v>0</v>
      </c>
      <c r="V82" s="213">
        <f>'[6]sp. DRG'!S68</f>
        <v>0</v>
      </c>
      <c r="W82" s="208">
        <f>'[6]sp. DRG'!T68</f>
        <v>0</v>
      </c>
      <c r="X82" s="214">
        <f>'[6]sp. DRG'!U68</f>
        <v>0</v>
      </c>
      <c r="Y82" s="288">
        <f t="shared" si="16"/>
        <v>0</v>
      </c>
      <c r="Z82" s="289">
        <f t="shared" si="17"/>
        <v>0</v>
      </c>
      <c r="AA82" s="154"/>
      <c r="AB82" s="154"/>
    </row>
    <row r="83" spans="1:30" s="155" customFormat="1" ht="56.25">
      <c r="A83" s="136" t="s">
        <v>307</v>
      </c>
      <c r="B83" s="137" t="s">
        <v>308</v>
      </c>
      <c r="C83" s="138">
        <v>1</v>
      </c>
      <c r="D83" s="148">
        <f>'[6]sp. DRG'!E69</f>
        <v>0</v>
      </c>
      <c r="E83" s="149">
        <f>'[6]sp. DRG'!F69</f>
        <v>0</v>
      </c>
      <c r="F83" s="150">
        <f>'[6]sp. DRG'!G69</f>
        <v>0</v>
      </c>
      <c r="G83" s="151">
        <f>'[6]sp. DRG'!H69</f>
        <v>0</v>
      </c>
      <c r="H83" s="207"/>
      <c r="I83" s="149"/>
      <c r="J83" s="208"/>
      <c r="K83" s="151"/>
      <c r="L83" s="207">
        <f>'[6]sp. DRG'!I69</f>
        <v>0</v>
      </c>
      <c r="M83" s="213">
        <f>'[6]sp. DRG'!J69</f>
        <v>0</v>
      </c>
      <c r="N83" s="208">
        <f>'[6]sp. DRG'!K69</f>
        <v>0</v>
      </c>
      <c r="O83" s="208">
        <f>'[6]sp. DRG'!L69</f>
        <v>0</v>
      </c>
      <c r="P83" s="213">
        <f>'[6]sp. DRG'!M69</f>
        <v>0</v>
      </c>
      <c r="Q83" s="208">
        <f>'[6]sp. DRG'!N69</f>
        <v>0</v>
      </c>
      <c r="R83" s="213">
        <f>'[6]sp. DRG'!O69</f>
        <v>0</v>
      </c>
      <c r="S83" s="208">
        <f>'[6]sp. DRG'!P69</f>
        <v>0</v>
      </c>
      <c r="T83" s="214">
        <f>'[6]sp. DRG'!Q69</f>
        <v>0</v>
      </c>
      <c r="U83" s="207">
        <f>'[6]sp. DRG'!R69</f>
        <v>0</v>
      </c>
      <c r="V83" s="213">
        <f>'[6]sp. DRG'!S69</f>
        <v>0</v>
      </c>
      <c r="W83" s="208">
        <f>'[6]sp. DRG'!T69</f>
        <v>0</v>
      </c>
      <c r="X83" s="214">
        <f>'[6]sp. DRG'!U69</f>
        <v>0</v>
      </c>
      <c r="Y83" s="288">
        <f t="shared" si="16"/>
        <v>0</v>
      </c>
      <c r="Z83" s="289">
        <f t="shared" si="17"/>
        <v>0</v>
      </c>
      <c r="AA83" s="154"/>
      <c r="AB83" s="154"/>
    </row>
    <row r="84" spans="1:30" s="155" customFormat="1">
      <c r="A84" s="136" t="s">
        <v>309</v>
      </c>
      <c r="B84" s="284" t="s">
        <v>310</v>
      </c>
      <c r="C84" s="138">
        <v>1</v>
      </c>
      <c r="D84" s="148">
        <f>'[6]sp. DRG'!E70</f>
        <v>2388</v>
      </c>
      <c r="E84" s="149">
        <f>'[6]sp. DRG'!F70</f>
        <v>3174.17</v>
      </c>
      <c r="F84" s="150">
        <f>'[6]sp. DRG'!G70</f>
        <v>2388</v>
      </c>
      <c r="G84" s="151">
        <f>'[6]sp. DRG'!H70</f>
        <v>3174.17</v>
      </c>
      <c r="H84" s="207"/>
      <c r="I84" s="149"/>
      <c r="J84" s="208"/>
      <c r="K84" s="151"/>
      <c r="L84" s="207">
        <f>'[6]sp. DRG'!I70</f>
        <v>0</v>
      </c>
      <c r="M84" s="213">
        <f>'[6]sp. DRG'!J70</f>
        <v>0</v>
      </c>
      <c r="N84" s="208">
        <f>'[6]sp. DRG'!K70</f>
        <v>0</v>
      </c>
      <c r="O84" s="208">
        <f>'[6]sp. DRG'!L70</f>
        <v>0</v>
      </c>
      <c r="P84" s="213">
        <f>'[6]sp. DRG'!M70</f>
        <v>0</v>
      </c>
      <c r="Q84" s="208">
        <f>'[6]sp. DRG'!N70</f>
        <v>0</v>
      </c>
      <c r="R84" s="213">
        <f>'[6]sp. DRG'!O70</f>
        <v>0</v>
      </c>
      <c r="S84" s="208">
        <f>'[6]sp. DRG'!P70</f>
        <v>0</v>
      </c>
      <c r="T84" s="214">
        <f>'[6]sp. DRG'!Q70</f>
        <v>0</v>
      </c>
      <c r="U84" s="207">
        <f>'[6]sp. DRG'!R70</f>
        <v>1212</v>
      </c>
      <c r="V84" s="213">
        <f>'[6]sp. DRG'!S70</f>
        <v>350.41</v>
      </c>
      <c r="W84" s="208">
        <f>'[6]sp. DRG'!T70</f>
        <v>1757</v>
      </c>
      <c r="X84" s="214">
        <f>'[6]sp. DRG'!U70</f>
        <v>350.41</v>
      </c>
      <c r="Y84" s="288">
        <f t="shared" si="16"/>
        <v>3524.58</v>
      </c>
      <c r="Z84" s="289">
        <f t="shared" si="17"/>
        <v>3524.58</v>
      </c>
      <c r="AA84" s="154"/>
      <c r="AB84" s="154"/>
    </row>
    <row r="85" spans="1:30" s="155" customFormat="1" ht="23.25" thickBot="1">
      <c r="A85" s="136" t="s">
        <v>311</v>
      </c>
      <c r="B85" s="284" t="s">
        <v>312</v>
      </c>
      <c r="C85" s="138">
        <v>1</v>
      </c>
      <c r="D85" s="157">
        <f>'[6]sp. DRG'!E73</f>
        <v>270</v>
      </c>
      <c r="E85" s="158">
        <f>'[6]sp. DRG'!F73</f>
        <v>366.82</v>
      </c>
      <c r="F85" s="159">
        <f>'[6]sp. DRG'!G73</f>
        <v>270</v>
      </c>
      <c r="G85" s="160">
        <f>'[6]sp. DRG'!H73</f>
        <v>366.82</v>
      </c>
      <c r="H85" s="220"/>
      <c r="I85" s="221"/>
      <c r="J85" s="290"/>
      <c r="K85" s="222"/>
      <c r="L85" s="220">
        <f>'[6]sp. DRG'!I73</f>
        <v>153</v>
      </c>
      <c r="M85" s="221">
        <f>'[6]sp. DRG'!J73</f>
        <v>1132.2</v>
      </c>
      <c r="N85" s="290">
        <f>'[6]sp. DRG'!K73</f>
        <v>153</v>
      </c>
      <c r="O85" s="290">
        <f>'[6]sp. DRG'!L73</f>
        <v>5661</v>
      </c>
      <c r="P85" s="221">
        <f>'[6]sp. DRG'!M73</f>
        <v>1132.2</v>
      </c>
      <c r="Q85" s="290">
        <f>'[6]sp. DRG'!N73</f>
        <v>0</v>
      </c>
      <c r="R85" s="221">
        <f>'[6]sp. DRG'!O73</f>
        <v>0</v>
      </c>
      <c r="S85" s="290">
        <f>'[6]sp. DRG'!P73</f>
        <v>0</v>
      </c>
      <c r="T85" s="222">
        <f>'[6]sp. DRG'!Q73</f>
        <v>0</v>
      </c>
      <c r="U85" s="220">
        <f>'[6]sp. DRG'!R73</f>
        <v>0</v>
      </c>
      <c r="V85" s="221">
        <f>'[6]sp. DRG'!S73</f>
        <v>0</v>
      </c>
      <c r="W85" s="290">
        <f>'[6]sp. DRG'!T73</f>
        <v>0</v>
      </c>
      <c r="X85" s="222">
        <f>'[6]sp. DRG'!U73</f>
        <v>0</v>
      </c>
      <c r="Y85" s="288">
        <f t="shared" si="16"/>
        <v>1499.02</v>
      </c>
      <c r="Z85" s="289">
        <f t="shared" si="17"/>
        <v>1499.02</v>
      </c>
      <c r="AA85" s="154"/>
      <c r="AB85" s="154"/>
    </row>
    <row r="86" spans="1:30" ht="13.5" thickBot="1">
      <c r="A86" s="2981" t="s">
        <v>313</v>
      </c>
      <c r="B86" s="2982"/>
      <c r="C86" s="2999"/>
      <c r="D86" s="167">
        <f t="shared" ref="D86:Z86" si="18">SUM(D79:D85)</f>
        <v>13779</v>
      </c>
      <c r="E86" s="291">
        <f t="shared" si="18"/>
        <v>20224.660000000003</v>
      </c>
      <c r="F86" s="292">
        <f t="shared" si="18"/>
        <v>13779</v>
      </c>
      <c r="G86" s="291">
        <f t="shared" si="18"/>
        <v>20224.660000000003</v>
      </c>
      <c r="H86" s="292">
        <f t="shared" si="18"/>
        <v>0</v>
      </c>
      <c r="I86" s="291">
        <f t="shared" si="18"/>
        <v>0</v>
      </c>
      <c r="J86" s="292">
        <f t="shared" si="18"/>
        <v>0</v>
      </c>
      <c r="K86" s="291">
        <f t="shared" si="18"/>
        <v>0</v>
      </c>
      <c r="L86" s="292">
        <f t="shared" si="18"/>
        <v>1575</v>
      </c>
      <c r="M86" s="291">
        <f t="shared" si="18"/>
        <v>4858.68</v>
      </c>
      <c r="N86" s="292">
        <f t="shared" si="18"/>
        <v>1529</v>
      </c>
      <c r="O86" s="292">
        <f t="shared" si="18"/>
        <v>14973</v>
      </c>
      <c r="P86" s="291">
        <f t="shared" si="18"/>
        <v>4709.3999999999996</v>
      </c>
      <c r="Q86" s="292">
        <f t="shared" si="18"/>
        <v>0</v>
      </c>
      <c r="R86" s="291">
        <f t="shared" si="18"/>
        <v>0</v>
      </c>
      <c r="S86" s="292">
        <f t="shared" si="18"/>
        <v>0</v>
      </c>
      <c r="T86" s="293">
        <f t="shared" si="18"/>
        <v>0</v>
      </c>
      <c r="U86" s="167">
        <f t="shared" si="18"/>
        <v>10276</v>
      </c>
      <c r="V86" s="291">
        <f t="shared" si="18"/>
        <v>2516.6299999999997</v>
      </c>
      <c r="W86" s="292">
        <f t="shared" si="18"/>
        <v>12652</v>
      </c>
      <c r="X86" s="291">
        <f t="shared" si="18"/>
        <v>2516.6299999999997</v>
      </c>
      <c r="Y86" s="291">
        <f t="shared" si="18"/>
        <v>27599.970000000005</v>
      </c>
      <c r="Z86" s="291">
        <f t="shared" si="18"/>
        <v>27450.69</v>
      </c>
      <c r="AA86" s="171">
        <f>'[6]sp. DRG'!V74</f>
        <v>27599.970000000005</v>
      </c>
      <c r="AB86" s="171">
        <f>'[6]sp. DRG'!W74</f>
        <v>27450.690000000002</v>
      </c>
      <c r="AC86" s="172">
        <f>Y86-AA86</f>
        <v>0</v>
      </c>
      <c r="AD86" s="172">
        <f>Z86-AB86</f>
        <v>0</v>
      </c>
    </row>
    <row r="87" spans="1:30">
      <c r="A87" s="125" t="s">
        <v>314</v>
      </c>
      <c r="B87" s="294" t="s">
        <v>315</v>
      </c>
      <c r="C87" s="295">
        <v>1</v>
      </c>
      <c r="D87" s="235">
        <f>'[6]sp. DRG'!E75</f>
        <v>7933</v>
      </c>
      <c r="E87" s="281">
        <f>'[6]sp. DRG'!F75</f>
        <v>17458.95</v>
      </c>
      <c r="F87" s="236">
        <f>'[6]sp. DRG'!G75</f>
        <v>7933</v>
      </c>
      <c r="G87" s="282">
        <f>'[6]sp. DRG'!H75</f>
        <v>17458.95</v>
      </c>
      <c r="H87" s="280"/>
      <c r="I87" s="281"/>
      <c r="J87" s="236"/>
      <c r="K87" s="282"/>
      <c r="L87" s="280">
        <f>'[6]sp. DRG'!I75</f>
        <v>278</v>
      </c>
      <c r="M87" s="281">
        <f>'[6]sp. DRG'!J75</f>
        <v>660</v>
      </c>
      <c r="N87" s="236">
        <f>'[6]sp. DRG'!K75</f>
        <v>278</v>
      </c>
      <c r="O87" s="236">
        <f>'[6]sp. DRG'!L75</f>
        <v>0</v>
      </c>
      <c r="P87" s="281">
        <f>'[6]sp. DRG'!M75</f>
        <v>660</v>
      </c>
      <c r="Q87" s="236">
        <f>'[6]sp. DRG'!N75</f>
        <v>0</v>
      </c>
      <c r="R87" s="281">
        <f>'[6]sp. DRG'!O75</f>
        <v>0</v>
      </c>
      <c r="S87" s="236">
        <f>'[6]sp. DRG'!P75</f>
        <v>0</v>
      </c>
      <c r="T87" s="282">
        <f>'[6]sp. DRG'!Q75</f>
        <v>0</v>
      </c>
      <c r="U87" s="280">
        <f>'[6]sp. DRG'!R75</f>
        <v>453</v>
      </c>
      <c r="V87" s="281">
        <f>'[6]sp. DRG'!S75</f>
        <v>208.2</v>
      </c>
      <c r="W87" s="236">
        <f>'[6]sp. DRG'!T75</f>
        <v>1099</v>
      </c>
      <c r="X87" s="282">
        <f>'[6]sp. DRG'!U75</f>
        <v>265.91000000000003</v>
      </c>
      <c r="Y87" s="176">
        <f>V87+R87+M87+I87+E87</f>
        <v>18327.150000000001</v>
      </c>
      <c r="Z87" s="177">
        <f>X87+T87+P87+K87+G87</f>
        <v>18384.86</v>
      </c>
    </row>
    <row r="88" spans="1:30" ht="22.5">
      <c r="A88" s="296" t="s">
        <v>316</v>
      </c>
      <c r="B88" s="294" t="s">
        <v>317</v>
      </c>
      <c r="C88" s="297">
        <v>1</v>
      </c>
      <c r="D88" s="241">
        <f>'[6]sp. DRG'!E76</f>
        <v>2093</v>
      </c>
      <c r="E88" s="249">
        <f>'[6]sp. DRG'!F76</f>
        <v>2561.09</v>
      </c>
      <c r="F88" s="242">
        <f>'[6]sp. DRG'!G76</f>
        <v>2093</v>
      </c>
      <c r="G88" s="250">
        <f>'[6]sp. DRG'!H76</f>
        <v>2561.09</v>
      </c>
      <c r="H88" s="248"/>
      <c r="I88" s="249"/>
      <c r="J88" s="242"/>
      <c r="K88" s="250"/>
      <c r="L88" s="248">
        <f>'[6]sp. DRG'!I76</f>
        <v>153</v>
      </c>
      <c r="M88" s="249">
        <f>'[6]sp. DRG'!J76</f>
        <v>1835.24</v>
      </c>
      <c r="N88" s="242">
        <f>'[6]sp. DRG'!K76</f>
        <v>135</v>
      </c>
      <c r="O88" s="242">
        <f>'[6]sp. DRG'!L76</f>
        <v>2460</v>
      </c>
      <c r="P88" s="249">
        <f>'[6]sp. DRG'!M76</f>
        <v>1690.02</v>
      </c>
      <c r="Q88" s="242">
        <f>'[6]sp. DRG'!N76</f>
        <v>0</v>
      </c>
      <c r="R88" s="249">
        <f>'[6]sp. DRG'!O76</f>
        <v>0</v>
      </c>
      <c r="S88" s="242">
        <f>'[6]sp. DRG'!P76</f>
        <v>0</v>
      </c>
      <c r="T88" s="250">
        <f>'[6]sp. DRG'!Q76</f>
        <v>0</v>
      </c>
      <c r="U88" s="248">
        <f>'[6]sp. DRG'!R76</f>
        <v>1769</v>
      </c>
      <c r="V88" s="249">
        <f>'[6]sp. DRG'!S76</f>
        <v>420.54</v>
      </c>
      <c r="W88" s="242">
        <f>'[6]sp. DRG'!T76</f>
        <v>1882</v>
      </c>
      <c r="X88" s="250">
        <f>'[6]sp. DRG'!U76</f>
        <v>420.11</v>
      </c>
      <c r="Y88" s="176">
        <f t="shared" ref="Y88:Y108" si="19">V88+R88+M88+I88+E88</f>
        <v>4816.8700000000008</v>
      </c>
      <c r="Z88" s="177">
        <f t="shared" ref="Z88:Z108" si="20">X88+T88+P88+K88+G88</f>
        <v>4671.22</v>
      </c>
    </row>
    <row r="89" spans="1:30">
      <c r="A89" s="136" t="s">
        <v>318</v>
      </c>
      <c r="B89" s="298" t="s">
        <v>319</v>
      </c>
      <c r="C89" s="297">
        <v>1</v>
      </c>
      <c r="D89" s="241">
        <f>'[6]sp. DRG'!E77</f>
        <v>2516</v>
      </c>
      <c r="E89" s="249">
        <f>'[6]sp. DRG'!F77</f>
        <v>4590.79</v>
      </c>
      <c r="F89" s="242">
        <f>'[6]sp. DRG'!G77</f>
        <v>2516</v>
      </c>
      <c r="G89" s="250">
        <f>'[6]sp. DRG'!H77</f>
        <v>4590.79</v>
      </c>
      <c r="H89" s="248"/>
      <c r="I89" s="249"/>
      <c r="J89" s="242"/>
      <c r="K89" s="250"/>
      <c r="L89" s="248">
        <f>'[6]sp. DRG'!I77</f>
        <v>0</v>
      </c>
      <c r="M89" s="249">
        <f>'[6]sp. DRG'!J77</f>
        <v>0</v>
      </c>
      <c r="N89" s="242">
        <f>'[6]sp. DRG'!K77</f>
        <v>0</v>
      </c>
      <c r="O89" s="242">
        <f>'[6]sp. DRG'!L77</f>
        <v>0</v>
      </c>
      <c r="P89" s="249">
        <f>'[6]sp. DRG'!M77</f>
        <v>0</v>
      </c>
      <c r="Q89" s="242">
        <f>'[6]sp. DRG'!N77</f>
        <v>0</v>
      </c>
      <c r="R89" s="249">
        <f>'[6]sp. DRG'!O77</f>
        <v>0</v>
      </c>
      <c r="S89" s="242">
        <f>'[6]sp. DRG'!P77</f>
        <v>0</v>
      </c>
      <c r="T89" s="250">
        <f>'[6]sp. DRG'!Q77</f>
        <v>0</v>
      </c>
      <c r="U89" s="248">
        <f>'[6]sp. DRG'!R77</f>
        <v>573</v>
      </c>
      <c r="V89" s="249">
        <f>'[6]sp. DRG'!S77</f>
        <v>197.15</v>
      </c>
      <c r="W89" s="242">
        <f>'[6]sp. DRG'!T77</f>
        <v>604</v>
      </c>
      <c r="X89" s="250">
        <f>'[6]sp. DRG'!U77</f>
        <v>196.32</v>
      </c>
      <c r="Y89" s="176">
        <f t="shared" si="19"/>
        <v>4787.9399999999996</v>
      </c>
      <c r="Z89" s="177">
        <f t="shared" si="20"/>
        <v>4787.1099999999997</v>
      </c>
    </row>
    <row r="90" spans="1:30">
      <c r="A90" s="136" t="s">
        <v>320</v>
      </c>
      <c r="B90" s="298" t="s">
        <v>321</v>
      </c>
      <c r="C90" s="297">
        <v>1</v>
      </c>
      <c r="D90" s="241">
        <f>'[6]sp. DRG'!E78</f>
        <v>817</v>
      </c>
      <c r="E90" s="249">
        <f>'[6]sp. DRG'!F78</f>
        <v>1678.45</v>
      </c>
      <c r="F90" s="242">
        <f>'[6]sp. DRG'!G78</f>
        <v>817</v>
      </c>
      <c r="G90" s="250">
        <f>'[6]sp. DRG'!H78</f>
        <v>1678.45</v>
      </c>
      <c r="H90" s="248"/>
      <c r="I90" s="249"/>
      <c r="J90" s="242"/>
      <c r="K90" s="250"/>
      <c r="L90" s="248">
        <f>'[6]sp. DRG'!I78</f>
        <v>0</v>
      </c>
      <c r="M90" s="249">
        <f>'[6]sp. DRG'!J78</f>
        <v>0</v>
      </c>
      <c r="N90" s="242">
        <f>'[6]sp. DRG'!K78</f>
        <v>0</v>
      </c>
      <c r="O90" s="242">
        <f>'[6]sp. DRG'!L78</f>
        <v>0</v>
      </c>
      <c r="P90" s="249">
        <f>'[6]sp. DRG'!M78</f>
        <v>0</v>
      </c>
      <c r="Q90" s="242">
        <f>'[6]sp. DRG'!N78</f>
        <v>0</v>
      </c>
      <c r="R90" s="249">
        <f>'[6]sp. DRG'!O78</f>
        <v>0</v>
      </c>
      <c r="S90" s="242">
        <f>'[6]sp. DRG'!P78</f>
        <v>0</v>
      </c>
      <c r="T90" s="250">
        <f>'[6]sp. DRG'!Q78</f>
        <v>0</v>
      </c>
      <c r="U90" s="248">
        <f>'[6]sp. DRG'!R78</f>
        <v>1166</v>
      </c>
      <c r="V90" s="249">
        <f>'[6]sp. DRG'!S78</f>
        <v>219.65</v>
      </c>
      <c r="W90" s="242">
        <f>'[6]sp. DRG'!T78</f>
        <v>1620</v>
      </c>
      <c r="X90" s="250">
        <f>'[6]sp. DRG'!U78</f>
        <v>295.58</v>
      </c>
      <c r="Y90" s="176">
        <f t="shared" si="19"/>
        <v>1898.1000000000001</v>
      </c>
      <c r="Z90" s="177">
        <f t="shared" si="20"/>
        <v>1974.03</v>
      </c>
    </row>
    <row r="91" spans="1:30">
      <c r="A91" s="136" t="s">
        <v>322</v>
      </c>
      <c r="B91" s="298" t="s">
        <v>323</v>
      </c>
      <c r="C91" s="299">
        <v>1</v>
      </c>
      <c r="D91" s="241">
        <f>'[6]sp. DRG'!E79</f>
        <v>471</v>
      </c>
      <c r="E91" s="249">
        <f>'[6]sp. DRG'!F79</f>
        <v>707.96</v>
      </c>
      <c r="F91" s="242">
        <f>'[6]sp. DRG'!G79</f>
        <v>471</v>
      </c>
      <c r="G91" s="250">
        <f>'[6]sp. DRG'!H79</f>
        <v>707.96</v>
      </c>
      <c r="H91" s="248"/>
      <c r="I91" s="249"/>
      <c r="J91" s="242"/>
      <c r="K91" s="250"/>
      <c r="L91" s="248">
        <f>'[6]sp. DRG'!I79</f>
        <v>155</v>
      </c>
      <c r="M91" s="249">
        <f>'[6]sp. DRG'!J79</f>
        <v>1171</v>
      </c>
      <c r="N91" s="242">
        <f>'[6]sp. DRG'!K79</f>
        <v>148</v>
      </c>
      <c r="O91" s="242">
        <f>'[6]sp. DRG'!L79</f>
        <v>5661</v>
      </c>
      <c r="P91" s="249">
        <f>'[6]sp. DRG'!M79</f>
        <v>1171</v>
      </c>
      <c r="Q91" s="242">
        <f>'[6]sp. DRG'!N79</f>
        <v>0</v>
      </c>
      <c r="R91" s="249">
        <f>'[6]sp. DRG'!O79</f>
        <v>0</v>
      </c>
      <c r="S91" s="242">
        <f>'[6]sp. DRG'!P79</f>
        <v>0</v>
      </c>
      <c r="T91" s="250">
        <f>'[6]sp. DRG'!Q79</f>
        <v>0</v>
      </c>
      <c r="U91" s="248">
        <f>'[6]sp. DRG'!R79</f>
        <v>0</v>
      </c>
      <c r="V91" s="249">
        <f>'[6]sp. DRG'!S79</f>
        <v>0</v>
      </c>
      <c r="W91" s="242">
        <f>'[6]sp. DRG'!T79</f>
        <v>0</v>
      </c>
      <c r="X91" s="250">
        <f>'[6]sp. DRG'!U79</f>
        <v>0</v>
      </c>
      <c r="Y91" s="176">
        <f t="shared" si="19"/>
        <v>1878.96</v>
      </c>
      <c r="Z91" s="177">
        <f t="shared" si="20"/>
        <v>1878.96</v>
      </c>
    </row>
    <row r="92" spans="1:30">
      <c r="A92" s="136" t="s">
        <v>324</v>
      </c>
      <c r="B92" s="298" t="s">
        <v>325</v>
      </c>
      <c r="C92" s="299">
        <v>1</v>
      </c>
      <c r="D92" s="241">
        <f>'[6]sp. DRG'!E80</f>
        <v>1916</v>
      </c>
      <c r="E92" s="249">
        <f>'[6]sp. DRG'!F80</f>
        <v>2640.38</v>
      </c>
      <c r="F92" s="242">
        <f>'[6]sp. DRG'!G80</f>
        <v>1916</v>
      </c>
      <c r="G92" s="250">
        <f>'[6]sp. DRG'!H80</f>
        <v>2640.38</v>
      </c>
      <c r="H92" s="248"/>
      <c r="I92" s="249"/>
      <c r="J92" s="242"/>
      <c r="K92" s="250"/>
      <c r="L92" s="248">
        <f>'[6]sp. DRG'!I80</f>
        <v>121</v>
      </c>
      <c r="M92" s="249">
        <f>'[6]sp. DRG'!J80</f>
        <v>290.39999999999998</v>
      </c>
      <c r="N92" s="242">
        <f>'[6]sp. DRG'!K80</f>
        <v>121</v>
      </c>
      <c r="O92" s="242">
        <f>'[6]sp. DRG'!L80</f>
        <v>0</v>
      </c>
      <c r="P92" s="249">
        <f>'[6]sp. DRG'!M80</f>
        <v>290.39999999999998</v>
      </c>
      <c r="Q92" s="242">
        <f>'[6]sp. DRG'!N80</f>
        <v>0</v>
      </c>
      <c r="R92" s="249">
        <f>'[6]sp. DRG'!O80</f>
        <v>0</v>
      </c>
      <c r="S92" s="242">
        <f>'[6]sp. DRG'!P80</f>
        <v>0</v>
      </c>
      <c r="T92" s="250">
        <f>'[6]sp. DRG'!Q80</f>
        <v>0</v>
      </c>
      <c r="U92" s="248">
        <f>'[6]sp. DRG'!R80</f>
        <v>1031</v>
      </c>
      <c r="V92" s="249">
        <f>'[6]sp. DRG'!S80</f>
        <v>262.70999999999998</v>
      </c>
      <c r="W92" s="242">
        <f>'[6]sp. DRG'!T80</f>
        <v>1256</v>
      </c>
      <c r="X92" s="250">
        <f>'[6]sp. DRG'!U80</f>
        <v>308.77999999999997</v>
      </c>
      <c r="Y92" s="176">
        <f t="shared" si="19"/>
        <v>3193.49</v>
      </c>
      <c r="Z92" s="177">
        <f t="shared" si="20"/>
        <v>3239.56</v>
      </c>
    </row>
    <row r="93" spans="1:30">
      <c r="A93" s="136" t="s">
        <v>326</v>
      </c>
      <c r="B93" s="298" t="s">
        <v>327</v>
      </c>
      <c r="C93" s="300">
        <v>1</v>
      </c>
      <c r="D93" s="241">
        <f>'[6]sp. DRG'!E81</f>
        <v>230</v>
      </c>
      <c r="E93" s="249">
        <f>'[6]sp. DRG'!F81</f>
        <v>306.35000000000002</v>
      </c>
      <c r="F93" s="242">
        <f>'[6]sp. DRG'!G81</f>
        <v>230</v>
      </c>
      <c r="G93" s="250">
        <f>'[6]sp. DRG'!H81</f>
        <v>306.35000000000002</v>
      </c>
      <c r="H93" s="248"/>
      <c r="I93" s="249"/>
      <c r="J93" s="248"/>
      <c r="K93" s="250"/>
      <c r="L93" s="248">
        <f>'[6]sp. DRG'!I81</f>
        <v>80</v>
      </c>
      <c r="M93" s="249">
        <f>'[6]sp. DRG'!J81</f>
        <v>187.2</v>
      </c>
      <c r="N93" s="242">
        <f>'[6]sp. DRG'!K81</f>
        <v>80</v>
      </c>
      <c r="O93" s="242">
        <f>'[6]sp. DRG'!L81</f>
        <v>0</v>
      </c>
      <c r="P93" s="249">
        <f>'[6]sp. DRG'!M81</f>
        <v>187.2</v>
      </c>
      <c r="Q93" s="242">
        <f>'[6]sp. DRG'!N81</f>
        <v>972</v>
      </c>
      <c r="R93" s="249">
        <f>'[6]sp. DRG'!O81</f>
        <v>228.42</v>
      </c>
      <c r="S93" s="242">
        <f>'[6]sp. DRG'!P81</f>
        <v>972</v>
      </c>
      <c r="T93" s="250">
        <f>'[6]sp. DRG'!Q81</f>
        <v>228.42</v>
      </c>
      <c r="U93" s="248">
        <f>'[6]sp. DRG'!R81</f>
        <v>325</v>
      </c>
      <c r="V93" s="249">
        <f>'[6]sp. DRG'!S81</f>
        <v>67.959999999999994</v>
      </c>
      <c r="W93" s="242">
        <f>'[6]sp. DRG'!T81</f>
        <v>477</v>
      </c>
      <c r="X93" s="250">
        <f>'[6]sp. DRG'!U81</f>
        <v>106.47</v>
      </c>
      <c r="Y93" s="176">
        <f t="shared" si="19"/>
        <v>789.93000000000006</v>
      </c>
      <c r="Z93" s="177">
        <f t="shared" si="20"/>
        <v>828.43999999999994</v>
      </c>
    </row>
    <row r="94" spans="1:30" s="155" customFormat="1">
      <c r="A94" s="136" t="s">
        <v>328</v>
      </c>
      <c r="B94" s="298" t="s">
        <v>329</v>
      </c>
      <c r="C94" s="299">
        <v>1</v>
      </c>
      <c r="D94" s="241">
        <f>'[6]sp. DRG'!E82</f>
        <v>698</v>
      </c>
      <c r="E94" s="249">
        <f>'[6]sp. DRG'!F82</f>
        <v>816.54</v>
      </c>
      <c r="F94" s="242">
        <f>'[6]sp. DRG'!G82</f>
        <v>698</v>
      </c>
      <c r="G94" s="250">
        <f>'[6]sp. DRG'!H82</f>
        <v>816.54</v>
      </c>
      <c r="H94" s="248"/>
      <c r="I94" s="249"/>
      <c r="J94" s="242"/>
      <c r="K94" s="250"/>
      <c r="L94" s="248">
        <f>'[6]sp. DRG'!I82</f>
        <v>60</v>
      </c>
      <c r="M94" s="249">
        <f>'[6]sp. DRG'!J82</f>
        <v>109.44</v>
      </c>
      <c r="N94" s="242">
        <f>'[6]sp. DRG'!K82</f>
        <v>60</v>
      </c>
      <c r="O94" s="242">
        <f>'[6]sp. DRG'!L82</f>
        <v>0</v>
      </c>
      <c r="P94" s="249">
        <f>'[6]sp. DRG'!M82</f>
        <v>109.44</v>
      </c>
      <c r="Q94" s="242">
        <f>'[6]sp. DRG'!N82</f>
        <v>0</v>
      </c>
      <c r="R94" s="249">
        <f>'[6]sp. DRG'!O82</f>
        <v>0</v>
      </c>
      <c r="S94" s="242">
        <f>'[6]sp. DRG'!P82</f>
        <v>0</v>
      </c>
      <c r="T94" s="250">
        <f>'[6]sp. DRG'!Q82</f>
        <v>0</v>
      </c>
      <c r="U94" s="248">
        <f>'[6]sp. DRG'!R82</f>
        <v>740</v>
      </c>
      <c r="V94" s="249">
        <f>'[6]sp. DRG'!S82</f>
        <v>37</v>
      </c>
      <c r="W94" s="242">
        <f>'[6]sp. DRG'!T82</f>
        <v>559</v>
      </c>
      <c r="X94" s="250">
        <f>'[6]sp. DRG'!U82</f>
        <v>27.95</v>
      </c>
      <c r="Y94" s="176">
        <f t="shared" si="19"/>
        <v>962.98</v>
      </c>
      <c r="Z94" s="177">
        <f t="shared" si="20"/>
        <v>953.93</v>
      </c>
      <c r="AA94" s="154"/>
      <c r="AB94" s="154"/>
    </row>
    <row r="95" spans="1:30">
      <c r="A95" s="136" t="s">
        <v>330</v>
      </c>
      <c r="B95" s="298" t="s">
        <v>331</v>
      </c>
      <c r="C95" s="299">
        <v>1</v>
      </c>
      <c r="D95" s="241">
        <f>'[6]sp. DRG'!E83</f>
        <v>519</v>
      </c>
      <c r="E95" s="249">
        <f>'[6]sp. DRG'!F83</f>
        <v>562.59</v>
      </c>
      <c r="F95" s="242">
        <f>'[6]sp. DRG'!G83</f>
        <v>519</v>
      </c>
      <c r="G95" s="250">
        <f>'[6]sp. DRG'!H83</f>
        <v>562.59</v>
      </c>
      <c r="H95" s="248"/>
      <c r="I95" s="249"/>
      <c r="J95" s="242"/>
      <c r="K95" s="250"/>
      <c r="L95" s="248">
        <f>'[6]sp. DRG'!I83</f>
        <v>36</v>
      </c>
      <c r="M95" s="249">
        <f>'[6]sp. DRG'!J83</f>
        <v>75.599999999999994</v>
      </c>
      <c r="N95" s="242">
        <f>'[6]sp. DRG'!K83</f>
        <v>36</v>
      </c>
      <c r="O95" s="242">
        <f>'[6]sp. DRG'!L83</f>
        <v>0</v>
      </c>
      <c r="P95" s="249">
        <f>'[6]sp. DRG'!M83</f>
        <v>75.599999999999994</v>
      </c>
      <c r="Q95" s="242">
        <f>'[6]sp. DRG'!N83</f>
        <v>0</v>
      </c>
      <c r="R95" s="249">
        <f>'[6]sp. DRG'!O83</f>
        <v>0</v>
      </c>
      <c r="S95" s="242">
        <f>'[6]sp. DRG'!P83</f>
        <v>0</v>
      </c>
      <c r="T95" s="250">
        <f>'[6]sp. DRG'!Q83</f>
        <v>0</v>
      </c>
      <c r="U95" s="248">
        <f>'[6]sp. DRG'!R83</f>
        <v>41</v>
      </c>
      <c r="V95" s="249">
        <f>'[6]sp. DRG'!S83</f>
        <v>10.039999999999999</v>
      </c>
      <c r="W95" s="242">
        <f>'[6]sp. DRG'!T83</f>
        <v>62</v>
      </c>
      <c r="X95" s="250">
        <f>'[6]sp. DRG'!U83</f>
        <v>15.85</v>
      </c>
      <c r="Y95" s="176">
        <f t="shared" si="19"/>
        <v>648.23</v>
      </c>
      <c r="Z95" s="177">
        <f t="shared" si="20"/>
        <v>654.04</v>
      </c>
    </row>
    <row r="96" spans="1:30">
      <c r="A96" s="136" t="s">
        <v>332</v>
      </c>
      <c r="B96" s="298" t="s">
        <v>333</v>
      </c>
      <c r="C96" s="299">
        <v>1</v>
      </c>
      <c r="D96" s="241">
        <f>'[6]sp. DRG'!E84</f>
        <v>1408</v>
      </c>
      <c r="E96" s="249">
        <f>'[6]sp. DRG'!F84</f>
        <v>2485.15</v>
      </c>
      <c r="F96" s="242">
        <f>'[6]sp. DRG'!G84</f>
        <v>1408</v>
      </c>
      <c r="G96" s="250">
        <f>'[6]sp. DRG'!H84</f>
        <v>2485.15</v>
      </c>
      <c r="H96" s="248"/>
      <c r="I96" s="249"/>
      <c r="J96" s="242"/>
      <c r="K96" s="250"/>
      <c r="L96" s="248">
        <f>'[6]sp. DRG'!I84</f>
        <v>316</v>
      </c>
      <c r="M96" s="249">
        <f>'[6]sp. DRG'!J84</f>
        <v>3944.25</v>
      </c>
      <c r="N96" s="242">
        <f>'[6]sp. DRG'!K84</f>
        <v>257</v>
      </c>
      <c r="O96" s="242">
        <f>'[6]sp. DRG'!L84</f>
        <v>30326</v>
      </c>
      <c r="P96" s="249">
        <f>'[6]sp. DRG'!M84</f>
        <v>3944.25</v>
      </c>
      <c r="Q96" s="242">
        <f>'[6]sp. DRG'!N84</f>
        <v>0</v>
      </c>
      <c r="R96" s="249">
        <f>'[6]sp. DRG'!O84</f>
        <v>0</v>
      </c>
      <c r="S96" s="242">
        <f>'[6]sp. DRG'!P84</f>
        <v>0</v>
      </c>
      <c r="T96" s="250">
        <f>'[6]sp. DRG'!Q84</f>
        <v>0</v>
      </c>
      <c r="U96" s="248">
        <f>'[6]sp. DRG'!R84</f>
        <v>381</v>
      </c>
      <c r="V96" s="249">
        <f>'[6]sp. DRG'!S84</f>
        <v>46.46</v>
      </c>
      <c r="W96" s="242">
        <f>'[6]sp. DRG'!T84</f>
        <v>363</v>
      </c>
      <c r="X96" s="250">
        <f>'[6]sp. DRG'!U84</f>
        <v>44.76</v>
      </c>
      <c r="Y96" s="176">
        <f t="shared" si="19"/>
        <v>6475.8600000000006</v>
      </c>
      <c r="Z96" s="177">
        <f t="shared" si="20"/>
        <v>6474.16</v>
      </c>
    </row>
    <row r="97" spans="1:30" ht="22.5">
      <c r="A97" s="183" t="s">
        <v>334</v>
      </c>
      <c r="B97" s="301" t="s">
        <v>335</v>
      </c>
      <c r="C97" s="302">
        <v>3</v>
      </c>
      <c r="D97" s="303"/>
      <c r="E97" s="304"/>
      <c r="F97" s="305"/>
      <c r="G97" s="306"/>
      <c r="H97" s="307"/>
      <c r="I97" s="304"/>
      <c r="J97" s="305"/>
      <c r="K97" s="306"/>
      <c r="L97" s="307">
        <f>'[6]sp. recuperare si  cronici'!E27</f>
        <v>0</v>
      </c>
      <c r="M97" s="304">
        <f>'[6]sp. recuperare si  cronici'!F27</f>
        <v>0</v>
      </c>
      <c r="N97" s="305">
        <f>'[6]sp. recuperare si  cronici'!G27</f>
        <v>0</v>
      </c>
      <c r="O97" s="305">
        <f>'[6]sp. recuperare si  cronici'!H27</f>
        <v>0</v>
      </c>
      <c r="P97" s="304">
        <f>'[6]sp. recuperare si  cronici'!I27</f>
        <v>0</v>
      </c>
      <c r="Q97" s="305">
        <f>'[6]sp. recuperare si  cronici'!J27</f>
        <v>1277</v>
      </c>
      <c r="R97" s="304">
        <f>'[6]sp. recuperare si  cronici'!K27</f>
        <v>300.10000000000002</v>
      </c>
      <c r="S97" s="305">
        <f>'[6]sp. recuperare si  cronici'!L27</f>
        <v>1277</v>
      </c>
      <c r="T97" s="306">
        <f>'[6]sp. recuperare si  cronici'!M27</f>
        <v>300.10000000000002</v>
      </c>
      <c r="U97" s="308">
        <f>'[6]sp. recuperare si  cronici'!R27</f>
        <v>0</v>
      </c>
      <c r="V97" s="308">
        <f>'[6]sp. recuperare si  cronici'!S27</f>
        <v>0</v>
      </c>
      <c r="W97" s="308">
        <f>'[6]sp. recuperare si  cronici'!T27</f>
        <v>0</v>
      </c>
      <c r="X97" s="308">
        <f>'[6]sp. recuperare si  cronici'!U27</f>
        <v>0</v>
      </c>
      <c r="Y97" s="176">
        <f t="shared" si="19"/>
        <v>300.10000000000002</v>
      </c>
      <c r="Z97" s="177">
        <f t="shared" si="20"/>
        <v>300.10000000000002</v>
      </c>
    </row>
    <row r="98" spans="1:30">
      <c r="A98" s="183" t="s">
        <v>336</v>
      </c>
      <c r="B98" s="301" t="s">
        <v>337</v>
      </c>
      <c r="C98" s="302">
        <v>1</v>
      </c>
      <c r="D98" s="303">
        <f>'[6]sp. DRG'!E85</f>
        <v>135</v>
      </c>
      <c r="E98" s="309">
        <f>'[6]sp. DRG'!F85</f>
        <v>161.5</v>
      </c>
      <c r="F98" s="310">
        <f>'[6]sp. DRG'!G85</f>
        <v>135</v>
      </c>
      <c r="G98" s="311">
        <f>'[6]sp. DRG'!H85</f>
        <v>161.5</v>
      </c>
      <c r="H98" s="307"/>
      <c r="I98" s="304"/>
      <c r="J98" s="305"/>
      <c r="K98" s="306"/>
      <c r="L98" s="307">
        <f>'[6]sp. DRG'!I85</f>
        <v>0</v>
      </c>
      <c r="M98" s="309">
        <f>'[6]sp. DRG'!J85</f>
        <v>0</v>
      </c>
      <c r="N98" s="305">
        <f>'[6]sp. DRG'!K85</f>
        <v>0</v>
      </c>
      <c r="O98" s="305">
        <f>'[6]sp. DRG'!L85</f>
        <v>0</v>
      </c>
      <c r="P98" s="309">
        <f>'[6]sp. DRG'!M85</f>
        <v>0</v>
      </c>
      <c r="Q98" s="305">
        <f>'[6]sp. DRG'!N85</f>
        <v>0</v>
      </c>
      <c r="R98" s="309">
        <f>'[6]sp. DRG'!O85</f>
        <v>0</v>
      </c>
      <c r="S98" s="305">
        <f>'[6]sp. DRG'!P85</f>
        <v>0</v>
      </c>
      <c r="T98" s="311">
        <f>'[6]sp. DRG'!Q85</f>
        <v>0</v>
      </c>
      <c r="U98" s="307">
        <f>'[6]sp. DRG'!R85</f>
        <v>0</v>
      </c>
      <c r="V98" s="309">
        <f>'[6]sp. DRG'!S85</f>
        <v>0</v>
      </c>
      <c r="W98" s="305">
        <f>'[6]sp. DRG'!T85</f>
        <v>0</v>
      </c>
      <c r="X98" s="311">
        <f>'[6]sp. DRG'!U85</f>
        <v>0</v>
      </c>
      <c r="Y98" s="176">
        <f t="shared" si="19"/>
        <v>161.5</v>
      </c>
      <c r="Z98" s="177">
        <f t="shared" si="20"/>
        <v>161.5</v>
      </c>
    </row>
    <row r="99" spans="1:30" s="317" customFormat="1">
      <c r="A99" s="312" t="s">
        <v>338</v>
      </c>
      <c r="B99" s="301" t="s">
        <v>339</v>
      </c>
      <c r="C99" s="313">
        <v>1</v>
      </c>
      <c r="D99" s="303">
        <f>'[6]sp. DRG'!E86</f>
        <v>242</v>
      </c>
      <c r="E99" s="309">
        <f>'[6]sp. DRG'!F86</f>
        <v>458.19</v>
      </c>
      <c r="F99" s="310">
        <f>'[6]sp. DRG'!G86</f>
        <v>242</v>
      </c>
      <c r="G99" s="311">
        <f>'[6]sp. DRG'!H86</f>
        <v>458.19</v>
      </c>
      <c r="H99" s="307"/>
      <c r="I99" s="314"/>
      <c r="J99" s="305"/>
      <c r="K99" s="315"/>
      <c r="L99" s="307">
        <f>'[6]sp. DRG'!I86</f>
        <v>0</v>
      </c>
      <c r="M99" s="309">
        <f>'[6]sp. DRG'!J86</f>
        <v>0</v>
      </c>
      <c r="N99" s="305">
        <f>'[6]sp. DRG'!K86</f>
        <v>0</v>
      </c>
      <c r="O99" s="305">
        <f>'[6]sp. DRG'!L86</f>
        <v>0</v>
      </c>
      <c r="P99" s="309">
        <f>'[6]sp. DRG'!M86</f>
        <v>0</v>
      </c>
      <c r="Q99" s="305">
        <f>'[6]sp. DRG'!N86</f>
        <v>0</v>
      </c>
      <c r="R99" s="309">
        <f>'[6]sp. DRG'!O86</f>
        <v>0</v>
      </c>
      <c r="S99" s="305">
        <f>'[6]sp. DRG'!P86</f>
        <v>0</v>
      </c>
      <c r="T99" s="311">
        <f>'[6]sp. DRG'!Q86</f>
        <v>0</v>
      </c>
      <c r="U99" s="307">
        <f>'[6]sp. DRG'!R86</f>
        <v>750</v>
      </c>
      <c r="V99" s="309">
        <f>'[6]sp. DRG'!S86</f>
        <v>466.52</v>
      </c>
      <c r="W99" s="305">
        <f>'[6]sp. DRG'!T86</f>
        <v>703</v>
      </c>
      <c r="X99" s="311">
        <f>'[6]sp. DRG'!U86</f>
        <v>437.79</v>
      </c>
      <c r="Y99" s="176">
        <f t="shared" si="19"/>
        <v>924.71</v>
      </c>
      <c r="Z99" s="177">
        <f t="shared" si="20"/>
        <v>895.98</v>
      </c>
      <c r="AA99" s="316"/>
      <c r="AB99" s="316"/>
    </row>
    <row r="100" spans="1:30" s="155" customFormat="1">
      <c r="A100" s="318" t="s">
        <v>340</v>
      </c>
      <c r="B100" s="319" t="s">
        <v>341</v>
      </c>
      <c r="C100" s="313">
        <v>1</v>
      </c>
      <c r="D100" s="303">
        <f>'[6]sp. DRG'!E87</f>
        <v>870</v>
      </c>
      <c r="E100" s="309">
        <f>'[6]sp. DRG'!F87</f>
        <v>1121.72</v>
      </c>
      <c r="F100" s="310">
        <f>'[6]sp. DRG'!G87</f>
        <v>870</v>
      </c>
      <c r="G100" s="311">
        <f>'[6]sp. DRG'!H87</f>
        <v>1121.72</v>
      </c>
      <c r="H100" s="307"/>
      <c r="I100" s="314"/>
      <c r="J100" s="305"/>
      <c r="K100" s="315"/>
      <c r="L100" s="307">
        <f>'[6]sp. DRG'!I87</f>
        <v>0</v>
      </c>
      <c r="M100" s="309">
        <f>'[6]sp. DRG'!J87</f>
        <v>0</v>
      </c>
      <c r="N100" s="305">
        <f>'[6]sp. DRG'!K87</f>
        <v>0</v>
      </c>
      <c r="O100" s="305">
        <f>'[6]sp. DRG'!L87</f>
        <v>0</v>
      </c>
      <c r="P100" s="309">
        <f>'[6]sp. DRG'!M87</f>
        <v>0</v>
      </c>
      <c r="Q100" s="305">
        <f>'[6]sp. DRG'!N87</f>
        <v>0</v>
      </c>
      <c r="R100" s="309">
        <f>'[6]sp. DRG'!O87</f>
        <v>0</v>
      </c>
      <c r="S100" s="305">
        <f>'[6]sp. DRG'!P87</f>
        <v>0</v>
      </c>
      <c r="T100" s="311">
        <f>'[6]sp. DRG'!Q87</f>
        <v>0</v>
      </c>
      <c r="U100" s="307">
        <f>'[6]sp. DRG'!R87</f>
        <v>395</v>
      </c>
      <c r="V100" s="309">
        <f>'[6]sp. DRG'!S87</f>
        <v>133.5</v>
      </c>
      <c r="W100" s="305">
        <f>'[6]sp. DRG'!T87</f>
        <v>384</v>
      </c>
      <c r="X100" s="311">
        <f>'[6]sp. DRG'!U87</f>
        <v>132.79</v>
      </c>
      <c r="Y100" s="176">
        <f t="shared" si="19"/>
        <v>1255.22</v>
      </c>
      <c r="Z100" s="177">
        <f t="shared" si="20"/>
        <v>1254.51</v>
      </c>
      <c r="AA100" s="154"/>
      <c r="AB100" s="154"/>
    </row>
    <row r="101" spans="1:30" s="155" customFormat="1">
      <c r="A101" s="312" t="s">
        <v>342</v>
      </c>
      <c r="B101" s="301" t="s">
        <v>343</v>
      </c>
      <c r="C101" s="313">
        <v>1</v>
      </c>
      <c r="D101" s="303">
        <f>'[6]sp. DRG'!E88</f>
        <v>358</v>
      </c>
      <c r="E101" s="309">
        <f>'[6]sp. DRG'!F88</f>
        <v>598.91999999999996</v>
      </c>
      <c r="F101" s="310">
        <f>'[6]sp. DRG'!G88</f>
        <v>358</v>
      </c>
      <c r="G101" s="311">
        <f>'[6]sp. DRG'!H88</f>
        <v>598.91999999999996</v>
      </c>
      <c r="H101" s="307"/>
      <c r="I101" s="314"/>
      <c r="J101" s="305"/>
      <c r="K101" s="315"/>
      <c r="L101" s="307">
        <f>'[6]sp. DRG'!I88</f>
        <v>0</v>
      </c>
      <c r="M101" s="309">
        <f>'[6]sp. DRG'!J88</f>
        <v>0</v>
      </c>
      <c r="N101" s="305">
        <f>'[6]sp. DRG'!K88</f>
        <v>0</v>
      </c>
      <c r="O101" s="305">
        <f>'[6]sp. DRG'!L88</f>
        <v>0</v>
      </c>
      <c r="P101" s="309">
        <f>'[6]sp. DRG'!M88</f>
        <v>0</v>
      </c>
      <c r="Q101" s="305">
        <f>'[6]sp. DRG'!N88</f>
        <v>0</v>
      </c>
      <c r="R101" s="309">
        <f>'[6]sp. DRG'!O88</f>
        <v>0</v>
      </c>
      <c r="S101" s="305">
        <f>'[6]sp. DRG'!P88</f>
        <v>0</v>
      </c>
      <c r="T101" s="311">
        <f>'[6]sp. DRG'!Q88</f>
        <v>0</v>
      </c>
      <c r="U101" s="307">
        <f>'[6]sp. DRG'!R88</f>
        <v>1625</v>
      </c>
      <c r="V101" s="309">
        <f>'[6]sp. DRG'!S88</f>
        <v>167.82</v>
      </c>
      <c r="W101" s="305">
        <f>'[6]sp. DRG'!T88</f>
        <v>1305</v>
      </c>
      <c r="X101" s="311">
        <f>'[6]sp. DRG'!U88</f>
        <v>220.22</v>
      </c>
      <c r="Y101" s="176">
        <f t="shared" si="19"/>
        <v>766.74</v>
      </c>
      <c r="Z101" s="177">
        <f t="shared" si="20"/>
        <v>819.14</v>
      </c>
      <c r="AA101" s="154"/>
      <c r="AB101" s="154"/>
    </row>
    <row r="102" spans="1:30" s="155" customFormat="1">
      <c r="A102" s="312" t="s">
        <v>344</v>
      </c>
      <c r="B102" s="301" t="s">
        <v>345</v>
      </c>
      <c r="C102" s="313">
        <v>1</v>
      </c>
      <c r="D102" s="303">
        <f>'[6]sp. DRG'!E91</f>
        <v>88</v>
      </c>
      <c r="E102" s="309">
        <f>'[6]sp. DRG'!F91</f>
        <v>226.83</v>
      </c>
      <c r="F102" s="310">
        <f>'[6]sp. DRG'!G91</f>
        <v>88</v>
      </c>
      <c r="G102" s="311">
        <f>'[6]sp. DRG'!H91</f>
        <v>226.83</v>
      </c>
      <c r="H102" s="307"/>
      <c r="I102" s="314"/>
      <c r="J102" s="305"/>
      <c r="K102" s="315"/>
      <c r="L102" s="307">
        <f>'[6]sp. DRG'!I91</f>
        <v>0</v>
      </c>
      <c r="M102" s="309">
        <f>'[6]sp. DRG'!J91</f>
        <v>0</v>
      </c>
      <c r="N102" s="305">
        <f>'[6]sp. DRG'!K91</f>
        <v>0</v>
      </c>
      <c r="O102" s="305">
        <f>'[6]sp. DRG'!L91</f>
        <v>0</v>
      </c>
      <c r="P102" s="309">
        <f>'[6]sp. DRG'!M91</f>
        <v>0</v>
      </c>
      <c r="Q102" s="305">
        <f>'[6]sp. DRG'!N91</f>
        <v>0</v>
      </c>
      <c r="R102" s="309">
        <f>'[6]sp. DRG'!O91</f>
        <v>0</v>
      </c>
      <c r="S102" s="305">
        <f>'[6]sp. DRG'!P91</f>
        <v>0</v>
      </c>
      <c r="T102" s="311">
        <f>'[6]sp. DRG'!Q91</f>
        <v>0</v>
      </c>
      <c r="U102" s="307">
        <f>'[6]sp. DRG'!R91</f>
        <v>0</v>
      </c>
      <c r="V102" s="309">
        <f>'[6]sp. DRG'!S91</f>
        <v>0</v>
      </c>
      <c r="W102" s="305">
        <f>'[6]sp. DRG'!T91</f>
        <v>0</v>
      </c>
      <c r="X102" s="311">
        <f>'[6]sp. DRG'!U91</f>
        <v>0</v>
      </c>
      <c r="Y102" s="176">
        <f t="shared" si="19"/>
        <v>226.83</v>
      </c>
      <c r="Z102" s="177">
        <f t="shared" si="20"/>
        <v>226.83</v>
      </c>
      <c r="AA102" s="154"/>
      <c r="AB102" s="154"/>
    </row>
    <row r="103" spans="1:30" s="155" customFormat="1">
      <c r="A103" s="312" t="s">
        <v>346</v>
      </c>
      <c r="B103" s="301" t="s">
        <v>347</v>
      </c>
      <c r="C103" s="313">
        <v>1</v>
      </c>
      <c r="D103" s="303">
        <f>'[6]sp. DRG'!E92</f>
        <v>340</v>
      </c>
      <c r="E103" s="309">
        <f>'[6]sp. DRG'!F92</f>
        <v>399.95</v>
      </c>
      <c r="F103" s="310">
        <f>'[6]sp. DRG'!G92</f>
        <v>340</v>
      </c>
      <c r="G103" s="311">
        <f>'[6]sp. DRG'!H92</f>
        <v>399.95</v>
      </c>
      <c r="H103" s="307"/>
      <c r="I103" s="314"/>
      <c r="J103" s="305"/>
      <c r="K103" s="315"/>
      <c r="L103" s="307">
        <f>'[6]sp. DRG'!I92</f>
        <v>0</v>
      </c>
      <c r="M103" s="309">
        <f>'[6]sp. DRG'!J92</f>
        <v>0</v>
      </c>
      <c r="N103" s="305">
        <f>'[6]sp. DRG'!K92</f>
        <v>0</v>
      </c>
      <c r="O103" s="305">
        <f>'[6]sp. DRG'!L92</f>
        <v>0</v>
      </c>
      <c r="P103" s="309">
        <f>'[6]sp. DRG'!M92</f>
        <v>0</v>
      </c>
      <c r="Q103" s="305">
        <f>'[6]sp. DRG'!N92</f>
        <v>0</v>
      </c>
      <c r="R103" s="309">
        <f>'[6]sp. DRG'!O92</f>
        <v>0</v>
      </c>
      <c r="S103" s="305">
        <f>'[6]sp. DRG'!P92</f>
        <v>0</v>
      </c>
      <c r="T103" s="311">
        <f>'[6]sp. DRG'!Q92</f>
        <v>0</v>
      </c>
      <c r="U103" s="307">
        <f>'[6]sp. DRG'!R92</f>
        <v>67</v>
      </c>
      <c r="V103" s="309">
        <f>'[6]sp. DRG'!S92</f>
        <v>18.75</v>
      </c>
      <c r="W103" s="305">
        <f>'[6]sp. DRG'!T92</f>
        <v>75</v>
      </c>
      <c r="X103" s="311">
        <f>'[6]sp. DRG'!U92</f>
        <v>20.53</v>
      </c>
      <c r="Y103" s="176">
        <f t="shared" si="19"/>
        <v>418.7</v>
      </c>
      <c r="Z103" s="177">
        <f t="shared" si="20"/>
        <v>420.48</v>
      </c>
      <c r="AA103" s="154"/>
      <c r="AB103" s="154"/>
    </row>
    <row r="104" spans="1:30" s="155" customFormat="1" ht="23.25" thickBot="1">
      <c r="A104" s="320" t="s">
        <v>348</v>
      </c>
      <c r="B104" s="321" t="s">
        <v>349</v>
      </c>
      <c r="C104" s="313">
        <v>1</v>
      </c>
      <c r="D104" s="322">
        <f>'[6]sp. DRG'!E89</f>
        <v>223</v>
      </c>
      <c r="E104" s="322">
        <f>'[6]sp. DRG'!F89</f>
        <v>339.65</v>
      </c>
      <c r="F104" s="322">
        <f>'[6]sp. DRG'!G89</f>
        <v>223</v>
      </c>
      <c r="G104" s="322">
        <f>'[6]sp. DRG'!H89</f>
        <v>339.65</v>
      </c>
      <c r="H104" s="307"/>
      <c r="I104" s="314"/>
      <c r="J104" s="305"/>
      <c r="K104" s="315"/>
      <c r="L104" s="307">
        <f>'[6]sp. DRG'!I89</f>
        <v>0</v>
      </c>
      <c r="M104" s="307">
        <f>'[6]sp. DRG'!J89</f>
        <v>0</v>
      </c>
      <c r="N104" s="307">
        <f>'[6]sp. DRG'!K89</f>
        <v>0</v>
      </c>
      <c r="O104" s="307">
        <f>'[6]sp. DRG'!L89</f>
        <v>0</v>
      </c>
      <c r="P104" s="307">
        <f>'[6]sp. DRG'!M89</f>
        <v>0</v>
      </c>
      <c r="Q104" s="307">
        <f>'[6]sp. DRG'!N89</f>
        <v>0</v>
      </c>
      <c r="R104" s="307">
        <f>'[6]sp. DRG'!O89</f>
        <v>0</v>
      </c>
      <c r="S104" s="307">
        <f>'[6]sp. DRG'!P89</f>
        <v>0</v>
      </c>
      <c r="T104" s="307">
        <f>'[6]sp. DRG'!Q89</f>
        <v>0</v>
      </c>
      <c r="U104" s="307">
        <f>'[6]sp. DRG'!R89</f>
        <v>988</v>
      </c>
      <c r="V104" s="307">
        <f>'[6]sp. DRG'!S89</f>
        <v>251.72</v>
      </c>
      <c r="W104" s="307">
        <f>'[6]sp. DRG'!T89</f>
        <v>1390</v>
      </c>
      <c r="X104" s="307">
        <f>'[6]sp. DRG'!U89</f>
        <v>288.37</v>
      </c>
      <c r="Y104" s="176">
        <f t="shared" si="19"/>
        <v>591.37</v>
      </c>
      <c r="Z104" s="177">
        <f t="shared" si="20"/>
        <v>628.02</v>
      </c>
      <c r="AA104" s="154"/>
      <c r="AB104" s="154"/>
    </row>
    <row r="105" spans="1:30" s="155" customFormat="1">
      <c r="A105" s="320" t="s">
        <v>350</v>
      </c>
      <c r="B105" s="323" t="s">
        <v>351</v>
      </c>
      <c r="C105" s="324">
        <v>1</v>
      </c>
      <c r="D105" s="322">
        <f>'[6]sp. DRG'!E90</f>
        <v>176</v>
      </c>
      <c r="E105" s="322">
        <f>'[6]sp. DRG'!F90</f>
        <v>269.31</v>
      </c>
      <c r="F105" s="322">
        <f>'[6]sp. DRG'!G90</f>
        <v>176</v>
      </c>
      <c r="G105" s="322">
        <f>'[6]sp. DRG'!H90</f>
        <v>269.31</v>
      </c>
      <c r="H105" s="325"/>
      <c r="I105" s="326"/>
      <c r="J105" s="327"/>
      <c r="K105" s="328"/>
      <c r="L105" s="307">
        <f>'[6]sp. DRG'!I90</f>
        <v>0</v>
      </c>
      <c r="M105" s="307">
        <f>'[6]sp. DRG'!J90</f>
        <v>0</v>
      </c>
      <c r="N105" s="307">
        <f>'[6]sp. DRG'!K90</f>
        <v>0</v>
      </c>
      <c r="O105" s="307">
        <f>'[6]sp. DRG'!L90</f>
        <v>0</v>
      </c>
      <c r="P105" s="307">
        <f>'[6]sp. DRG'!M90</f>
        <v>0</v>
      </c>
      <c r="Q105" s="307">
        <f>'[6]sp. DRG'!N90</f>
        <v>0</v>
      </c>
      <c r="R105" s="307">
        <f>'[6]sp. DRG'!O90</f>
        <v>0</v>
      </c>
      <c r="S105" s="307">
        <f>'[6]sp. DRG'!P90</f>
        <v>0</v>
      </c>
      <c r="T105" s="307">
        <f>'[6]sp. DRG'!Q90</f>
        <v>0</v>
      </c>
      <c r="U105" s="307">
        <f>'[6]sp. DRG'!R90</f>
        <v>2183</v>
      </c>
      <c r="V105" s="307">
        <f>'[6]sp. DRG'!S90</f>
        <v>539.98</v>
      </c>
      <c r="W105" s="307">
        <f>'[6]sp. DRG'!T90</f>
        <v>2078</v>
      </c>
      <c r="X105" s="307">
        <f>'[6]sp. DRG'!U90</f>
        <v>518.20000000000005</v>
      </c>
      <c r="Y105" s="176">
        <f t="shared" si="19"/>
        <v>809.29</v>
      </c>
      <c r="Z105" s="177">
        <f t="shared" si="20"/>
        <v>787.51</v>
      </c>
      <c r="AA105" s="154"/>
      <c r="AB105" s="154"/>
    </row>
    <row r="106" spans="1:30" s="155" customFormat="1">
      <c r="A106" s="320" t="s">
        <v>352</v>
      </c>
      <c r="B106" s="329" t="s">
        <v>353</v>
      </c>
      <c r="C106" s="330">
        <v>3</v>
      </c>
      <c r="D106" s="310"/>
      <c r="E106" s="309"/>
      <c r="F106" s="310"/>
      <c r="G106" s="309"/>
      <c r="H106" s="305">
        <f>'[6]sp. recuperare si  cronici'!N28</f>
        <v>0</v>
      </c>
      <c r="I106" s="305">
        <f>'[6]sp. recuperare si  cronici'!O28</f>
        <v>0</v>
      </c>
      <c r="J106" s="305">
        <f>'[6]sp. recuperare si  cronici'!P28</f>
        <v>0</v>
      </c>
      <c r="K106" s="305">
        <f>'[6]sp. recuperare si  cronici'!Q28</f>
        <v>0</v>
      </c>
      <c r="L106" s="307">
        <f>'[6]sp. recuperare si  cronici'!E28</f>
        <v>38</v>
      </c>
      <c r="M106" s="307">
        <f>'[6]sp. recuperare si  cronici'!F28</f>
        <v>98.42</v>
      </c>
      <c r="N106" s="307">
        <f>'[6]sp. recuperare si  cronici'!G28</f>
        <v>38</v>
      </c>
      <c r="O106" s="307">
        <f>'[6]sp. recuperare si  cronici'!H28</f>
        <v>0</v>
      </c>
      <c r="P106" s="307">
        <f>'[6]sp. recuperare si  cronici'!I28</f>
        <v>98.42</v>
      </c>
      <c r="Q106" s="307">
        <f>'[6]sp. recuperare si  cronici'!J28</f>
        <v>0</v>
      </c>
      <c r="R106" s="307">
        <f>'[6]sp. recuperare si  cronici'!K28</f>
        <v>0</v>
      </c>
      <c r="S106" s="307">
        <f>'[6]sp. recuperare si  cronici'!L28</f>
        <v>0</v>
      </c>
      <c r="T106" s="307">
        <f>'[6]sp. recuperare si  cronici'!M28</f>
        <v>0</v>
      </c>
      <c r="U106" s="305">
        <f>'[6]sp. recuperare si  cronici'!R28</f>
        <v>0</v>
      </c>
      <c r="V106" s="305">
        <f>'[6]sp. recuperare si  cronici'!S28</f>
        <v>0</v>
      </c>
      <c r="W106" s="305">
        <f>'[6]sp. recuperare si  cronici'!T28</f>
        <v>0</v>
      </c>
      <c r="X106" s="305">
        <f>'[6]sp. recuperare si  cronici'!U28</f>
        <v>0</v>
      </c>
      <c r="Y106" s="176">
        <f t="shared" si="19"/>
        <v>98.42</v>
      </c>
      <c r="Z106" s="177">
        <f t="shared" si="20"/>
        <v>98.42</v>
      </c>
      <c r="AA106" s="154"/>
      <c r="AB106" s="154"/>
    </row>
    <row r="107" spans="1:30" s="155" customFormat="1" ht="22.5">
      <c r="A107" s="320" t="s">
        <v>354</v>
      </c>
      <c r="B107" s="331" t="s">
        <v>355</v>
      </c>
      <c r="C107" s="332">
        <v>3</v>
      </c>
      <c r="D107" s="333"/>
      <c r="E107" s="334"/>
      <c r="F107" s="333"/>
      <c r="G107" s="334"/>
      <c r="H107" s="327">
        <f>'[6]sp. recuperare si  cronici'!N29</f>
        <v>0</v>
      </c>
      <c r="I107" s="327">
        <f>'[6]sp. recuperare si  cronici'!O29</f>
        <v>0</v>
      </c>
      <c r="J107" s="327">
        <f>'[6]sp. recuperare si  cronici'!P29</f>
        <v>0</v>
      </c>
      <c r="K107" s="327">
        <f>'[6]sp. recuperare si  cronici'!Q29</f>
        <v>0</v>
      </c>
      <c r="L107" s="325">
        <f>'[6]sp. recuperare si  cronici'!E29</f>
        <v>80</v>
      </c>
      <c r="M107" s="325">
        <f>'[6]sp. recuperare si  cronici'!F29</f>
        <v>207.2</v>
      </c>
      <c r="N107" s="325">
        <f>'[6]sp. recuperare si  cronici'!G29</f>
        <v>80</v>
      </c>
      <c r="O107" s="325">
        <f>'[6]sp. recuperare si  cronici'!H29</f>
        <v>0</v>
      </c>
      <c r="P107" s="325">
        <f>'[6]sp. recuperare si  cronici'!I29</f>
        <v>207.2</v>
      </c>
      <c r="Q107" s="325">
        <f>'[6]sp. recuperare si  cronici'!J29</f>
        <v>0</v>
      </c>
      <c r="R107" s="325">
        <f>'[6]sp. recuperare si  cronici'!K29</f>
        <v>0</v>
      </c>
      <c r="S107" s="325">
        <f>'[6]sp. recuperare si  cronici'!L29</f>
        <v>0</v>
      </c>
      <c r="T107" s="325">
        <f>'[6]sp. recuperare si  cronici'!M29</f>
        <v>0</v>
      </c>
      <c r="U107" s="327">
        <f>'[6]sp. recuperare si  cronici'!R29</f>
        <v>0</v>
      </c>
      <c r="V107" s="327">
        <f>'[6]sp. recuperare si  cronici'!S29</f>
        <v>0</v>
      </c>
      <c r="W107" s="327">
        <f>'[6]sp. recuperare si  cronici'!T29</f>
        <v>0</v>
      </c>
      <c r="X107" s="327">
        <f>'[6]sp. recuperare si  cronici'!U29</f>
        <v>0</v>
      </c>
      <c r="Y107" s="176">
        <f t="shared" si="19"/>
        <v>207.2</v>
      </c>
      <c r="Z107" s="177">
        <f t="shared" si="20"/>
        <v>207.2</v>
      </c>
      <c r="AA107" s="154"/>
      <c r="AB107" s="154"/>
    </row>
    <row r="108" spans="1:30" s="155" customFormat="1" ht="23.25" thickBot="1">
      <c r="A108" s="320" t="s">
        <v>356</v>
      </c>
      <c r="B108" s="335" t="s">
        <v>357</v>
      </c>
      <c r="C108" s="332">
        <v>2</v>
      </c>
      <c r="D108" s="333"/>
      <c r="E108" s="334"/>
      <c r="F108" s="333"/>
      <c r="G108" s="334"/>
      <c r="H108" s="327">
        <f>'[6]sp. acuti altele decat DRG'!E21</f>
        <v>0</v>
      </c>
      <c r="I108" s="327">
        <f>'[6]sp. acuti altele decat DRG'!F21</f>
        <v>0</v>
      </c>
      <c r="J108" s="327">
        <f>'[6]sp. acuti altele decat DRG'!G21</f>
        <v>0</v>
      </c>
      <c r="K108" s="327">
        <f>'[6]sp. acuti altele decat DRG'!H21</f>
        <v>0</v>
      </c>
      <c r="L108" s="327"/>
      <c r="M108" s="327"/>
      <c r="N108" s="327"/>
      <c r="O108" s="327"/>
      <c r="P108" s="327"/>
      <c r="Q108" s="327"/>
      <c r="R108" s="327"/>
      <c r="S108" s="327"/>
      <c r="T108" s="327"/>
      <c r="U108" s="327">
        <f>'[6]sp. acuti altele decat DRG'!R21</f>
        <v>0</v>
      </c>
      <c r="V108" s="327">
        <f>'[6]sp. acuti altele decat DRG'!S21</f>
        <v>0</v>
      </c>
      <c r="W108" s="327">
        <f>'[6]sp. acuti altele decat DRG'!T21</f>
        <v>0</v>
      </c>
      <c r="X108" s="327">
        <f>'[6]sp. acuti altele decat DRG'!U21</f>
        <v>0</v>
      </c>
      <c r="Y108" s="176">
        <f t="shared" si="19"/>
        <v>0</v>
      </c>
      <c r="Z108" s="177">
        <f t="shared" si="20"/>
        <v>0</v>
      </c>
      <c r="AA108" s="154"/>
      <c r="AB108" s="154"/>
    </row>
    <row r="109" spans="1:30" ht="13.5" thickBot="1">
      <c r="A109" s="2981" t="s">
        <v>358</v>
      </c>
      <c r="B109" s="2982"/>
      <c r="C109" s="2999"/>
      <c r="D109" s="167">
        <f>SUM(D87:D108)</f>
        <v>21033</v>
      </c>
      <c r="E109" s="291">
        <f t="shared" ref="E109:Z109" si="21">SUM(E87:E108)</f>
        <v>37384.32</v>
      </c>
      <c r="F109" s="292">
        <f t="shared" si="21"/>
        <v>21033</v>
      </c>
      <c r="G109" s="291">
        <f t="shared" si="21"/>
        <v>37384.32</v>
      </c>
      <c r="H109" s="292">
        <f t="shared" si="21"/>
        <v>0</v>
      </c>
      <c r="I109" s="291">
        <f t="shared" si="21"/>
        <v>0</v>
      </c>
      <c r="J109" s="292">
        <f t="shared" si="21"/>
        <v>0</v>
      </c>
      <c r="K109" s="291">
        <f t="shared" si="21"/>
        <v>0</v>
      </c>
      <c r="L109" s="292">
        <f t="shared" si="21"/>
        <v>1317</v>
      </c>
      <c r="M109" s="291">
        <f t="shared" si="21"/>
        <v>8578.7500000000018</v>
      </c>
      <c r="N109" s="292">
        <f t="shared" si="21"/>
        <v>1233</v>
      </c>
      <c r="O109" s="292">
        <f t="shared" si="21"/>
        <v>38447</v>
      </c>
      <c r="P109" s="291">
        <f t="shared" si="21"/>
        <v>8433.5300000000007</v>
      </c>
      <c r="Q109" s="292">
        <f t="shared" si="21"/>
        <v>2249</v>
      </c>
      <c r="R109" s="291">
        <f t="shared" si="21"/>
        <v>528.52</v>
      </c>
      <c r="S109" s="292">
        <f t="shared" si="21"/>
        <v>2249</v>
      </c>
      <c r="T109" s="293">
        <f t="shared" si="21"/>
        <v>528.52</v>
      </c>
      <c r="U109" s="167">
        <f t="shared" si="21"/>
        <v>12487</v>
      </c>
      <c r="V109" s="291">
        <f t="shared" si="21"/>
        <v>3048</v>
      </c>
      <c r="W109" s="292">
        <f t="shared" si="21"/>
        <v>13857</v>
      </c>
      <c r="X109" s="291">
        <f t="shared" si="21"/>
        <v>3299.63</v>
      </c>
      <c r="Y109" s="291">
        <f t="shared" si="21"/>
        <v>49539.590000000004</v>
      </c>
      <c r="Z109" s="291">
        <f t="shared" si="21"/>
        <v>49646</v>
      </c>
      <c r="AA109" s="171">
        <f>'[6]sp. DRG'!V93+'[6]sp. recuperare si  cronici'!V30+'[6]sp. acuti altele decat DRG'!V22</f>
        <v>49539.590000000004</v>
      </c>
      <c r="AB109" s="171">
        <f>'[6]sp. DRG'!W93+'[6]sp. recuperare si  cronici'!W30+'[6]sp. acuti altele decat DRG'!W22</f>
        <v>49646.000000000007</v>
      </c>
      <c r="AC109" s="172">
        <f>Y109-AA109</f>
        <v>0</v>
      </c>
      <c r="AD109" s="172">
        <f>Z109-AB109</f>
        <v>0</v>
      </c>
    </row>
    <row r="110" spans="1:30" s="155" customFormat="1" ht="22.5">
      <c r="A110" s="125" t="s">
        <v>359</v>
      </c>
      <c r="B110" s="279" t="s">
        <v>360</v>
      </c>
      <c r="C110" s="127">
        <v>1</v>
      </c>
      <c r="D110" s="231">
        <f>'[6]sp. DRG'!E94</f>
        <v>9900</v>
      </c>
      <c r="E110" s="232">
        <f>'[6]sp. DRG'!F94</f>
        <v>20071.02</v>
      </c>
      <c r="F110" s="233">
        <f>'[6]sp. DRG'!G94</f>
        <v>9900</v>
      </c>
      <c r="G110" s="234">
        <f>'[6]sp. DRG'!H94</f>
        <v>20071.02</v>
      </c>
      <c r="H110" s="336"/>
      <c r="I110" s="337"/>
      <c r="J110" s="338"/>
      <c r="K110" s="339"/>
      <c r="L110" s="235">
        <f>'[6]sp. DRG'!I94</f>
        <v>342</v>
      </c>
      <c r="M110" s="340">
        <f>'[6]sp. DRG'!J94</f>
        <v>1011.08</v>
      </c>
      <c r="N110" s="280">
        <f>'[6]sp. DRG'!K94</f>
        <v>368</v>
      </c>
      <c r="O110" s="280">
        <f>'[6]sp. DRG'!L94</f>
        <v>731</v>
      </c>
      <c r="P110" s="340">
        <f>'[6]sp. DRG'!M94</f>
        <v>975.24</v>
      </c>
      <c r="Q110" s="280">
        <f>'[6]sp. DRG'!N94</f>
        <v>0</v>
      </c>
      <c r="R110" s="340">
        <f>'[6]sp. DRG'!O94</f>
        <v>0</v>
      </c>
      <c r="S110" s="280">
        <f>'[6]sp. DRG'!P94</f>
        <v>0</v>
      </c>
      <c r="T110" s="341">
        <f>'[6]sp. DRG'!Q94</f>
        <v>0</v>
      </c>
      <c r="U110" s="336">
        <f>'[6]sp. DRG'!R94</f>
        <v>22299</v>
      </c>
      <c r="V110" s="342">
        <f>'[6]sp. DRG'!S94</f>
        <v>5210.8599999999997</v>
      </c>
      <c r="W110" s="336">
        <f>'[6]sp. DRG'!T94</f>
        <v>17782</v>
      </c>
      <c r="X110" s="343">
        <f>'[6]sp. DRG'!U94</f>
        <v>4713.0600000000004</v>
      </c>
      <c r="Y110" s="344">
        <f>V110+R110+M110+I110+E110</f>
        <v>26292.959999999999</v>
      </c>
      <c r="Z110" s="206">
        <f>X110+T110+P110+K110+G110</f>
        <v>25759.32</v>
      </c>
      <c r="AA110" s="154"/>
      <c r="AB110" s="154"/>
    </row>
    <row r="111" spans="1:30" s="155" customFormat="1" ht="22.5">
      <c r="A111" s="136" t="s">
        <v>361</v>
      </c>
      <c r="B111" s="284" t="s">
        <v>362</v>
      </c>
      <c r="C111" s="138">
        <v>1</v>
      </c>
      <c r="D111" s="148">
        <f>'[6]sp. DRG'!E95</f>
        <v>297</v>
      </c>
      <c r="E111" s="149">
        <f>'[6]sp. DRG'!F95</f>
        <v>358.01</v>
      </c>
      <c r="F111" s="150">
        <f>'[6]sp. DRG'!G95</f>
        <v>297</v>
      </c>
      <c r="G111" s="151">
        <f>'[6]sp. DRG'!H95</f>
        <v>358.01</v>
      </c>
      <c r="H111" s="248"/>
      <c r="I111" s="149"/>
      <c r="J111" s="242"/>
      <c r="K111" s="151"/>
      <c r="L111" s="345">
        <f>'[6]sp. DRG'!I95</f>
        <v>120</v>
      </c>
      <c r="M111" s="342">
        <f>'[6]sp. DRG'!J95</f>
        <v>228.43</v>
      </c>
      <c r="N111" s="336">
        <f>'[6]sp. DRG'!K95</f>
        <v>108</v>
      </c>
      <c r="O111" s="336">
        <f>'[6]sp. DRG'!L95</f>
        <v>0</v>
      </c>
      <c r="P111" s="342">
        <f>'[6]sp. DRG'!M95</f>
        <v>205.58</v>
      </c>
      <c r="Q111" s="336">
        <f>'[6]sp. DRG'!N95</f>
        <v>0</v>
      </c>
      <c r="R111" s="342">
        <f>'[6]sp. DRG'!O95</f>
        <v>0</v>
      </c>
      <c r="S111" s="336">
        <f>'[6]sp. DRG'!P95</f>
        <v>0</v>
      </c>
      <c r="T111" s="346">
        <f>'[6]sp. DRG'!Q95</f>
        <v>0</v>
      </c>
      <c r="U111" s="336">
        <f>'[6]sp. DRG'!R95</f>
        <v>1329</v>
      </c>
      <c r="V111" s="342">
        <f>'[6]sp. DRG'!S95</f>
        <v>223.34</v>
      </c>
      <c r="W111" s="336">
        <f>'[6]sp. DRG'!T95</f>
        <v>1093</v>
      </c>
      <c r="X111" s="343">
        <f>'[6]sp. DRG'!U95</f>
        <v>199.4</v>
      </c>
      <c r="Y111" s="344">
        <f>V111+R111+M111+I111+E111</f>
        <v>809.78</v>
      </c>
      <c r="Z111" s="206">
        <f>X111+T111+P111+K111+G111</f>
        <v>762.99</v>
      </c>
      <c r="AA111" s="154"/>
      <c r="AB111" s="154"/>
    </row>
    <row r="112" spans="1:30" s="155" customFormat="1">
      <c r="A112" s="136" t="s">
        <v>363</v>
      </c>
      <c r="B112" s="284" t="s">
        <v>364</v>
      </c>
      <c r="C112" s="138">
        <v>1</v>
      </c>
      <c r="D112" s="148">
        <f>'[6]sp. DRG'!E96</f>
        <v>1080</v>
      </c>
      <c r="E112" s="149">
        <f>'[6]sp. DRG'!F96</f>
        <v>1944</v>
      </c>
      <c r="F112" s="150">
        <f>'[6]sp. DRG'!G96</f>
        <v>1060</v>
      </c>
      <c r="G112" s="151">
        <f>'[6]sp. DRG'!H96</f>
        <v>1908</v>
      </c>
      <c r="H112" s="248"/>
      <c r="I112" s="249"/>
      <c r="J112" s="242"/>
      <c r="K112" s="250"/>
      <c r="L112" s="345">
        <f>'[6]sp. DRG'!I96</f>
        <v>0</v>
      </c>
      <c r="M112" s="342">
        <f>'[6]sp. DRG'!J96</f>
        <v>2735</v>
      </c>
      <c r="N112" s="336">
        <f>'[6]sp. DRG'!K96</f>
        <v>0</v>
      </c>
      <c r="O112" s="336">
        <f>'[6]sp. DRG'!L96</f>
        <v>20520</v>
      </c>
      <c r="P112" s="342">
        <f>'[6]sp. DRG'!M96</f>
        <v>2735</v>
      </c>
      <c r="Q112" s="336">
        <f>'[6]sp. DRG'!N96</f>
        <v>0</v>
      </c>
      <c r="R112" s="342">
        <f>'[6]sp. DRG'!O96</f>
        <v>0</v>
      </c>
      <c r="S112" s="336">
        <f>'[6]sp. DRG'!P96</f>
        <v>0</v>
      </c>
      <c r="T112" s="346">
        <f>'[6]sp. DRG'!Q96</f>
        <v>0</v>
      </c>
      <c r="U112" s="336">
        <f>'[6]sp. DRG'!R96</f>
        <v>1800</v>
      </c>
      <c r="V112" s="342">
        <f>'[6]sp. DRG'!S96</f>
        <v>90</v>
      </c>
      <c r="W112" s="336">
        <f>'[6]sp. DRG'!T96</f>
        <v>1800</v>
      </c>
      <c r="X112" s="343">
        <f>'[6]sp. DRG'!U96</f>
        <v>90</v>
      </c>
      <c r="Y112" s="344">
        <f>V112+R112+M112+I112+E112</f>
        <v>4769</v>
      </c>
      <c r="Z112" s="206">
        <f>X112+T112+P112+K112+G112</f>
        <v>4733</v>
      </c>
      <c r="AA112" s="154"/>
      <c r="AB112" s="154"/>
    </row>
    <row r="113" spans="1:30" ht="13.5" thickBot="1">
      <c r="A113" s="347" t="s">
        <v>365</v>
      </c>
      <c r="B113" s="348" t="s">
        <v>366</v>
      </c>
      <c r="C113" s="349">
        <v>1</v>
      </c>
      <c r="D113" s="163">
        <f>'[6]sp. DRG'!E97</f>
        <v>135</v>
      </c>
      <c r="E113" s="164">
        <f>'[6]sp. DRG'!F97</f>
        <v>186</v>
      </c>
      <c r="F113" s="165">
        <f>'[6]sp. DRG'!G97</f>
        <v>126</v>
      </c>
      <c r="G113" s="166">
        <f>'[6]sp. DRG'!H97</f>
        <v>154</v>
      </c>
      <c r="H113" s="248"/>
      <c r="I113" s="255"/>
      <c r="J113" s="242"/>
      <c r="K113" s="257"/>
      <c r="L113" s="350">
        <f>'[6]sp. DRG'!I97</f>
        <v>0</v>
      </c>
      <c r="M113" s="351">
        <f>'[6]sp. DRG'!J97</f>
        <v>2090</v>
      </c>
      <c r="N113" s="352">
        <f>'[6]sp. DRG'!K97</f>
        <v>0</v>
      </c>
      <c r="O113" s="352">
        <f>'[6]sp. DRG'!L97</f>
        <v>10700</v>
      </c>
      <c r="P113" s="351">
        <f>'[6]sp. DRG'!M97</f>
        <v>2082</v>
      </c>
      <c r="Q113" s="352">
        <f>'[6]sp. DRG'!N97</f>
        <v>0</v>
      </c>
      <c r="R113" s="351">
        <f>'[6]sp. DRG'!O97</f>
        <v>0</v>
      </c>
      <c r="S113" s="352">
        <f>'[6]sp. DRG'!P97</f>
        <v>0</v>
      </c>
      <c r="T113" s="353">
        <f>'[6]sp. DRG'!Q97</f>
        <v>0</v>
      </c>
      <c r="U113" s="336">
        <f>'[6]sp. DRG'!R97</f>
        <v>444</v>
      </c>
      <c r="V113" s="342">
        <f>'[6]sp. DRG'!S97</f>
        <v>154</v>
      </c>
      <c r="W113" s="336">
        <f>'[6]sp. DRG'!T97</f>
        <v>418</v>
      </c>
      <c r="X113" s="343">
        <f>'[6]sp. DRG'!U97</f>
        <v>138</v>
      </c>
      <c r="Y113" s="344">
        <f>V113+R113+M113+I113+E113</f>
        <v>2430</v>
      </c>
      <c r="Z113" s="206">
        <f>X113+T113+P113+K113+G113</f>
        <v>2374</v>
      </c>
    </row>
    <row r="114" spans="1:30" ht="17.25" customHeight="1" thickBot="1">
      <c r="A114" s="354" t="s">
        <v>367</v>
      </c>
      <c r="B114" s="355" t="s">
        <v>368</v>
      </c>
      <c r="C114" s="356">
        <v>1</v>
      </c>
      <c r="D114" s="163">
        <f>'[6]sp. DRG'!E98</f>
        <v>0</v>
      </c>
      <c r="E114" s="164">
        <f>'[6]sp. DRG'!F98</f>
        <v>0</v>
      </c>
      <c r="F114" s="165">
        <f>'[6]sp. DRG'!G98</f>
        <v>0</v>
      </c>
      <c r="G114" s="166">
        <f>'[6]sp. DRG'!H98</f>
        <v>0</v>
      </c>
      <c r="H114" s="357"/>
      <c r="I114" s="357"/>
      <c r="J114" s="357"/>
      <c r="K114" s="357"/>
      <c r="L114" s="350">
        <f>'[6]sp. DRG'!I98</f>
        <v>0</v>
      </c>
      <c r="M114" s="350">
        <f>'[6]sp. DRG'!J98</f>
        <v>0</v>
      </c>
      <c r="N114" s="350">
        <f>'[6]sp. DRG'!K98</f>
        <v>0</v>
      </c>
      <c r="O114" s="350">
        <f>'[6]sp. DRG'!L98</f>
        <v>0</v>
      </c>
      <c r="P114" s="350">
        <f>'[6]sp. DRG'!M98</f>
        <v>0</v>
      </c>
      <c r="Q114" s="350">
        <f>'[6]sp. DRG'!N98</f>
        <v>2559</v>
      </c>
      <c r="R114" s="350">
        <f>'[6]sp. DRG'!O98</f>
        <v>555</v>
      </c>
      <c r="S114" s="350">
        <f>'[6]sp. DRG'!P98</f>
        <v>2548</v>
      </c>
      <c r="T114" s="350">
        <f>'[6]sp. DRG'!Q98</f>
        <v>552</v>
      </c>
      <c r="U114" s="350">
        <f>'[6]sp. DRG'!R98</f>
        <v>480</v>
      </c>
      <c r="V114" s="350">
        <f>'[6]sp. DRG'!S98</f>
        <v>129</v>
      </c>
      <c r="W114" s="350">
        <f>'[6]sp. DRG'!T98</f>
        <v>400</v>
      </c>
      <c r="X114" s="350">
        <f>'[6]sp. DRG'!U98</f>
        <v>126</v>
      </c>
      <c r="Y114" s="344">
        <f>V114+R114+M114+I114+E114</f>
        <v>684</v>
      </c>
      <c r="Z114" s="206">
        <f>X114+T114+P114+K114+G114</f>
        <v>678</v>
      </c>
    </row>
    <row r="115" spans="1:30" ht="13.5" thickBot="1">
      <c r="A115" s="2981" t="s">
        <v>369</v>
      </c>
      <c r="B115" s="2982"/>
      <c r="C115" s="2999"/>
      <c r="D115" s="198">
        <f t="shared" ref="D115:L115" si="22">SUM(D110:D114)</f>
        <v>11412</v>
      </c>
      <c r="E115" s="199">
        <f t="shared" si="22"/>
        <v>22559.03</v>
      </c>
      <c r="F115" s="198">
        <f t="shared" si="22"/>
        <v>11383</v>
      </c>
      <c r="G115" s="199">
        <f t="shared" si="22"/>
        <v>22491.03</v>
      </c>
      <c r="H115" s="292">
        <f t="shared" si="22"/>
        <v>0</v>
      </c>
      <c r="I115" s="292">
        <f t="shared" si="22"/>
        <v>0</v>
      </c>
      <c r="J115" s="292">
        <f t="shared" si="22"/>
        <v>0</v>
      </c>
      <c r="K115" s="292">
        <f t="shared" si="22"/>
        <v>0</v>
      </c>
      <c r="L115" s="358">
        <f t="shared" si="22"/>
        <v>462</v>
      </c>
      <c r="M115" s="199">
        <f t="shared" ref="M115:Z115" si="23">SUM(M110:M114)</f>
        <v>6064.51</v>
      </c>
      <c r="N115" s="358">
        <f t="shared" si="23"/>
        <v>476</v>
      </c>
      <c r="O115" s="358">
        <f t="shared" si="23"/>
        <v>31951</v>
      </c>
      <c r="P115" s="199">
        <f t="shared" si="23"/>
        <v>5997.82</v>
      </c>
      <c r="Q115" s="358">
        <f t="shared" si="23"/>
        <v>2559</v>
      </c>
      <c r="R115" s="199">
        <f t="shared" si="23"/>
        <v>555</v>
      </c>
      <c r="S115" s="358">
        <f t="shared" si="23"/>
        <v>2548</v>
      </c>
      <c r="T115" s="199">
        <f t="shared" si="23"/>
        <v>552</v>
      </c>
      <c r="U115" s="358">
        <f t="shared" si="23"/>
        <v>26352</v>
      </c>
      <c r="V115" s="168">
        <f t="shared" si="23"/>
        <v>5807.2</v>
      </c>
      <c r="W115" s="292">
        <f t="shared" si="23"/>
        <v>21493</v>
      </c>
      <c r="X115" s="168">
        <f t="shared" si="23"/>
        <v>5266.46</v>
      </c>
      <c r="Y115" s="168">
        <f t="shared" si="23"/>
        <v>34985.74</v>
      </c>
      <c r="Z115" s="168">
        <f t="shared" si="23"/>
        <v>34307.31</v>
      </c>
      <c r="AA115" s="171">
        <f>'[6]sp. DRG'!V99+'[6]sp. recuperare si  cronici'!V32</f>
        <v>34985.740000000005</v>
      </c>
      <c r="AB115" s="171">
        <f>'[6]sp. DRG'!W99+'[6]sp. recuperare si  cronici'!W32</f>
        <v>34307.310000000005</v>
      </c>
      <c r="AC115" s="172">
        <f>Y115-AA115</f>
        <v>0</v>
      </c>
      <c r="AD115" s="172">
        <f>Z115-AB115</f>
        <v>0</v>
      </c>
    </row>
    <row r="116" spans="1:30">
      <c r="A116" s="125" t="s">
        <v>370</v>
      </c>
      <c r="B116" s="137" t="s">
        <v>371</v>
      </c>
      <c r="C116" s="178">
        <v>1</v>
      </c>
      <c r="D116" s="235">
        <f>'[6]sp. DRG'!E100</f>
        <v>6660</v>
      </c>
      <c r="E116" s="281">
        <f>'[6]sp. DRG'!F100</f>
        <v>10663.37</v>
      </c>
      <c r="F116" s="236">
        <f>'[6]sp. DRG'!G100</f>
        <v>6660</v>
      </c>
      <c r="G116" s="282">
        <f>'[6]sp. DRG'!H100</f>
        <v>10663.37</v>
      </c>
      <c r="H116" s="336"/>
      <c r="I116" s="359"/>
      <c r="J116" s="338"/>
      <c r="K116" s="360"/>
      <c r="L116" s="235">
        <f>'[6]sp. DRG'!I100</f>
        <v>84</v>
      </c>
      <c r="M116" s="281">
        <f>'[6]sp. DRG'!J100</f>
        <v>439.93</v>
      </c>
      <c r="N116" s="236">
        <f>'[6]sp. DRG'!K100</f>
        <v>84</v>
      </c>
      <c r="O116" s="236">
        <f>'[6]sp. DRG'!L100</f>
        <v>2992</v>
      </c>
      <c r="P116" s="281">
        <f>'[6]sp. DRG'!M100</f>
        <v>439.93</v>
      </c>
      <c r="Q116" s="236">
        <f>'[6]sp. DRG'!N100</f>
        <v>0</v>
      </c>
      <c r="R116" s="281">
        <f>'[6]sp. DRG'!O100</f>
        <v>0</v>
      </c>
      <c r="S116" s="236">
        <f>'[6]sp. DRG'!P100</f>
        <v>0</v>
      </c>
      <c r="T116" s="361">
        <f>'[6]sp. DRG'!Q100</f>
        <v>0</v>
      </c>
      <c r="U116" s="235">
        <f>'[6]sp. DRG'!R100</f>
        <v>1302</v>
      </c>
      <c r="V116" s="359">
        <f>'[6]sp. DRG'!S100</f>
        <v>446.7</v>
      </c>
      <c r="W116" s="338">
        <f>'[6]sp. DRG'!T100</f>
        <v>1302</v>
      </c>
      <c r="X116" s="362">
        <f>'[6]sp. DRG'!U100</f>
        <v>446.7</v>
      </c>
      <c r="Y116" s="205">
        <f>V116+R116+M116+I116+E116</f>
        <v>11550</v>
      </c>
      <c r="Z116" s="206">
        <f>X116+T116+P116+K116+G116</f>
        <v>11550</v>
      </c>
    </row>
    <row r="117" spans="1:30">
      <c r="A117" s="136" t="s">
        <v>372</v>
      </c>
      <c r="B117" s="284" t="s">
        <v>373</v>
      </c>
      <c r="C117" s="178">
        <v>1</v>
      </c>
      <c r="D117" s="241">
        <f>'[6]sp. DRG'!E101</f>
        <v>2535</v>
      </c>
      <c r="E117" s="249">
        <f>'[6]sp. DRG'!F101</f>
        <v>3490.25</v>
      </c>
      <c r="F117" s="242">
        <f>'[6]sp. DRG'!G101</f>
        <v>2535</v>
      </c>
      <c r="G117" s="250">
        <f>'[6]sp. DRG'!H101</f>
        <v>3490.25</v>
      </c>
      <c r="H117" s="248"/>
      <c r="I117" s="359"/>
      <c r="J117" s="242"/>
      <c r="K117" s="360"/>
      <c r="L117" s="241">
        <f>'[6]sp. DRG'!I101</f>
        <v>21</v>
      </c>
      <c r="M117" s="249">
        <f>'[6]sp. DRG'!J101</f>
        <v>99.4</v>
      </c>
      <c r="N117" s="242">
        <f>'[6]sp. DRG'!K101</f>
        <v>21</v>
      </c>
      <c r="O117" s="242">
        <f>'[6]sp. DRG'!L101</f>
        <v>560</v>
      </c>
      <c r="P117" s="249">
        <f>'[6]sp. DRG'!M101</f>
        <v>99.24</v>
      </c>
      <c r="Q117" s="242">
        <f>'[6]sp. DRG'!N101</f>
        <v>0</v>
      </c>
      <c r="R117" s="249">
        <f>'[6]sp. DRG'!O101</f>
        <v>0</v>
      </c>
      <c r="S117" s="242">
        <f>'[6]sp. DRG'!P101</f>
        <v>0</v>
      </c>
      <c r="T117" s="363">
        <f>'[6]sp. DRG'!Q101</f>
        <v>0</v>
      </c>
      <c r="U117" s="241">
        <f>'[6]sp. DRG'!R101</f>
        <v>2157</v>
      </c>
      <c r="V117" s="249">
        <f>'[6]sp. DRG'!S101</f>
        <v>337.3</v>
      </c>
      <c r="W117" s="242">
        <f>'[6]sp. DRG'!T101</f>
        <v>2157</v>
      </c>
      <c r="X117" s="250">
        <f>'[6]sp. DRG'!U101</f>
        <v>337.3</v>
      </c>
      <c r="Y117" s="205">
        <f t="shared" ref="Y117:Y123" si="24">V117+R117+M117+I117+E117</f>
        <v>3926.95</v>
      </c>
      <c r="Z117" s="206">
        <f t="shared" ref="Z117:Z123" si="25">X117+T117+P117+K117+G117</f>
        <v>3926.79</v>
      </c>
    </row>
    <row r="118" spans="1:30" s="155" customFormat="1">
      <c r="A118" s="136" t="s">
        <v>374</v>
      </c>
      <c r="B118" s="284" t="s">
        <v>375</v>
      </c>
      <c r="C118" s="178">
        <v>1</v>
      </c>
      <c r="D118" s="241">
        <f>'[6]sp. DRG'!E102</f>
        <v>840</v>
      </c>
      <c r="E118" s="249">
        <f>'[6]sp. DRG'!F102</f>
        <v>904.52</v>
      </c>
      <c r="F118" s="242">
        <f>'[6]sp. DRG'!G102</f>
        <v>840</v>
      </c>
      <c r="G118" s="250">
        <f>'[6]sp. DRG'!H102</f>
        <v>904.52</v>
      </c>
      <c r="H118" s="248"/>
      <c r="I118" s="359"/>
      <c r="J118" s="242"/>
      <c r="K118" s="360"/>
      <c r="L118" s="241">
        <f>'[6]sp. DRG'!I102</f>
        <v>69</v>
      </c>
      <c r="M118" s="249">
        <f>'[6]sp. DRG'!J102</f>
        <v>164.18</v>
      </c>
      <c r="N118" s="242">
        <f>'[6]sp. DRG'!K102</f>
        <v>68</v>
      </c>
      <c r="O118" s="242">
        <f>'[6]sp. DRG'!L102</f>
        <v>0</v>
      </c>
      <c r="P118" s="249">
        <f>'[6]sp. DRG'!M102</f>
        <v>161.80000000000001</v>
      </c>
      <c r="Q118" s="242">
        <f>'[6]sp. DRG'!N102</f>
        <v>0</v>
      </c>
      <c r="R118" s="249">
        <f>'[6]sp. DRG'!O102</f>
        <v>0</v>
      </c>
      <c r="S118" s="242">
        <f>'[6]sp. DRG'!P102</f>
        <v>0</v>
      </c>
      <c r="T118" s="363">
        <f>'[6]sp. DRG'!Q102</f>
        <v>0</v>
      </c>
      <c r="U118" s="241">
        <f>'[6]sp. DRG'!R102</f>
        <v>432</v>
      </c>
      <c r="V118" s="249">
        <f>'[6]sp. DRG'!S102</f>
        <v>41.3</v>
      </c>
      <c r="W118" s="242">
        <f>'[6]sp. DRG'!T102</f>
        <v>432</v>
      </c>
      <c r="X118" s="250">
        <f>'[6]sp. DRG'!U102</f>
        <v>41.3</v>
      </c>
      <c r="Y118" s="205">
        <f t="shared" si="24"/>
        <v>1110</v>
      </c>
      <c r="Z118" s="206">
        <f t="shared" si="25"/>
        <v>1107.6199999999999</v>
      </c>
      <c r="AA118" s="154"/>
      <c r="AB118" s="154"/>
    </row>
    <row r="119" spans="1:30" s="155" customFormat="1">
      <c r="A119" s="136" t="s">
        <v>376</v>
      </c>
      <c r="B119" s="284" t="s">
        <v>377</v>
      </c>
      <c r="C119" s="138">
        <v>3</v>
      </c>
      <c r="D119" s="241"/>
      <c r="E119" s="249"/>
      <c r="F119" s="242"/>
      <c r="G119" s="250"/>
      <c r="H119" s="248"/>
      <c r="I119" s="249"/>
      <c r="J119" s="242"/>
      <c r="K119" s="363"/>
      <c r="L119" s="241">
        <f>'[6]sp. recuperare si  cronici'!E33</f>
        <v>162</v>
      </c>
      <c r="M119" s="249">
        <f>'[6]sp. recuperare si  cronici'!F33</f>
        <v>400.35</v>
      </c>
      <c r="N119" s="242">
        <f>'[6]sp. recuperare si  cronici'!G33</f>
        <v>162</v>
      </c>
      <c r="O119" s="242">
        <f>'[6]sp. recuperare si  cronici'!H33</f>
        <v>0</v>
      </c>
      <c r="P119" s="249">
        <f>'[6]sp. recuperare si  cronici'!I33</f>
        <v>400.35</v>
      </c>
      <c r="Q119" s="242">
        <f>'[6]sp. recuperare si  cronici'!J33</f>
        <v>344.95963091118801</v>
      </c>
      <c r="R119" s="249">
        <f>'[6]sp. recuperare si  cronici'!K33</f>
        <v>74.77</v>
      </c>
      <c r="S119" s="242">
        <f>'[6]sp. recuperare si  cronici'!L33</f>
        <v>344.95963091118801</v>
      </c>
      <c r="T119" s="363">
        <f>'[6]sp. recuperare si  cronici'!M33</f>
        <v>74.77</v>
      </c>
      <c r="U119" s="241">
        <f>'[6]sp. recuperare si  cronici'!R33</f>
        <v>184</v>
      </c>
      <c r="V119" s="249">
        <f>'[6]sp. recuperare si  cronici'!S33</f>
        <v>31.87</v>
      </c>
      <c r="W119" s="242">
        <f>'[6]sp. recuperare si  cronici'!T33</f>
        <v>184</v>
      </c>
      <c r="X119" s="250">
        <f>'[6]sp. recuperare si  cronici'!U33</f>
        <v>31.87</v>
      </c>
      <c r="Y119" s="205">
        <f t="shared" si="24"/>
        <v>506.99</v>
      </c>
      <c r="Z119" s="206">
        <f t="shared" si="25"/>
        <v>506.99</v>
      </c>
      <c r="AA119" s="154"/>
      <c r="AB119" s="154"/>
    </row>
    <row r="120" spans="1:30" ht="22.5">
      <c r="A120" s="136" t="s">
        <v>378</v>
      </c>
      <c r="B120" s="284" t="s">
        <v>379</v>
      </c>
      <c r="C120" s="138">
        <v>1</v>
      </c>
      <c r="D120" s="241">
        <f>'[6]sp. DRG'!E103</f>
        <v>1950</v>
      </c>
      <c r="E120" s="249">
        <f>'[6]sp. DRG'!F103</f>
        <v>3603.25</v>
      </c>
      <c r="F120" s="242">
        <f>'[6]sp. DRG'!G103</f>
        <v>1950</v>
      </c>
      <c r="G120" s="250">
        <f>'[6]sp. DRG'!H103</f>
        <v>3603.25</v>
      </c>
      <c r="H120" s="248"/>
      <c r="I120" s="249"/>
      <c r="J120" s="242"/>
      <c r="K120" s="363"/>
      <c r="L120" s="241">
        <f>'[6]sp. DRG'!I103</f>
        <v>231</v>
      </c>
      <c r="M120" s="249">
        <f>'[6]sp. DRG'!J103</f>
        <v>4774.3599999999997</v>
      </c>
      <c r="N120" s="242">
        <f>'[6]sp. DRG'!K103</f>
        <v>231</v>
      </c>
      <c r="O120" s="242">
        <f>'[6]sp. DRG'!L103</f>
        <v>12046</v>
      </c>
      <c r="P120" s="249">
        <f>'[6]sp. DRG'!M103</f>
        <v>4766.2</v>
      </c>
      <c r="Q120" s="242">
        <f>'[6]sp. DRG'!N103</f>
        <v>195</v>
      </c>
      <c r="R120" s="249">
        <f>'[6]sp. DRG'!O103</f>
        <v>459.46</v>
      </c>
      <c r="S120" s="242">
        <f>'[6]sp. DRG'!P103</f>
        <v>195</v>
      </c>
      <c r="T120" s="363">
        <f>'[6]sp. DRG'!Q103</f>
        <v>459.46</v>
      </c>
      <c r="U120" s="241">
        <f>'[6]sp. DRG'!R103</f>
        <v>165</v>
      </c>
      <c r="V120" s="249">
        <f>'[6]sp. DRG'!S103</f>
        <v>42.91</v>
      </c>
      <c r="W120" s="242">
        <f>'[6]sp. DRG'!T103</f>
        <v>165</v>
      </c>
      <c r="X120" s="250">
        <f>'[6]sp. DRG'!U103</f>
        <v>42.91</v>
      </c>
      <c r="Y120" s="205">
        <f t="shared" si="24"/>
        <v>8879.98</v>
      </c>
      <c r="Z120" s="206">
        <f t="shared" si="25"/>
        <v>8871.82</v>
      </c>
    </row>
    <row r="121" spans="1:30" s="155" customFormat="1">
      <c r="A121" s="364" t="s">
        <v>380</v>
      </c>
      <c r="B121" s="365" t="s">
        <v>381</v>
      </c>
      <c r="C121" s="219">
        <v>3</v>
      </c>
      <c r="D121" s="241"/>
      <c r="E121" s="249"/>
      <c r="F121" s="242"/>
      <c r="G121" s="250"/>
      <c r="H121" s="248"/>
      <c r="I121" s="249"/>
      <c r="J121" s="242"/>
      <c r="K121" s="363"/>
      <c r="L121" s="241">
        <f>'[6]sp. recuperare si  cronici'!E34</f>
        <v>58</v>
      </c>
      <c r="M121" s="249">
        <f>'[6]sp. recuperare si  cronici'!F34</f>
        <v>137.81</v>
      </c>
      <c r="N121" s="242">
        <f>'[6]sp. recuperare si  cronici'!G34</f>
        <v>48</v>
      </c>
      <c r="O121" s="242">
        <f>'[6]sp. recuperare si  cronici'!H34</f>
        <v>0</v>
      </c>
      <c r="P121" s="249">
        <f>'[6]sp. recuperare si  cronici'!I34</f>
        <v>114.05</v>
      </c>
      <c r="Q121" s="242">
        <f>'[6]sp. recuperare si  cronici'!J34</f>
        <v>1312.9938576455336</v>
      </c>
      <c r="R121" s="249">
        <f>'[6]sp. recuperare si  cronici'!K34</f>
        <v>309.37</v>
      </c>
      <c r="S121" s="242">
        <f>'[6]sp. recuperare si  cronici'!L34</f>
        <v>1296.8663189085746</v>
      </c>
      <c r="T121" s="363">
        <f>'[6]sp. recuperare si  cronici'!M34</f>
        <v>305.57</v>
      </c>
      <c r="U121" s="241">
        <f>'[6]sp. recuperare si  cronici'!R34</f>
        <v>0</v>
      </c>
      <c r="V121" s="249">
        <f>'[6]sp. recuperare si  cronici'!S34</f>
        <v>0</v>
      </c>
      <c r="W121" s="242">
        <f>'[6]sp. recuperare si  cronici'!T34</f>
        <v>0</v>
      </c>
      <c r="X121" s="250">
        <f>'[6]sp. recuperare si  cronici'!U34</f>
        <v>0</v>
      </c>
      <c r="Y121" s="205">
        <f t="shared" si="24"/>
        <v>447.18</v>
      </c>
      <c r="Z121" s="206">
        <f t="shared" si="25"/>
        <v>419.62</v>
      </c>
      <c r="AA121" s="154"/>
      <c r="AB121" s="154"/>
    </row>
    <row r="122" spans="1:30" s="155" customFormat="1" ht="13.5" thickBot="1">
      <c r="A122" s="366" t="s">
        <v>382</v>
      </c>
      <c r="B122" s="367" t="s">
        <v>383</v>
      </c>
      <c r="C122" s="368">
        <v>3</v>
      </c>
      <c r="D122" s="369"/>
      <c r="E122" s="370"/>
      <c r="F122" s="371"/>
      <c r="G122" s="372"/>
      <c r="H122" s="373"/>
      <c r="I122" s="370"/>
      <c r="J122" s="371"/>
      <c r="K122" s="374"/>
      <c r="L122" s="369">
        <f>'[6]sp. recuperare si  cronici'!E35</f>
        <v>246</v>
      </c>
      <c r="M122" s="370">
        <f>'[6]sp. recuperare si  cronici'!F35</f>
        <v>514</v>
      </c>
      <c r="N122" s="371">
        <f>'[6]sp. recuperare si  cronici'!G35</f>
        <v>230</v>
      </c>
      <c r="O122" s="371">
        <f>'[6]sp. recuperare si  cronici'!H35</f>
        <v>0</v>
      </c>
      <c r="P122" s="370">
        <f>'[6]sp. recuperare si  cronici'!I35</f>
        <v>478.84</v>
      </c>
      <c r="Q122" s="371">
        <f>'[6]sp. recuperare si  cronici'!J35</f>
        <v>1704.0276150201253</v>
      </c>
      <c r="R122" s="370">
        <f>'[6]sp. recuperare si  cronici'!K35</f>
        <v>401.5</v>
      </c>
      <c r="S122" s="371">
        <f>'[6]sp. recuperare si  cronici'!L35</f>
        <v>1059.0011718550975</v>
      </c>
      <c r="T122" s="374">
        <f>'[6]sp. recuperare si  cronici'!M35</f>
        <v>249.52</v>
      </c>
      <c r="U122" s="369">
        <f>'[6]sp. recuperare si  cronici'!R35</f>
        <v>478</v>
      </c>
      <c r="V122" s="370">
        <f>'[6]sp. recuperare si  cronici'!S35</f>
        <v>134.37</v>
      </c>
      <c r="W122" s="371">
        <f>'[6]sp. recuperare si  cronici'!T35</f>
        <v>478</v>
      </c>
      <c r="X122" s="372">
        <f>'[6]sp. recuperare si  cronici'!U35</f>
        <v>134.31</v>
      </c>
      <c r="Y122" s="205">
        <f t="shared" si="24"/>
        <v>1049.8699999999999</v>
      </c>
      <c r="Z122" s="206">
        <f t="shared" si="25"/>
        <v>862.67000000000007</v>
      </c>
      <c r="AA122" s="154"/>
      <c r="AB122" s="154"/>
    </row>
    <row r="123" spans="1:30" s="155" customFormat="1" ht="13.5" thickBot="1">
      <c r="A123" s="375" t="s">
        <v>384</v>
      </c>
      <c r="B123" s="376" t="s">
        <v>385</v>
      </c>
      <c r="C123" s="377">
        <v>1</v>
      </c>
      <c r="D123" s="371">
        <f>'[6]sp. DRG'!E104</f>
        <v>514</v>
      </c>
      <c r="E123" s="371">
        <f>'[6]sp. DRG'!F104</f>
        <v>673.61</v>
      </c>
      <c r="F123" s="371">
        <f>'[6]sp. DRG'!G104</f>
        <v>514</v>
      </c>
      <c r="G123" s="371">
        <f>'[6]sp. DRG'!H104</f>
        <v>673.61</v>
      </c>
      <c r="H123" s="371"/>
      <c r="I123" s="371"/>
      <c r="J123" s="371"/>
      <c r="K123" s="371"/>
      <c r="L123" s="371">
        <f>'[6]sp. DRG'!I104</f>
        <v>0</v>
      </c>
      <c r="M123" s="371">
        <f>'[6]sp. DRG'!J104</f>
        <v>0</v>
      </c>
      <c r="N123" s="371">
        <f>'[6]sp. DRG'!K104</f>
        <v>0</v>
      </c>
      <c r="O123" s="371">
        <f>'[6]sp. DRG'!L104</f>
        <v>0</v>
      </c>
      <c r="P123" s="371">
        <f>'[6]sp. DRG'!M104</f>
        <v>0</v>
      </c>
      <c r="Q123" s="371">
        <f>'[6]sp. DRG'!N104</f>
        <v>0</v>
      </c>
      <c r="R123" s="371">
        <f>'[6]sp. DRG'!O104</f>
        <v>0</v>
      </c>
      <c r="S123" s="371">
        <f>'[6]sp. DRG'!P104</f>
        <v>0</v>
      </c>
      <c r="T123" s="371">
        <f>'[6]sp. DRG'!Q104</f>
        <v>0</v>
      </c>
      <c r="U123" s="371">
        <f>'[6]sp. DRG'!R104</f>
        <v>232</v>
      </c>
      <c r="V123" s="371">
        <f>'[6]sp. DRG'!S104</f>
        <v>73.39</v>
      </c>
      <c r="W123" s="371">
        <f>'[6]sp. DRG'!T104</f>
        <v>232</v>
      </c>
      <c r="X123" s="371">
        <f>'[6]sp. DRG'!U104</f>
        <v>73.39</v>
      </c>
      <c r="Y123" s="205">
        <f t="shared" si="24"/>
        <v>747</v>
      </c>
      <c r="Z123" s="206">
        <f t="shared" si="25"/>
        <v>747</v>
      </c>
      <c r="AA123" s="154"/>
      <c r="AB123" s="154"/>
    </row>
    <row r="124" spans="1:30" ht="13.5" thickBot="1">
      <c r="A124" s="2981" t="s">
        <v>386</v>
      </c>
      <c r="B124" s="2982"/>
      <c r="C124" s="2999"/>
      <c r="D124" s="167">
        <f>SUM(D116:D123)</f>
        <v>12499</v>
      </c>
      <c r="E124" s="168">
        <f>SUM(E116:E123)</f>
        <v>19335</v>
      </c>
      <c r="F124" s="167">
        <f>SUM(F116:F123)</f>
        <v>12499</v>
      </c>
      <c r="G124" s="168">
        <f>SUM(G116:G123)</f>
        <v>19335</v>
      </c>
      <c r="H124" s="292">
        <f>SUM(H116:H122)</f>
        <v>0</v>
      </c>
      <c r="I124" s="168">
        <f>SUM(I116:I122)</f>
        <v>0</v>
      </c>
      <c r="J124" s="167">
        <f>SUM(J116:J122)</f>
        <v>0</v>
      </c>
      <c r="K124" s="168">
        <f>SUM(K116:K122)</f>
        <v>0</v>
      </c>
      <c r="L124" s="292">
        <f>SUM(L116:L123)</f>
        <v>871</v>
      </c>
      <c r="M124" s="168">
        <f t="shared" ref="M124:Z124" si="26">SUM(M116:M123)</f>
        <v>6530.03</v>
      </c>
      <c r="N124" s="292">
        <f t="shared" si="26"/>
        <v>844</v>
      </c>
      <c r="O124" s="292">
        <f t="shared" si="26"/>
        <v>15598</v>
      </c>
      <c r="P124" s="168">
        <f t="shared" si="26"/>
        <v>6460.4100000000008</v>
      </c>
      <c r="Q124" s="292">
        <f t="shared" si="26"/>
        <v>3556.9811035768471</v>
      </c>
      <c r="R124" s="168">
        <f t="shared" si="26"/>
        <v>1245.0999999999999</v>
      </c>
      <c r="S124" s="292">
        <f t="shared" si="26"/>
        <v>2895.8271216748599</v>
      </c>
      <c r="T124" s="168">
        <f t="shared" si="26"/>
        <v>1089.32</v>
      </c>
      <c r="U124" s="292">
        <f t="shared" si="26"/>
        <v>4950</v>
      </c>
      <c r="V124" s="168">
        <f t="shared" si="26"/>
        <v>1107.8399999999999</v>
      </c>
      <c r="W124" s="292">
        <f t="shared" si="26"/>
        <v>4950</v>
      </c>
      <c r="X124" s="168">
        <f t="shared" si="26"/>
        <v>1107.78</v>
      </c>
      <c r="Y124" s="168">
        <f t="shared" si="26"/>
        <v>28217.97</v>
      </c>
      <c r="Z124" s="168">
        <f t="shared" si="26"/>
        <v>27992.510000000002</v>
      </c>
      <c r="AA124" s="171">
        <f>'[6]sp. DRG'!V105+'[6]sp. recuperare si  cronici'!V36</f>
        <v>28217.970000000005</v>
      </c>
      <c r="AB124" s="171">
        <f>'[6]sp. DRG'!W105+'[6]sp. recuperare si  cronici'!W36</f>
        <v>27992.51</v>
      </c>
      <c r="AC124" s="172">
        <f>Y124-AA124</f>
        <v>0</v>
      </c>
      <c r="AD124" s="172">
        <f>Z124-AB124</f>
        <v>0</v>
      </c>
    </row>
    <row r="125" spans="1:30">
      <c r="A125" s="125" t="s">
        <v>387</v>
      </c>
      <c r="B125" s="279" t="s">
        <v>388</v>
      </c>
      <c r="C125" s="378">
        <v>1</v>
      </c>
      <c r="D125" s="235">
        <f>'[6]sp. DRG'!E106</f>
        <v>5922</v>
      </c>
      <c r="E125" s="281">
        <f>'[6]sp. DRG'!F106</f>
        <v>9911.0300000000007</v>
      </c>
      <c r="F125" s="236">
        <f>'[6]sp. DRG'!G106</f>
        <v>5922</v>
      </c>
      <c r="G125" s="282">
        <f>'[6]sp. DRG'!H106</f>
        <v>9911.0300000000007</v>
      </c>
      <c r="H125" s="280"/>
      <c r="I125" s="281"/>
      <c r="J125" s="236"/>
      <c r="K125" s="282"/>
      <c r="L125" s="280">
        <f>'[6]sp. DRG'!I106</f>
        <v>141</v>
      </c>
      <c r="M125" s="281">
        <f>'[6]sp. DRG'!J106</f>
        <v>432.46</v>
      </c>
      <c r="N125" s="236">
        <f>'[6]sp. DRG'!K106</f>
        <v>61</v>
      </c>
      <c r="O125" s="236">
        <f>'[6]sp. DRG'!L106</f>
        <v>2464</v>
      </c>
      <c r="P125" s="281">
        <f>'[6]sp. DRG'!M106</f>
        <v>402.93</v>
      </c>
      <c r="Q125" s="236">
        <f>'[6]sp. DRG'!N106</f>
        <v>0</v>
      </c>
      <c r="R125" s="281">
        <f>'[6]sp. DRG'!O106</f>
        <v>0</v>
      </c>
      <c r="S125" s="236">
        <f>'[6]sp. DRG'!P106</f>
        <v>0</v>
      </c>
      <c r="T125" s="282">
        <f>'[6]sp. DRG'!Q106</f>
        <v>0</v>
      </c>
      <c r="U125" s="280">
        <f>'[6]sp. DRG'!R106</f>
        <v>1468</v>
      </c>
      <c r="V125" s="281">
        <f>'[6]sp. DRG'!S106</f>
        <v>300</v>
      </c>
      <c r="W125" s="236">
        <f>'[6]sp. DRG'!T106</f>
        <v>1468</v>
      </c>
      <c r="X125" s="282">
        <f>'[6]sp. DRG'!U106</f>
        <v>300</v>
      </c>
      <c r="Y125" s="205">
        <f t="shared" ref="Y125:Y130" si="27">V125+R125+M125+I125+E125</f>
        <v>10643.490000000002</v>
      </c>
      <c r="Z125" s="206">
        <f t="shared" ref="Z125:Z130" si="28">X125+T125+P125+K125+G125</f>
        <v>10613.960000000001</v>
      </c>
    </row>
    <row r="126" spans="1:30">
      <c r="A126" s="136" t="s">
        <v>389</v>
      </c>
      <c r="B126" s="284" t="s">
        <v>390</v>
      </c>
      <c r="C126" s="379">
        <v>1</v>
      </c>
      <c r="D126" s="241">
        <f>'[6]sp. DRG'!E107</f>
        <v>2991</v>
      </c>
      <c r="E126" s="249">
        <f>'[6]sp. DRG'!F107</f>
        <v>3970.32</v>
      </c>
      <c r="F126" s="242">
        <f>'[6]sp. DRG'!G107</f>
        <v>2991</v>
      </c>
      <c r="G126" s="250">
        <f>'[6]sp. DRG'!H107</f>
        <v>3970.32</v>
      </c>
      <c r="H126" s="248"/>
      <c r="I126" s="249"/>
      <c r="J126" s="242"/>
      <c r="K126" s="250"/>
      <c r="L126" s="248">
        <f>'[6]sp. DRG'!I107</f>
        <v>21</v>
      </c>
      <c r="M126" s="249">
        <f>'[6]sp. DRG'!J107</f>
        <v>91.14</v>
      </c>
      <c r="N126" s="242">
        <f>'[6]sp. DRG'!K107</f>
        <v>0</v>
      </c>
      <c r="O126" s="242">
        <f>'[6]sp. DRG'!L107</f>
        <v>514</v>
      </c>
      <c r="P126" s="249">
        <f>'[6]sp. DRG'!M107</f>
        <v>60.29</v>
      </c>
      <c r="Q126" s="242">
        <f>'[6]sp. DRG'!N107</f>
        <v>0</v>
      </c>
      <c r="R126" s="249">
        <f>'[6]sp. DRG'!O107</f>
        <v>0</v>
      </c>
      <c r="S126" s="242">
        <f>'[6]sp. DRG'!P107</f>
        <v>0</v>
      </c>
      <c r="T126" s="250">
        <f>'[6]sp. DRG'!Q107</f>
        <v>0</v>
      </c>
      <c r="U126" s="248">
        <f>'[6]sp. DRG'!R107</f>
        <v>0</v>
      </c>
      <c r="V126" s="249">
        <f>'[6]sp. DRG'!S107</f>
        <v>0</v>
      </c>
      <c r="W126" s="242">
        <f>'[6]sp. DRG'!T107</f>
        <v>0</v>
      </c>
      <c r="X126" s="250">
        <f>'[6]sp. DRG'!U107</f>
        <v>0</v>
      </c>
      <c r="Y126" s="205">
        <f t="shared" si="27"/>
        <v>4061.46</v>
      </c>
      <c r="Z126" s="206">
        <f t="shared" si="28"/>
        <v>4030.61</v>
      </c>
    </row>
    <row r="127" spans="1:30">
      <c r="A127" s="136" t="s">
        <v>391</v>
      </c>
      <c r="B127" s="284" t="s">
        <v>392</v>
      </c>
      <c r="C127" s="379">
        <v>1</v>
      </c>
      <c r="D127" s="241">
        <f>'[6]sp. DRG'!E108</f>
        <v>954</v>
      </c>
      <c r="E127" s="249">
        <f>'[6]sp. DRG'!F108</f>
        <v>987.52</v>
      </c>
      <c r="F127" s="242">
        <f>'[6]sp. DRG'!G108</f>
        <v>954</v>
      </c>
      <c r="G127" s="250">
        <f>'[6]sp. DRG'!H108</f>
        <v>987.52</v>
      </c>
      <c r="H127" s="248"/>
      <c r="I127" s="249"/>
      <c r="J127" s="242"/>
      <c r="K127" s="250"/>
      <c r="L127" s="248">
        <f>'[6]sp. DRG'!I108</f>
        <v>270</v>
      </c>
      <c r="M127" s="249">
        <f>'[6]sp. DRG'!J108</f>
        <v>766.26</v>
      </c>
      <c r="N127" s="242">
        <f>'[6]sp. DRG'!K108</f>
        <v>135</v>
      </c>
      <c r="O127" s="242">
        <f>'[6]sp. DRG'!L108</f>
        <v>5841</v>
      </c>
      <c r="P127" s="249">
        <f>'[6]sp. DRG'!M108</f>
        <v>766.26</v>
      </c>
      <c r="Q127" s="242">
        <f>'[6]sp. DRG'!N108</f>
        <v>0</v>
      </c>
      <c r="R127" s="249">
        <f>'[6]sp. DRG'!O108</f>
        <v>0</v>
      </c>
      <c r="S127" s="242">
        <f>'[6]sp. DRG'!P108</f>
        <v>0</v>
      </c>
      <c r="T127" s="250">
        <f>'[6]sp. DRG'!Q108</f>
        <v>0</v>
      </c>
      <c r="U127" s="248">
        <f>'[6]sp. DRG'!R108</f>
        <v>750</v>
      </c>
      <c r="V127" s="249">
        <f>'[6]sp. DRG'!S108</f>
        <v>37.5</v>
      </c>
      <c r="W127" s="242">
        <f>'[6]sp. DRG'!T108</f>
        <v>750</v>
      </c>
      <c r="X127" s="250">
        <f>'[6]sp. DRG'!U108</f>
        <v>37.5</v>
      </c>
      <c r="Y127" s="205">
        <f t="shared" si="27"/>
        <v>1791.28</v>
      </c>
      <c r="Z127" s="206">
        <f t="shared" si="28"/>
        <v>1791.28</v>
      </c>
    </row>
    <row r="128" spans="1:30" ht="22.5">
      <c r="A128" s="136" t="s">
        <v>393</v>
      </c>
      <c r="B128" s="284" t="s">
        <v>394</v>
      </c>
      <c r="C128" s="379">
        <v>1</v>
      </c>
      <c r="D128" s="241">
        <f>'[6]sp. DRG'!E109</f>
        <v>894</v>
      </c>
      <c r="E128" s="249">
        <f>'[6]sp. DRG'!F109</f>
        <v>920.11</v>
      </c>
      <c r="F128" s="242">
        <f>'[6]sp. DRG'!G109</f>
        <v>894</v>
      </c>
      <c r="G128" s="250">
        <f>'[6]sp. DRG'!H109</f>
        <v>920.11</v>
      </c>
      <c r="H128" s="307"/>
      <c r="I128" s="249"/>
      <c r="J128" s="305"/>
      <c r="K128" s="250"/>
      <c r="L128" s="248">
        <f>'[6]sp. DRG'!I109</f>
        <v>0</v>
      </c>
      <c r="M128" s="249">
        <f>'[6]sp. DRG'!J109</f>
        <v>0</v>
      </c>
      <c r="N128" s="242">
        <f>'[6]sp. DRG'!K109</f>
        <v>0</v>
      </c>
      <c r="O128" s="242">
        <f>'[6]sp. DRG'!L109</f>
        <v>0</v>
      </c>
      <c r="P128" s="249">
        <f>'[6]sp. DRG'!M109</f>
        <v>0</v>
      </c>
      <c r="Q128" s="242">
        <f>'[6]sp. DRG'!N109</f>
        <v>0</v>
      </c>
      <c r="R128" s="249">
        <f>'[6]sp. DRG'!O109</f>
        <v>0</v>
      </c>
      <c r="S128" s="242">
        <f>'[6]sp. DRG'!P109</f>
        <v>0</v>
      </c>
      <c r="T128" s="250">
        <f>'[6]sp. DRG'!Q109</f>
        <v>0</v>
      </c>
      <c r="U128" s="248">
        <f>'[6]sp. DRG'!R109</f>
        <v>750</v>
      </c>
      <c r="V128" s="249">
        <f>'[6]sp. DRG'!S109</f>
        <v>37.5</v>
      </c>
      <c r="W128" s="242">
        <f>'[6]sp. DRG'!T109</f>
        <v>750</v>
      </c>
      <c r="X128" s="250">
        <f>'[6]sp. DRG'!U109</f>
        <v>37.5</v>
      </c>
      <c r="Y128" s="205">
        <f t="shared" si="27"/>
        <v>957.61</v>
      </c>
      <c r="Z128" s="206">
        <f t="shared" si="28"/>
        <v>957.61</v>
      </c>
    </row>
    <row r="129" spans="1:30">
      <c r="A129" s="136" t="s">
        <v>395</v>
      </c>
      <c r="B129" s="284" t="s">
        <v>396</v>
      </c>
      <c r="C129" s="379">
        <v>1</v>
      </c>
      <c r="D129" s="241">
        <f>'[6]sp. DRG'!E110</f>
        <v>612</v>
      </c>
      <c r="E129" s="249">
        <f>'[6]sp. DRG'!F110</f>
        <v>694.14</v>
      </c>
      <c r="F129" s="242">
        <f>'[6]sp. DRG'!G110</f>
        <v>612</v>
      </c>
      <c r="G129" s="250">
        <f>'[6]sp. DRG'!H110</f>
        <v>694.14</v>
      </c>
      <c r="H129" s="308"/>
      <c r="I129" s="249"/>
      <c r="J129" s="310"/>
      <c r="K129" s="250"/>
      <c r="L129" s="248">
        <f>'[6]sp. DRG'!I110</f>
        <v>0</v>
      </c>
      <c r="M129" s="249">
        <f>'[6]sp. DRG'!J110</f>
        <v>0</v>
      </c>
      <c r="N129" s="242">
        <f>'[6]sp. DRG'!K110</f>
        <v>0</v>
      </c>
      <c r="O129" s="242">
        <f>'[6]sp. DRG'!L110</f>
        <v>0</v>
      </c>
      <c r="P129" s="249">
        <f>'[6]sp. DRG'!M110</f>
        <v>0</v>
      </c>
      <c r="Q129" s="242">
        <f>'[6]sp. DRG'!N110</f>
        <v>0</v>
      </c>
      <c r="R129" s="249">
        <f>'[6]sp. DRG'!O110</f>
        <v>0</v>
      </c>
      <c r="S129" s="242">
        <f>'[6]sp. DRG'!P110</f>
        <v>0</v>
      </c>
      <c r="T129" s="250">
        <f>'[6]sp. DRG'!Q110</f>
        <v>0</v>
      </c>
      <c r="U129" s="248">
        <f>'[6]sp. DRG'!R110</f>
        <v>930</v>
      </c>
      <c r="V129" s="249">
        <f>'[6]sp. DRG'!S110</f>
        <v>91.54</v>
      </c>
      <c r="W129" s="242">
        <f>'[6]sp. DRG'!T110</f>
        <v>926</v>
      </c>
      <c r="X129" s="250">
        <f>'[6]sp. DRG'!U110</f>
        <v>90.32</v>
      </c>
      <c r="Y129" s="205">
        <f t="shared" si="27"/>
        <v>785.68</v>
      </c>
      <c r="Z129" s="206">
        <f t="shared" si="28"/>
        <v>784.46</v>
      </c>
    </row>
    <row r="130" spans="1:30" ht="23.25" thickBot="1">
      <c r="A130" s="187" t="s">
        <v>397</v>
      </c>
      <c r="B130" s="285" t="s">
        <v>398</v>
      </c>
      <c r="C130" s="380">
        <v>3</v>
      </c>
      <c r="D130" s="381"/>
      <c r="E130" s="382"/>
      <c r="F130" s="383"/>
      <c r="G130" s="384"/>
      <c r="H130" s="385">
        <f>'[6]sp. recuperare si  cronici'!N38</f>
        <v>0</v>
      </c>
      <c r="I130" s="383">
        <f>'[6]sp. recuperare si  cronici'!O38</f>
        <v>0</v>
      </c>
      <c r="J130" s="383">
        <f>'[6]sp. recuperare si  cronici'!P38</f>
        <v>0</v>
      </c>
      <c r="K130" s="386">
        <f>'[6]sp. recuperare si  cronici'!Q38</f>
        <v>0</v>
      </c>
      <c r="L130" s="385">
        <f>'[6]sp. recuperare si  cronici'!E38</f>
        <v>57</v>
      </c>
      <c r="M130" s="382">
        <f>'[6]sp. recuperare si  cronici'!F38</f>
        <v>132.47</v>
      </c>
      <c r="N130" s="383">
        <f>'[6]sp. recuperare si  cronici'!G38</f>
        <v>56</v>
      </c>
      <c r="O130" s="383">
        <f>'[6]sp. recuperare si  cronici'!H38</f>
        <v>0</v>
      </c>
      <c r="P130" s="382">
        <f>'[6]sp. recuperare si  cronici'!I38</f>
        <v>130.13999999999999</v>
      </c>
      <c r="Q130" s="383">
        <f>'[6]sp. recuperare si  cronici'!J38</f>
        <v>0</v>
      </c>
      <c r="R130" s="382">
        <f>'[6]sp. recuperare si  cronici'!K38</f>
        <v>0</v>
      </c>
      <c r="S130" s="383">
        <f>'[6]sp. recuperare si  cronici'!L38</f>
        <v>0</v>
      </c>
      <c r="T130" s="384">
        <f>'[6]sp. recuperare si  cronici'!M38</f>
        <v>0</v>
      </c>
      <c r="U130" s="385">
        <f>'[6]sp. recuperare si  cronici'!R38</f>
        <v>0</v>
      </c>
      <c r="V130" s="382">
        <f>'[6]sp. recuperare si  cronici'!S38</f>
        <v>0</v>
      </c>
      <c r="W130" s="383">
        <f>'[6]sp. recuperare si  cronici'!T38</f>
        <v>0</v>
      </c>
      <c r="X130" s="384">
        <f>'[6]sp. recuperare si  cronici'!U38</f>
        <v>0</v>
      </c>
      <c r="Y130" s="205">
        <f t="shared" si="27"/>
        <v>132.47</v>
      </c>
      <c r="Z130" s="206">
        <f t="shared" si="28"/>
        <v>130.13999999999999</v>
      </c>
    </row>
    <row r="131" spans="1:30" ht="13.5" thickBot="1">
      <c r="A131" s="2981" t="s">
        <v>399</v>
      </c>
      <c r="B131" s="2982"/>
      <c r="C131" s="2999"/>
      <c r="D131" s="387">
        <f t="shared" ref="D131:Z131" si="29">SUM(D125:D130)</f>
        <v>11373</v>
      </c>
      <c r="E131" s="388">
        <f t="shared" si="29"/>
        <v>16483.120000000003</v>
      </c>
      <c r="F131" s="389">
        <f t="shared" si="29"/>
        <v>11373</v>
      </c>
      <c r="G131" s="388">
        <f t="shared" si="29"/>
        <v>16483.120000000003</v>
      </c>
      <c r="H131" s="390">
        <f t="shared" si="29"/>
        <v>0</v>
      </c>
      <c r="I131" s="391">
        <f t="shared" si="29"/>
        <v>0</v>
      </c>
      <c r="J131" s="390">
        <f t="shared" si="29"/>
        <v>0</v>
      </c>
      <c r="K131" s="391">
        <f t="shared" si="29"/>
        <v>0</v>
      </c>
      <c r="L131" s="390">
        <f t="shared" si="29"/>
        <v>489</v>
      </c>
      <c r="M131" s="391">
        <f t="shared" si="29"/>
        <v>1422.3300000000002</v>
      </c>
      <c r="N131" s="390">
        <f t="shared" si="29"/>
        <v>252</v>
      </c>
      <c r="O131" s="390">
        <f t="shared" si="29"/>
        <v>8819</v>
      </c>
      <c r="P131" s="391">
        <f t="shared" si="29"/>
        <v>1359.62</v>
      </c>
      <c r="Q131" s="390">
        <f t="shared" si="29"/>
        <v>0</v>
      </c>
      <c r="R131" s="391">
        <f t="shared" si="29"/>
        <v>0</v>
      </c>
      <c r="S131" s="390">
        <f t="shared" si="29"/>
        <v>0</v>
      </c>
      <c r="T131" s="392">
        <f t="shared" si="29"/>
        <v>0</v>
      </c>
      <c r="U131" s="393">
        <f t="shared" si="29"/>
        <v>3898</v>
      </c>
      <c r="V131" s="391">
        <f t="shared" si="29"/>
        <v>466.54</v>
      </c>
      <c r="W131" s="390">
        <f t="shared" si="29"/>
        <v>3894</v>
      </c>
      <c r="X131" s="391">
        <f t="shared" si="29"/>
        <v>465.32</v>
      </c>
      <c r="Y131" s="394">
        <f t="shared" si="29"/>
        <v>18371.990000000002</v>
      </c>
      <c r="Z131" s="395">
        <f t="shared" si="29"/>
        <v>18308.060000000001</v>
      </c>
      <c r="AA131" s="171">
        <f>'[6]sp. DRG'!V111+'[6]sp. recuperare si  cronici'!V39</f>
        <v>18371.990000000002</v>
      </c>
      <c r="AB131" s="171">
        <f>'[6]sp. DRG'!W111+'[6]sp. recuperare si  cronici'!W39</f>
        <v>18308.060000000001</v>
      </c>
      <c r="AC131" s="172">
        <f>Y131-AA131</f>
        <v>0</v>
      </c>
      <c r="AD131" s="172">
        <f>Z131-AB131</f>
        <v>0</v>
      </c>
    </row>
    <row r="132" spans="1:30" ht="22.5">
      <c r="A132" s="125" t="s">
        <v>400</v>
      </c>
      <c r="B132" s="279" t="s">
        <v>401</v>
      </c>
      <c r="C132" s="127">
        <v>1</v>
      </c>
      <c r="D132" s="128">
        <f>'[6]sp. DRG'!E112</f>
        <v>3900</v>
      </c>
      <c r="E132" s="129">
        <f>'[6]sp. DRG'!F112</f>
        <v>5658.07</v>
      </c>
      <c r="F132" s="130">
        <f>'[6]sp. DRG'!G112</f>
        <v>1300</v>
      </c>
      <c r="G132" s="131">
        <f>'[6]sp. DRG'!H112</f>
        <v>5658.07</v>
      </c>
      <c r="H132" s="396"/>
      <c r="I132" s="397"/>
      <c r="J132" s="398"/>
      <c r="K132" s="399"/>
      <c r="L132" s="396">
        <f>'[6]sp. DRG'!I112</f>
        <v>270</v>
      </c>
      <c r="M132" s="205">
        <f>'[6]sp. DRG'!J112</f>
        <v>511.93</v>
      </c>
      <c r="N132" s="396">
        <f>'[6]sp. DRG'!K112</f>
        <v>270</v>
      </c>
      <c r="O132" s="396">
        <f>'[6]sp. DRG'!L112</f>
        <v>142</v>
      </c>
      <c r="P132" s="205">
        <f>'[6]sp. DRG'!M112</f>
        <v>511.93</v>
      </c>
      <c r="Q132" s="396">
        <f>'[6]sp. DRG'!N112</f>
        <v>0</v>
      </c>
      <c r="R132" s="205">
        <f>'[6]sp. DRG'!O112</f>
        <v>0</v>
      </c>
      <c r="S132" s="396">
        <f>'[6]sp. DRG'!P112</f>
        <v>0</v>
      </c>
      <c r="T132" s="400">
        <f>'[6]sp. DRG'!Q112</f>
        <v>0</v>
      </c>
      <c r="U132" s="204">
        <f>'[6]sp. DRG'!R112</f>
        <v>1941</v>
      </c>
      <c r="V132" s="134">
        <f>'[6]sp. DRG'!S112</f>
        <v>526.23</v>
      </c>
      <c r="W132" s="173">
        <f>'[6]sp. DRG'!T112</f>
        <v>2500</v>
      </c>
      <c r="X132" s="401">
        <f>'[6]sp. DRG'!U112</f>
        <v>520.99</v>
      </c>
      <c r="Y132" s="344">
        <f>V132+R132+M132+I132+E132</f>
        <v>6696.23</v>
      </c>
      <c r="Z132" s="206">
        <f>X132+T132+P132+K132+G132</f>
        <v>6690.99</v>
      </c>
    </row>
    <row r="133" spans="1:30">
      <c r="A133" s="136" t="s">
        <v>402</v>
      </c>
      <c r="B133" s="284" t="s">
        <v>403</v>
      </c>
      <c r="C133" s="178">
        <v>1</v>
      </c>
      <c r="D133" s="139">
        <f>'[6]sp. DRG'!E113</f>
        <v>1203</v>
      </c>
      <c r="E133" s="140">
        <f>'[6]sp. DRG'!F113</f>
        <v>1304.8699999999999</v>
      </c>
      <c r="F133" s="141">
        <f>'[6]sp. DRG'!G113</f>
        <v>1203</v>
      </c>
      <c r="G133" s="142">
        <f>'[6]sp. DRG'!H113</f>
        <v>1304.8699999999999</v>
      </c>
      <c r="H133" s="179"/>
      <c r="I133" s="397"/>
      <c r="J133" s="180"/>
      <c r="K133" s="399"/>
      <c r="L133" s="396">
        <f>'[6]sp. DRG'!I113</f>
        <v>84</v>
      </c>
      <c r="M133" s="205">
        <f>'[6]sp. DRG'!J113</f>
        <v>331.99</v>
      </c>
      <c r="N133" s="396">
        <f>'[6]sp. DRG'!K113</f>
        <v>84</v>
      </c>
      <c r="O133" s="396">
        <f>'[6]sp. DRG'!L113</f>
        <v>1398</v>
      </c>
      <c r="P133" s="205">
        <f>'[6]sp. DRG'!M113</f>
        <v>331.99</v>
      </c>
      <c r="Q133" s="396">
        <f>'[6]sp. DRG'!N113</f>
        <v>0</v>
      </c>
      <c r="R133" s="205">
        <f>'[6]sp. DRG'!O113</f>
        <v>0</v>
      </c>
      <c r="S133" s="396">
        <f>'[6]sp. DRG'!P113</f>
        <v>0</v>
      </c>
      <c r="T133" s="400">
        <f>'[6]sp. DRG'!Q113</f>
        <v>0</v>
      </c>
      <c r="U133" s="402">
        <f>'[6]sp. DRG'!R113</f>
        <v>1611</v>
      </c>
      <c r="V133" s="205">
        <f>'[6]sp. DRG'!S113</f>
        <v>215.29</v>
      </c>
      <c r="W133" s="396">
        <f>'[6]sp. DRG'!T113</f>
        <v>4482</v>
      </c>
      <c r="X133" s="403">
        <f>'[6]sp. DRG'!U113</f>
        <v>215.29</v>
      </c>
      <c r="Y133" s="344">
        <f>V133+R133+M133+I133+E133</f>
        <v>1852.1499999999999</v>
      </c>
      <c r="Z133" s="206">
        <f>X133+T133+P133+K133+G133</f>
        <v>1852.1499999999999</v>
      </c>
    </row>
    <row r="134" spans="1:30" ht="22.5">
      <c r="A134" s="136" t="s">
        <v>404</v>
      </c>
      <c r="B134" s="284" t="s">
        <v>405</v>
      </c>
      <c r="C134" s="178">
        <v>1</v>
      </c>
      <c r="D134" s="139">
        <f>'[6]sp. DRG'!E114</f>
        <v>789</v>
      </c>
      <c r="E134" s="140">
        <f>'[6]sp. DRG'!F114</f>
        <v>866.09199999999998</v>
      </c>
      <c r="F134" s="141">
        <f>'[6]sp. DRG'!G114</f>
        <v>789</v>
      </c>
      <c r="G134" s="142">
        <f>'[6]sp. DRG'!H114</f>
        <v>866.82</v>
      </c>
      <c r="H134" s="179"/>
      <c r="I134" s="397"/>
      <c r="J134" s="180"/>
      <c r="K134" s="399"/>
      <c r="L134" s="396">
        <f>'[6]sp. DRG'!I114</f>
        <v>0</v>
      </c>
      <c r="M134" s="205">
        <f>'[6]sp. DRG'!J114</f>
        <v>0</v>
      </c>
      <c r="N134" s="396">
        <f>'[6]sp. DRG'!K114</f>
        <v>0</v>
      </c>
      <c r="O134" s="396">
        <f>'[6]sp. DRG'!L114</f>
        <v>0</v>
      </c>
      <c r="P134" s="205">
        <f>'[6]sp. DRG'!M114</f>
        <v>0</v>
      </c>
      <c r="Q134" s="396">
        <f>'[6]sp. DRG'!N114</f>
        <v>0</v>
      </c>
      <c r="R134" s="205">
        <f>'[6]sp. DRG'!O114</f>
        <v>0</v>
      </c>
      <c r="S134" s="396">
        <f>'[6]sp. DRG'!P114</f>
        <v>0</v>
      </c>
      <c r="T134" s="400">
        <f>'[6]sp. DRG'!Q114</f>
        <v>0</v>
      </c>
      <c r="U134" s="402">
        <f>'[6]sp. DRG'!R114</f>
        <v>1860</v>
      </c>
      <c r="V134" s="205">
        <f>'[6]sp. DRG'!S114</f>
        <v>328.05</v>
      </c>
      <c r="W134" s="396">
        <f>'[6]sp. DRG'!T114</f>
        <v>2318</v>
      </c>
      <c r="X134" s="403">
        <f>'[6]sp. DRG'!U114</f>
        <v>328.05</v>
      </c>
      <c r="Y134" s="344">
        <f>V134+R134+M134+I134+E134</f>
        <v>1194.1420000000001</v>
      </c>
      <c r="Z134" s="206">
        <f>X134+T134+P134+K134+G134</f>
        <v>1194.8700000000001</v>
      </c>
    </row>
    <row r="135" spans="1:30">
      <c r="A135" s="136" t="s">
        <v>406</v>
      </c>
      <c r="B135" s="284" t="s">
        <v>407</v>
      </c>
      <c r="C135" s="178">
        <v>1</v>
      </c>
      <c r="D135" s="139">
        <f>'[6]sp. DRG'!E115</f>
        <v>438</v>
      </c>
      <c r="E135" s="140">
        <f>'[6]sp. DRG'!F115</f>
        <v>818.9</v>
      </c>
      <c r="F135" s="141">
        <f>'[6]sp. DRG'!G115</f>
        <v>381</v>
      </c>
      <c r="G135" s="142">
        <f>'[6]sp. DRG'!H115</f>
        <v>712.32</v>
      </c>
      <c r="H135" s="179"/>
      <c r="I135" s="181"/>
      <c r="J135" s="180"/>
      <c r="K135" s="177"/>
      <c r="L135" s="396">
        <f>'[6]sp. DRG'!I115</f>
        <v>33</v>
      </c>
      <c r="M135" s="205">
        <f>'[6]sp. DRG'!J115</f>
        <v>508.35</v>
      </c>
      <c r="N135" s="396">
        <f>'[6]sp. DRG'!K115</f>
        <v>33</v>
      </c>
      <c r="O135" s="396">
        <f>'[6]sp. DRG'!L115</f>
        <v>4365</v>
      </c>
      <c r="P135" s="205">
        <f>'[6]sp. DRG'!M115</f>
        <v>508.35</v>
      </c>
      <c r="Q135" s="396">
        <f>'[6]sp. DRG'!N115</f>
        <v>0</v>
      </c>
      <c r="R135" s="205">
        <f>'[6]sp. DRG'!O115</f>
        <v>0</v>
      </c>
      <c r="S135" s="396">
        <f>'[6]sp. DRG'!P115</f>
        <v>0</v>
      </c>
      <c r="T135" s="400">
        <f>'[6]sp. DRG'!Q115</f>
        <v>0</v>
      </c>
      <c r="U135" s="402">
        <f>'[6]sp. DRG'!R115</f>
        <v>156</v>
      </c>
      <c r="V135" s="205">
        <f>'[6]sp. DRG'!S115</f>
        <v>29.56</v>
      </c>
      <c r="W135" s="396">
        <f>'[6]sp. DRG'!T115</f>
        <v>204</v>
      </c>
      <c r="X135" s="403">
        <f>'[6]sp. DRG'!U115</f>
        <v>26.31</v>
      </c>
      <c r="Y135" s="344">
        <f>V135+R135+M135+I135+E135</f>
        <v>1356.81</v>
      </c>
      <c r="Z135" s="206">
        <f>X135+T135+P135+K135+G135</f>
        <v>1246.98</v>
      </c>
    </row>
    <row r="136" spans="1:30" ht="23.25" thickBot="1">
      <c r="A136" s="347" t="s">
        <v>408</v>
      </c>
      <c r="B136" s="348" t="s">
        <v>409</v>
      </c>
      <c r="C136" s="404">
        <v>1</v>
      </c>
      <c r="D136" s="190">
        <f>'[6]sp. DRG'!E116</f>
        <v>57</v>
      </c>
      <c r="E136" s="191">
        <f>'[6]sp. DRG'!F116</f>
        <v>87.87</v>
      </c>
      <c r="F136" s="192">
        <f>'[6]sp. DRG'!G116</f>
        <v>55</v>
      </c>
      <c r="G136" s="193">
        <f>'[6]sp. DRG'!H116</f>
        <v>84.79</v>
      </c>
      <c r="H136" s="405"/>
      <c r="I136" s="406"/>
      <c r="J136" s="407"/>
      <c r="K136" s="408"/>
      <c r="L136" s="396">
        <f>'[6]sp. DRG'!I116</f>
        <v>213</v>
      </c>
      <c r="M136" s="205">
        <f>'[6]sp. DRG'!J116</f>
        <v>1236.6300000000001</v>
      </c>
      <c r="N136" s="396">
        <f>'[6]sp. DRG'!K116</f>
        <v>0</v>
      </c>
      <c r="O136" s="396">
        <f>'[6]sp. DRG'!L116</f>
        <v>5664</v>
      </c>
      <c r="P136" s="205">
        <f>'[6]sp. DRG'!M116</f>
        <v>1133.93</v>
      </c>
      <c r="Q136" s="396">
        <f>'[6]sp. DRG'!N116</f>
        <v>0</v>
      </c>
      <c r="R136" s="205">
        <f>'[6]sp. DRG'!O116</f>
        <v>0</v>
      </c>
      <c r="S136" s="396">
        <f>'[6]sp. DRG'!P116</f>
        <v>0</v>
      </c>
      <c r="T136" s="400">
        <f>'[6]sp. DRG'!Q116</f>
        <v>0</v>
      </c>
      <c r="U136" s="409">
        <f>'[6]sp. DRG'!R116</f>
        <v>27</v>
      </c>
      <c r="V136" s="410">
        <f>'[6]sp. DRG'!S116</f>
        <v>7.34</v>
      </c>
      <c r="W136" s="411">
        <f>'[6]sp. DRG'!T116</f>
        <v>14</v>
      </c>
      <c r="X136" s="412">
        <f>'[6]sp. DRG'!U116</f>
        <v>3.63</v>
      </c>
      <c r="Y136" s="344">
        <f>V136+R136+M136+I136+E136</f>
        <v>1331.8400000000001</v>
      </c>
      <c r="Z136" s="206">
        <f>X136+T136+P136+K136+G136</f>
        <v>1222.3500000000001</v>
      </c>
    </row>
    <row r="137" spans="1:30" ht="13.5" thickBot="1">
      <c r="A137" s="2981" t="s">
        <v>410</v>
      </c>
      <c r="B137" s="2982"/>
      <c r="C137" s="2999"/>
      <c r="D137" s="198">
        <f t="shared" ref="D137:Z137" si="30">SUM(D132:D136)</f>
        <v>6387</v>
      </c>
      <c r="E137" s="199">
        <f t="shared" si="30"/>
        <v>8735.8019999999997</v>
      </c>
      <c r="F137" s="198">
        <f t="shared" si="30"/>
        <v>3728</v>
      </c>
      <c r="G137" s="199">
        <f t="shared" si="30"/>
        <v>8626.8700000000008</v>
      </c>
      <c r="H137" s="358">
        <f t="shared" si="30"/>
        <v>0</v>
      </c>
      <c r="I137" s="413">
        <f t="shared" si="30"/>
        <v>0</v>
      </c>
      <c r="J137" s="414">
        <f t="shared" si="30"/>
        <v>0</v>
      </c>
      <c r="K137" s="413">
        <f t="shared" si="30"/>
        <v>0</v>
      </c>
      <c r="L137" s="358">
        <f t="shared" si="30"/>
        <v>600</v>
      </c>
      <c r="M137" s="413">
        <f t="shared" si="30"/>
        <v>2588.9</v>
      </c>
      <c r="N137" s="414">
        <f t="shared" si="30"/>
        <v>387</v>
      </c>
      <c r="O137" s="414">
        <f t="shared" si="30"/>
        <v>11569</v>
      </c>
      <c r="P137" s="413">
        <f t="shared" si="30"/>
        <v>2486.1999999999998</v>
      </c>
      <c r="Q137" s="414">
        <f t="shared" si="30"/>
        <v>0</v>
      </c>
      <c r="R137" s="413">
        <f t="shared" si="30"/>
        <v>0</v>
      </c>
      <c r="S137" s="414">
        <f t="shared" si="30"/>
        <v>0</v>
      </c>
      <c r="T137" s="415">
        <f t="shared" si="30"/>
        <v>0</v>
      </c>
      <c r="U137" s="414">
        <f t="shared" si="30"/>
        <v>5595</v>
      </c>
      <c r="V137" s="413">
        <f t="shared" si="30"/>
        <v>1106.4699999999998</v>
      </c>
      <c r="W137" s="414">
        <f t="shared" si="30"/>
        <v>9518</v>
      </c>
      <c r="X137" s="413">
        <f t="shared" si="30"/>
        <v>1094.27</v>
      </c>
      <c r="Y137" s="394">
        <f t="shared" si="30"/>
        <v>12431.171999999999</v>
      </c>
      <c r="Z137" s="395">
        <f t="shared" si="30"/>
        <v>12207.34</v>
      </c>
      <c r="AA137" s="171">
        <f>'[6]sp. DRG'!V117</f>
        <v>12431.171999999999</v>
      </c>
      <c r="AB137" s="171">
        <f>'[6]sp. DRG'!W117</f>
        <v>12207.34</v>
      </c>
      <c r="AC137" s="172">
        <f>Y137-AA137</f>
        <v>0</v>
      </c>
      <c r="AD137" s="172">
        <f>Z137-AB137</f>
        <v>0</v>
      </c>
    </row>
    <row r="138" spans="1:30" ht="22.5">
      <c r="A138" s="125" t="s">
        <v>411</v>
      </c>
      <c r="B138" s="279" t="s">
        <v>412</v>
      </c>
      <c r="C138" s="416">
        <v>1</v>
      </c>
      <c r="D138" s="128">
        <f>'[6]sp. DRG'!E118</f>
        <v>14070</v>
      </c>
      <c r="E138" s="129">
        <f>'[6]sp. DRG'!F118</f>
        <v>30512.76</v>
      </c>
      <c r="F138" s="130">
        <f>'[6]sp. DRG'!G118</f>
        <v>13536</v>
      </c>
      <c r="G138" s="131">
        <f>'[6]sp. DRG'!H118</f>
        <v>30512.07</v>
      </c>
      <c r="H138" s="417"/>
      <c r="I138" s="418"/>
      <c r="J138" s="419"/>
      <c r="K138" s="420"/>
      <c r="L138" s="417">
        <f>'[6]sp. DRG'!I118</f>
        <v>12</v>
      </c>
      <c r="M138" s="418">
        <f>'[6]sp. DRG'!J118</f>
        <v>37.46</v>
      </c>
      <c r="N138" s="419">
        <f>'[6]sp. DRG'!K118</f>
        <v>0</v>
      </c>
      <c r="O138" s="419">
        <f>'[6]sp. DRG'!L118</f>
        <v>456</v>
      </c>
      <c r="P138" s="418">
        <f>'[6]sp. DRG'!M118</f>
        <v>112.37</v>
      </c>
      <c r="Q138" s="419">
        <f>'[6]sp. DRG'!N118</f>
        <v>0</v>
      </c>
      <c r="R138" s="418">
        <f>'[6]sp. DRG'!O118</f>
        <v>0</v>
      </c>
      <c r="S138" s="419">
        <f>'[6]sp. DRG'!P118</f>
        <v>0</v>
      </c>
      <c r="T138" s="420">
        <f>'[6]sp. DRG'!Q118</f>
        <v>0</v>
      </c>
      <c r="U138" s="417">
        <f>'[6]sp. DRG'!R118</f>
        <v>3180</v>
      </c>
      <c r="V138" s="418">
        <f>'[6]sp. DRG'!S118</f>
        <v>950.23</v>
      </c>
      <c r="W138" s="419">
        <f>'[6]sp. DRG'!T118</f>
        <v>3180</v>
      </c>
      <c r="X138" s="420">
        <f>'[6]sp. DRG'!U118</f>
        <v>950.23</v>
      </c>
      <c r="Y138" s="205">
        <f>V138+R138+M138+I138+E138</f>
        <v>31500.449999999997</v>
      </c>
      <c r="Z138" s="206">
        <f>X138+T138+P138+K138+G138</f>
        <v>31574.67</v>
      </c>
    </row>
    <row r="139" spans="1:30" ht="90">
      <c r="A139" s="136" t="s">
        <v>413</v>
      </c>
      <c r="B139" s="421" t="s">
        <v>414</v>
      </c>
      <c r="C139" s="379">
        <v>1</v>
      </c>
      <c r="D139" s="139">
        <f>'[6]sp. DRG'!E119</f>
        <v>3708</v>
      </c>
      <c r="E139" s="140">
        <f>'[6]sp. DRG'!F119</f>
        <v>12264.06</v>
      </c>
      <c r="F139" s="141">
        <f>'[6]sp. DRG'!G119</f>
        <v>4907</v>
      </c>
      <c r="G139" s="142">
        <f>'[6]sp. DRG'!H119</f>
        <v>12263.65</v>
      </c>
      <c r="H139" s="307"/>
      <c r="I139" s="304"/>
      <c r="J139" s="305"/>
      <c r="K139" s="306"/>
      <c r="L139" s="307">
        <f>'[6]sp. DRG'!I119</f>
        <v>0</v>
      </c>
      <c r="M139" s="304">
        <f>'[6]sp. DRG'!J119</f>
        <v>0</v>
      </c>
      <c r="N139" s="305">
        <f>'[6]sp. DRG'!K119</f>
        <v>0</v>
      </c>
      <c r="O139" s="305">
        <f>'[6]sp. DRG'!L119</f>
        <v>0</v>
      </c>
      <c r="P139" s="304">
        <f>'[6]sp. DRG'!M119</f>
        <v>0</v>
      </c>
      <c r="Q139" s="305">
        <f>'[6]sp. DRG'!N119</f>
        <v>0</v>
      </c>
      <c r="R139" s="304">
        <f>'[6]sp. DRG'!O119</f>
        <v>0</v>
      </c>
      <c r="S139" s="305">
        <f>'[6]sp. DRG'!P119</f>
        <v>0</v>
      </c>
      <c r="T139" s="306">
        <f>'[6]sp. DRG'!Q119</f>
        <v>0</v>
      </c>
      <c r="U139" s="307">
        <f>'[6]sp. DRG'!R119</f>
        <v>4111</v>
      </c>
      <c r="V139" s="304">
        <f>'[6]sp. DRG'!S119</f>
        <v>932.75</v>
      </c>
      <c r="W139" s="305">
        <f>'[6]sp. DRG'!T119</f>
        <v>4111</v>
      </c>
      <c r="X139" s="306">
        <f>'[6]sp. DRG'!U119</f>
        <v>932.75</v>
      </c>
      <c r="Y139" s="205">
        <f t="shared" ref="Y139:Y156" si="31">V139+R139+M139+I139+E139</f>
        <v>13196.81</v>
      </c>
      <c r="Z139" s="206">
        <f t="shared" ref="Z139:Z156" si="32">X139+T139+P139+K139+G139</f>
        <v>13196.4</v>
      </c>
    </row>
    <row r="140" spans="1:30" ht="38.25">
      <c r="A140" s="136" t="s">
        <v>415</v>
      </c>
      <c r="B140" s="422" t="s">
        <v>416</v>
      </c>
      <c r="C140" s="379">
        <v>1</v>
      </c>
      <c r="D140" s="139">
        <f>'[6]sp. DRG'!E120</f>
        <v>405</v>
      </c>
      <c r="E140" s="140">
        <f>'[6]sp. DRG'!F120</f>
        <v>10924.06</v>
      </c>
      <c r="F140" s="141">
        <f>'[6]sp. DRG'!G120</f>
        <v>5835</v>
      </c>
      <c r="G140" s="142">
        <f>'[6]sp. DRG'!H120</f>
        <v>10923.7</v>
      </c>
      <c r="H140" s="307"/>
      <c r="I140" s="304"/>
      <c r="J140" s="305"/>
      <c r="K140" s="306"/>
      <c r="L140" s="307">
        <f>'[6]sp. DRG'!I120</f>
        <v>116</v>
      </c>
      <c r="M140" s="304">
        <f>'[6]sp. DRG'!J120</f>
        <v>702.22</v>
      </c>
      <c r="N140" s="305">
        <f>'[6]sp. DRG'!K120</f>
        <v>166</v>
      </c>
      <c r="O140" s="305">
        <f>'[6]sp. DRG'!L120</f>
        <v>578</v>
      </c>
      <c r="P140" s="304">
        <f>'[6]sp. DRG'!M120</f>
        <v>668.18</v>
      </c>
      <c r="Q140" s="305">
        <f>'[6]sp. DRG'!N120</f>
        <v>0</v>
      </c>
      <c r="R140" s="304">
        <f>'[6]sp. DRG'!O120</f>
        <v>0</v>
      </c>
      <c r="S140" s="305">
        <f>'[6]sp. DRG'!P120</f>
        <v>0</v>
      </c>
      <c r="T140" s="306">
        <f>'[6]sp. DRG'!Q120</f>
        <v>0</v>
      </c>
      <c r="U140" s="307">
        <f>'[6]sp. DRG'!R120</f>
        <v>2364</v>
      </c>
      <c r="V140" s="304">
        <f>'[6]sp. DRG'!S120</f>
        <v>506.91</v>
      </c>
      <c r="W140" s="305">
        <f>'[6]sp. DRG'!T120</f>
        <v>2364</v>
      </c>
      <c r="X140" s="306">
        <f>'[6]sp. DRG'!U120</f>
        <v>506.91</v>
      </c>
      <c r="Y140" s="205">
        <f t="shared" si="31"/>
        <v>12133.189999999999</v>
      </c>
      <c r="Z140" s="206">
        <f t="shared" si="32"/>
        <v>12098.79</v>
      </c>
    </row>
    <row r="141" spans="1:30" ht="22.5">
      <c r="A141" s="136" t="s">
        <v>417</v>
      </c>
      <c r="B141" s="284" t="s">
        <v>418</v>
      </c>
      <c r="C141" s="379">
        <v>1</v>
      </c>
      <c r="D141" s="139">
        <f>'[6]sp. DRG'!E121</f>
        <v>1746</v>
      </c>
      <c r="E141" s="140">
        <f>'[6]sp. DRG'!F121</f>
        <v>3502.18</v>
      </c>
      <c r="F141" s="141">
        <f>'[6]sp. DRG'!G121</f>
        <v>1482</v>
      </c>
      <c r="G141" s="142">
        <f>'[6]sp. DRG'!H121</f>
        <v>3499.87</v>
      </c>
      <c r="H141" s="307"/>
      <c r="I141" s="304"/>
      <c r="J141" s="305"/>
      <c r="K141" s="306"/>
      <c r="L141" s="307">
        <f>'[6]sp. DRG'!I121</f>
        <v>0</v>
      </c>
      <c r="M141" s="304">
        <f>'[6]sp. DRG'!J121</f>
        <v>0</v>
      </c>
      <c r="N141" s="305">
        <f>'[6]sp. DRG'!K121</f>
        <v>0</v>
      </c>
      <c r="O141" s="305">
        <f>'[6]sp. DRG'!L121</f>
        <v>0</v>
      </c>
      <c r="P141" s="304">
        <f>'[6]sp. DRG'!M121</f>
        <v>0</v>
      </c>
      <c r="Q141" s="305">
        <f>'[6]sp. DRG'!N121</f>
        <v>0</v>
      </c>
      <c r="R141" s="304">
        <f>'[6]sp. DRG'!O121</f>
        <v>0</v>
      </c>
      <c r="S141" s="305">
        <f>'[6]sp. DRG'!P121</f>
        <v>0</v>
      </c>
      <c r="T141" s="306">
        <f>'[6]sp. DRG'!Q121</f>
        <v>0</v>
      </c>
      <c r="U141" s="307">
        <f>'[6]sp. DRG'!R121</f>
        <v>11149</v>
      </c>
      <c r="V141" s="304">
        <f>'[6]sp. DRG'!S121</f>
        <v>2538.9899999999998</v>
      </c>
      <c r="W141" s="305">
        <f>'[6]sp. DRG'!T121</f>
        <v>11149</v>
      </c>
      <c r="X141" s="306">
        <f>'[6]sp. DRG'!U121</f>
        <v>2538.9899999999998</v>
      </c>
      <c r="Y141" s="205">
        <f t="shared" si="31"/>
        <v>6041.17</v>
      </c>
      <c r="Z141" s="206">
        <f t="shared" si="32"/>
        <v>6038.86</v>
      </c>
    </row>
    <row r="142" spans="1:30" ht="22.5">
      <c r="A142" s="136" t="s">
        <v>419</v>
      </c>
      <c r="B142" s="284" t="s">
        <v>420</v>
      </c>
      <c r="C142" s="379">
        <v>1</v>
      </c>
      <c r="D142" s="139">
        <f>'[6]sp. DRG'!E122</f>
        <v>2071</v>
      </c>
      <c r="E142" s="140">
        <f>'[6]sp. DRG'!F122</f>
        <v>3316.68</v>
      </c>
      <c r="F142" s="141">
        <f>'[6]sp. DRG'!G122</f>
        <v>1895</v>
      </c>
      <c r="G142" s="142">
        <f>'[6]sp. DRG'!H122</f>
        <v>3312.81</v>
      </c>
      <c r="H142" s="307"/>
      <c r="I142" s="304"/>
      <c r="J142" s="305"/>
      <c r="K142" s="306"/>
      <c r="L142" s="307">
        <f>'[6]sp. DRG'!I122</f>
        <v>261</v>
      </c>
      <c r="M142" s="304">
        <f>'[6]sp. DRG'!J122</f>
        <v>1322.26</v>
      </c>
      <c r="N142" s="305">
        <f>'[6]sp. DRG'!K122</f>
        <v>12</v>
      </c>
      <c r="O142" s="305">
        <f>'[6]sp. DRG'!L122</f>
        <v>7920</v>
      </c>
      <c r="P142" s="304">
        <f>'[6]sp. DRG'!M122</f>
        <v>1322.26</v>
      </c>
      <c r="Q142" s="305">
        <f>'[6]sp. DRG'!N122</f>
        <v>0</v>
      </c>
      <c r="R142" s="304">
        <f>'[6]sp. DRG'!O122</f>
        <v>0</v>
      </c>
      <c r="S142" s="305">
        <f>'[6]sp. DRG'!P122</f>
        <v>0</v>
      </c>
      <c r="T142" s="306">
        <f>'[6]sp. DRG'!Q122</f>
        <v>0</v>
      </c>
      <c r="U142" s="307">
        <f>'[6]sp. DRG'!R122</f>
        <v>4110</v>
      </c>
      <c r="V142" s="304">
        <f>'[6]sp. DRG'!S122</f>
        <v>1125.54</v>
      </c>
      <c r="W142" s="305">
        <f>'[6]sp. DRG'!T122</f>
        <v>4110</v>
      </c>
      <c r="X142" s="306">
        <f>'[6]sp. DRG'!U122</f>
        <v>1125.54</v>
      </c>
      <c r="Y142" s="205">
        <f t="shared" si="31"/>
        <v>5764.48</v>
      </c>
      <c r="Z142" s="206">
        <f t="shared" si="32"/>
        <v>5760.6100000000006</v>
      </c>
    </row>
    <row r="143" spans="1:30" ht="33.75">
      <c r="A143" s="136" t="s">
        <v>421</v>
      </c>
      <c r="B143" s="284" t="s">
        <v>422</v>
      </c>
      <c r="C143" s="379">
        <v>1</v>
      </c>
      <c r="D143" s="139">
        <f>'[6]sp. DRG'!E123</f>
        <v>4600</v>
      </c>
      <c r="E143" s="140">
        <f>'[6]sp. DRG'!F123</f>
        <v>9556.7800000000007</v>
      </c>
      <c r="F143" s="141">
        <f>'[6]sp. DRG'!G123</f>
        <v>4431</v>
      </c>
      <c r="G143" s="142">
        <f>'[6]sp. DRG'!H123</f>
        <v>955.78</v>
      </c>
      <c r="H143" s="307"/>
      <c r="I143" s="304"/>
      <c r="J143" s="305"/>
      <c r="K143" s="306"/>
      <c r="L143" s="307">
        <f>'[6]sp. DRG'!I123</f>
        <v>0</v>
      </c>
      <c r="M143" s="304">
        <f>'[6]sp. DRG'!J123</f>
        <v>0</v>
      </c>
      <c r="N143" s="305">
        <f>'[6]sp. DRG'!K123</f>
        <v>0</v>
      </c>
      <c r="O143" s="305">
        <f>'[6]sp. DRG'!L123</f>
        <v>0</v>
      </c>
      <c r="P143" s="304">
        <f>'[6]sp. DRG'!M123</f>
        <v>0</v>
      </c>
      <c r="Q143" s="305">
        <f>'[6]sp. DRG'!N123</f>
        <v>0</v>
      </c>
      <c r="R143" s="304">
        <f>'[6]sp. DRG'!O123</f>
        <v>0</v>
      </c>
      <c r="S143" s="305">
        <f>'[6]sp. DRG'!P123</f>
        <v>0</v>
      </c>
      <c r="T143" s="306">
        <f>'[6]sp. DRG'!Q123</f>
        <v>0</v>
      </c>
      <c r="U143" s="307">
        <f>'[6]sp. DRG'!R123</f>
        <v>19932</v>
      </c>
      <c r="V143" s="304">
        <f>'[6]sp. DRG'!S123</f>
        <v>3766.4</v>
      </c>
      <c r="W143" s="305">
        <f>'[6]sp. DRG'!T123</f>
        <v>19932</v>
      </c>
      <c r="X143" s="306">
        <f>'[6]sp. DRG'!U123</f>
        <v>3766.4</v>
      </c>
      <c r="Y143" s="205">
        <f t="shared" si="31"/>
        <v>13323.18</v>
      </c>
      <c r="Z143" s="206">
        <f t="shared" si="32"/>
        <v>4722.18</v>
      </c>
    </row>
    <row r="144" spans="1:30" ht="45">
      <c r="A144" s="136" t="s">
        <v>423</v>
      </c>
      <c r="B144" s="284" t="s">
        <v>424</v>
      </c>
      <c r="C144" s="379">
        <v>1</v>
      </c>
      <c r="D144" s="139">
        <f>'[6]sp. DRG'!E124</f>
        <v>1625</v>
      </c>
      <c r="E144" s="140">
        <f>'[6]sp. DRG'!F124</f>
        <v>5452.72</v>
      </c>
      <c r="F144" s="141">
        <f>'[6]sp. DRG'!G124</f>
        <v>1602</v>
      </c>
      <c r="G144" s="142">
        <f>'[6]sp. DRG'!H124</f>
        <v>5452.39</v>
      </c>
      <c r="H144" s="307"/>
      <c r="I144" s="304"/>
      <c r="J144" s="305"/>
      <c r="K144" s="306"/>
      <c r="L144" s="307">
        <f>'[6]sp. DRG'!I124</f>
        <v>5</v>
      </c>
      <c r="M144" s="304">
        <f>'[6]sp. DRG'!J124</f>
        <v>12.18</v>
      </c>
      <c r="N144" s="305">
        <f>'[6]sp. DRG'!K124</f>
        <v>16</v>
      </c>
      <c r="O144" s="305">
        <f>'[6]sp. DRG'!L124</f>
        <v>0</v>
      </c>
      <c r="P144" s="304">
        <f>'[6]sp. DRG'!M124</f>
        <v>12.18</v>
      </c>
      <c r="Q144" s="305">
        <f>'[6]sp. DRG'!N124</f>
        <v>0</v>
      </c>
      <c r="R144" s="304">
        <f>'[6]sp. DRG'!O124</f>
        <v>0</v>
      </c>
      <c r="S144" s="305">
        <f>'[6]sp. DRG'!P124</f>
        <v>0</v>
      </c>
      <c r="T144" s="306">
        <f>'[6]sp. DRG'!Q124</f>
        <v>0</v>
      </c>
      <c r="U144" s="307">
        <f>'[6]sp. DRG'!R124</f>
        <v>3479</v>
      </c>
      <c r="V144" s="304">
        <f>'[6]sp. DRG'!S124</f>
        <v>963.35</v>
      </c>
      <c r="W144" s="305">
        <f>'[6]sp. DRG'!T124</f>
        <v>3479</v>
      </c>
      <c r="X144" s="306">
        <f>'[6]sp. DRG'!U124</f>
        <v>963.35</v>
      </c>
      <c r="Y144" s="205">
        <f t="shared" si="31"/>
        <v>6428.25</v>
      </c>
      <c r="Z144" s="206">
        <f t="shared" si="32"/>
        <v>6427.92</v>
      </c>
    </row>
    <row r="145" spans="1:30">
      <c r="A145" s="136" t="s">
        <v>425</v>
      </c>
      <c r="B145" s="284" t="s">
        <v>426</v>
      </c>
      <c r="C145" s="379">
        <v>1</v>
      </c>
      <c r="D145" s="139">
        <f>'[6]sp. DRG'!E125</f>
        <v>2416</v>
      </c>
      <c r="E145" s="140">
        <f>'[6]sp. DRG'!F125</f>
        <v>3276.4</v>
      </c>
      <c r="F145" s="141">
        <f>'[6]sp. DRG'!G125</f>
        <v>2339</v>
      </c>
      <c r="G145" s="142">
        <f>'[6]sp. DRG'!H125</f>
        <v>3275.49</v>
      </c>
      <c r="H145" s="307"/>
      <c r="I145" s="304"/>
      <c r="J145" s="305"/>
      <c r="K145" s="306"/>
      <c r="L145" s="307">
        <f>'[6]sp. DRG'!I125</f>
        <v>158</v>
      </c>
      <c r="M145" s="304">
        <f>'[6]sp. DRG'!J125</f>
        <v>804.45</v>
      </c>
      <c r="N145" s="305">
        <f>'[6]sp. DRG'!K125</f>
        <v>99</v>
      </c>
      <c r="O145" s="305">
        <f>'[6]sp. DRG'!L125</f>
        <v>4050</v>
      </c>
      <c r="P145" s="304">
        <f>'[6]sp. DRG'!M125</f>
        <v>804.45</v>
      </c>
      <c r="Q145" s="305">
        <f>'[6]sp. DRG'!N125</f>
        <v>0</v>
      </c>
      <c r="R145" s="304">
        <f>'[6]sp. DRG'!O125</f>
        <v>0</v>
      </c>
      <c r="S145" s="305">
        <f>'[6]sp. DRG'!P125</f>
        <v>0</v>
      </c>
      <c r="T145" s="306">
        <f>'[6]sp. DRG'!Q125</f>
        <v>0</v>
      </c>
      <c r="U145" s="307">
        <f>'[6]sp. DRG'!R125</f>
        <v>2259</v>
      </c>
      <c r="V145" s="304">
        <f>'[6]sp. DRG'!S125</f>
        <v>558.87</v>
      </c>
      <c r="W145" s="305">
        <f>'[6]sp. DRG'!T125</f>
        <v>2259</v>
      </c>
      <c r="X145" s="306">
        <f>'[6]sp. DRG'!U125</f>
        <v>558.87</v>
      </c>
      <c r="Y145" s="205">
        <f t="shared" si="31"/>
        <v>4639.72</v>
      </c>
      <c r="Z145" s="206">
        <f t="shared" si="32"/>
        <v>4638.8099999999995</v>
      </c>
    </row>
    <row r="146" spans="1:30">
      <c r="A146" s="136" t="s">
        <v>427</v>
      </c>
      <c r="B146" s="284" t="s">
        <v>428</v>
      </c>
      <c r="C146" s="379">
        <v>1</v>
      </c>
      <c r="D146" s="139">
        <f>'[6]sp. DRG'!E126</f>
        <v>2889</v>
      </c>
      <c r="E146" s="140">
        <f>'[6]sp. DRG'!F126</f>
        <v>3805.82</v>
      </c>
      <c r="F146" s="141">
        <f>'[6]sp. DRG'!G126</f>
        <v>2756</v>
      </c>
      <c r="G146" s="142">
        <f>'[6]sp. DRG'!H126</f>
        <v>3805.82</v>
      </c>
      <c r="H146" s="307"/>
      <c r="I146" s="304"/>
      <c r="J146" s="305"/>
      <c r="K146" s="306"/>
      <c r="L146" s="307">
        <f>'[6]sp. DRG'!I126</f>
        <v>12</v>
      </c>
      <c r="M146" s="304">
        <f>'[6]sp. DRG'!J126</f>
        <v>510.85</v>
      </c>
      <c r="N146" s="305">
        <f>'[6]sp. DRG'!K126</f>
        <v>0</v>
      </c>
      <c r="O146" s="305">
        <f>'[6]sp. DRG'!L126</f>
        <v>4001</v>
      </c>
      <c r="P146" s="304">
        <f>'[6]sp. DRG'!M126</f>
        <v>506.17</v>
      </c>
      <c r="Q146" s="305">
        <f>'[6]sp. DRG'!N126</f>
        <v>0</v>
      </c>
      <c r="R146" s="304">
        <f>'[6]sp. DRG'!O126</f>
        <v>0</v>
      </c>
      <c r="S146" s="305">
        <f>'[6]sp. DRG'!P126</f>
        <v>0</v>
      </c>
      <c r="T146" s="306">
        <f>'[6]sp. DRG'!Q126</f>
        <v>0</v>
      </c>
      <c r="U146" s="307">
        <f>'[6]sp. DRG'!R126</f>
        <v>2932</v>
      </c>
      <c r="V146" s="304">
        <f>'[6]sp. DRG'!S126</f>
        <v>710.64</v>
      </c>
      <c r="W146" s="305">
        <f>'[6]sp. DRG'!T126</f>
        <v>2932</v>
      </c>
      <c r="X146" s="306">
        <f>'[6]sp. DRG'!U126</f>
        <v>710.64</v>
      </c>
      <c r="Y146" s="205">
        <f t="shared" si="31"/>
        <v>5027.3100000000004</v>
      </c>
      <c r="Z146" s="206">
        <f t="shared" si="32"/>
        <v>5022.63</v>
      </c>
    </row>
    <row r="147" spans="1:30" ht="22.5">
      <c r="A147" s="136" t="s">
        <v>429</v>
      </c>
      <c r="B147" s="284" t="s">
        <v>430</v>
      </c>
      <c r="C147" s="379">
        <v>1</v>
      </c>
      <c r="D147" s="139">
        <f>'[6]sp. DRG'!E127</f>
        <v>981</v>
      </c>
      <c r="E147" s="140">
        <f>'[6]sp. DRG'!F127</f>
        <v>1097.3699999999999</v>
      </c>
      <c r="F147" s="141">
        <f>'[6]sp. DRG'!G127</f>
        <v>864</v>
      </c>
      <c r="G147" s="142">
        <f>'[6]sp. DRG'!H127</f>
        <v>1091.73</v>
      </c>
      <c r="H147" s="307"/>
      <c r="I147" s="304"/>
      <c r="J147" s="305"/>
      <c r="K147" s="306"/>
      <c r="L147" s="307">
        <f>'[6]sp. DRG'!I127</f>
        <v>0</v>
      </c>
      <c r="M147" s="304">
        <f>'[6]sp. DRG'!J127</f>
        <v>0</v>
      </c>
      <c r="N147" s="305">
        <f>'[6]sp. DRG'!K127</f>
        <v>0</v>
      </c>
      <c r="O147" s="305">
        <f>'[6]sp. DRG'!L127</f>
        <v>0</v>
      </c>
      <c r="P147" s="304">
        <f>'[6]sp. DRG'!M127</f>
        <v>0</v>
      </c>
      <c r="Q147" s="305">
        <f>'[6]sp. DRG'!N127</f>
        <v>0</v>
      </c>
      <c r="R147" s="304">
        <f>'[6]sp. DRG'!O127</f>
        <v>0</v>
      </c>
      <c r="S147" s="305">
        <f>'[6]sp. DRG'!P127</f>
        <v>0</v>
      </c>
      <c r="T147" s="306">
        <f>'[6]sp. DRG'!Q127</f>
        <v>0</v>
      </c>
      <c r="U147" s="307">
        <f>'[6]sp. DRG'!R127</f>
        <v>425</v>
      </c>
      <c r="V147" s="304">
        <f>'[6]sp. DRG'!S127</f>
        <v>85</v>
      </c>
      <c r="W147" s="305">
        <f>'[6]sp. DRG'!T127</f>
        <v>425</v>
      </c>
      <c r="X147" s="306">
        <f>'[6]sp. DRG'!U127</f>
        <v>85</v>
      </c>
      <c r="Y147" s="205">
        <f t="shared" si="31"/>
        <v>1182.3699999999999</v>
      </c>
      <c r="Z147" s="206">
        <f t="shared" si="32"/>
        <v>1176.73</v>
      </c>
    </row>
    <row r="148" spans="1:30" ht="22.5">
      <c r="A148" s="136" t="s">
        <v>431</v>
      </c>
      <c r="B148" s="284" t="s">
        <v>432</v>
      </c>
      <c r="C148" s="379">
        <v>1</v>
      </c>
      <c r="D148" s="139">
        <f>'[6]sp. DRG'!E128</f>
        <v>1310</v>
      </c>
      <c r="E148" s="140">
        <f>'[6]sp. DRG'!F128</f>
        <v>1877.58</v>
      </c>
      <c r="F148" s="141">
        <f>'[6]sp. DRG'!G128</f>
        <v>1290</v>
      </c>
      <c r="G148" s="142">
        <f>'[6]sp. DRG'!H128</f>
        <v>1875.89</v>
      </c>
      <c r="H148" s="307"/>
      <c r="I148" s="304"/>
      <c r="J148" s="305"/>
      <c r="K148" s="306"/>
      <c r="L148" s="307">
        <f>'[6]sp. DRG'!I128</f>
        <v>21</v>
      </c>
      <c r="M148" s="304">
        <f>'[6]sp. DRG'!J128</f>
        <v>134.79</v>
      </c>
      <c r="N148" s="305">
        <f>'[6]sp. DRG'!K128</f>
        <v>0</v>
      </c>
      <c r="O148" s="305">
        <f>'[6]sp. DRG'!L128</f>
        <v>1172</v>
      </c>
      <c r="P148" s="304">
        <f>'[6]sp. DRG'!M128</f>
        <v>134.79</v>
      </c>
      <c r="Q148" s="305">
        <f>'[6]sp. DRG'!N128</f>
        <v>0</v>
      </c>
      <c r="R148" s="304">
        <f>'[6]sp. DRG'!O128</f>
        <v>0</v>
      </c>
      <c r="S148" s="305">
        <f>'[6]sp. DRG'!P128</f>
        <v>0</v>
      </c>
      <c r="T148" s="306">
        <f>'[6]sp. DRG'!Q128</f>
        <v>0</v>
      </c>
      <c r="U148" s="307">
        <f>'[6]sp. DRG'!R128</f>
        <v>1172</v>
      </c>
      <c r="V148" s="304">
        <f>'[6]sp. DRG'!S128</f>
        <v>134.79</v>
      </c>
      <c r="W148" s="305">
        <f>'[6]sp. DRG'!T128</f>
        <v>1172</v>
      </c>
      <c r="X148" s="306">
        <f>'[6]sp. DRG'!U128</f>
        <v>134.79</v>
      </c>
      <c r="Y148" s="205">
        <f t="shared" si="31"/>
        <v>2147.16</v>
      </c>
      <c r="Z148" s="206">
        <f t="shared" si="32"/>
        <v>2145.4700000000003</v>
      </c>
    </row>
    <row r="149" spans="1:30" ht="22.5">
      <c r="A149" s="136" t="s">
        <v>433</v>
      </c>
      <c r="B149" s="284" t="s">
        <v>434</v>
      </c>
      <c r="C149" s="379">
        <v>1</v>
      </c>
      <c r="D149" s="139">
        <f>'[6]sp. DRG'!E129</f>
        <v>1068</v>
      </c>
      <c r="E149" s="140">
        <f>'[6]sp. DRG'!F129</f>
        <v>1260.72</v>
      </c>
      <c r="F149" s="141">
        <f>'[6]sp. DRG'!G129</f>
        <v>1033</v>
      </c>
      <c r="G149" s="142">
        <f>'[6]sp. DRG'!H129</f>
        <v>1259.94</v>
      </c>
      <c r="H149" s="307"/>
      <c r="I149" s="304"/>
      <c r="J149" s="305"/>
      <c r="K149" s="306"/>
      <c r="L149" s="307">
        <f>'[6]sp. DRG'!I129</f>
        <v>0</v>
      </c>
      <c r="M149" s="304">
        <f>'[6]sp. DRG'!J129</f>
        <v>0</v>
      </c>
      <c r="N149" s="305">
        <f>'[6]sp. DRG'!K129</f>
        <v>0</v>
      </c>
      <c r="O149" s="305">
        <f>'[6]sp. DRG'!L129</f>
        <v>0</v>
      </c>
      <c r="P149" s="304">
        <f>'[6]sp. DRG'!M129</f>
        <v>0</v>
      </c>
      <c r="Q149" s="305">
        <f>'[6]sp. DRG'!N129</f>
        <v>787</v>
      </c>
      <c r="R149" s="304">
        <f>'[6]sp. DRG'!O129</f>
        <v>170.61</v>
      </c>
      <c r="S149" s="305">
        <f>'[6]sp. DRG'!P129</f>
        <v>787</v>
      </c>
      <c r="T149" s="306">
        <f>'[6]sp. DRG'!Q129</f>
        <v>170.61</v>
      </c>
      <c r="U149" s="307">
        <f>'[6]sp. DRG'!R129</f>
        <v>598</v>
      </c>
      <c r="V149" s="304">
        <f>'[6]sp. DRG'!S129</f>
        <v>62.96</v>
      </c>
      <c r="W149" s="305">
        <f>'[6]sp. DRG'!T129</f>
        <v>598</v>
      </c>
      <c r="X149" s="306">
        <f>'[6]sp. DRG'!U129</f>
        <v>62.96</v>
      </c>
      <c r="Y149" s="205">
        <f t="shared" si="31"/>
        <v>1494.29</v>
      </c>
      <c r="Z149" s="206">
        <f t="shared" si="32"/>
        <v>1493.51</v>
      </c>
    </row>
    <row r="150" spans="1:30" ht="22.5">
      <c r="A150" s="136" t="s">
        <v>435</v>
      </c>
      <c r="B150" s="421" t="s">
        <v>436</v>
      </c>
      <c r="C150" s="379">
        <v>1</v>
      </c>
      <c r="D150" s="139">
        <f>'[6]sp. DRG'!E130</f>
        <v>721</v>
      </c>
      <c r="E150" s="140">
        <f>'[6]sp. DRG'!F130</f>
        <v>1035.1400000000001</v>
      </c>
      <c r="F150" s="141">
        <f>'[6]sp. DRG'!G130</f>
        <v>539</v>
      </c>
      <c r="G150" s="142">
        <f>'[6]sp. DRG'!H130</f>
        <v>1034.77</v>
      </c>
      <c r="H150" s="307"/>
      <c r="I150" s="304"/>
      <c r="J150" s="305"/>
      <c r="K150" s="306"/>
      <c r="L150" s="307">
        <f>'[6]sp. DRG'!I130</f>
        <v>0</v>
      </c>
      <c r="M150" s="304">
        <f>'[6]sp. DRG'!J130</f>
        <v>0</v>
      </c>
      <c r="N150" s="305">
        <f>'[6]sp. DRG'!K130</f>
        <v>0</v>
      </c>
      <c r="O150" s="305">
        <f>'[6]sp. DRG'!L130</f>
        <v>0</v>
      </c>
      <c r="P150" s="304">
        <f>'[6]sp. DRG'!M130</f>
        <v>0</v>
      </c>
      <c r="Q150" s="305">
        <f>'[6]sp. DRG'!N130</f>
        <v>0</v>
      </c>
      <c r="R150" s="304">
        <f>'[6]sp. DRG'!O130</f>
        <v>0</v>
      </c>
      <c r="S150" s="305">
        <f>'[6]sp. DRG'!P130</f>
        <v>0</v>
      </c>
      <c r="T150" s="306">
        <f>'[6]sp. DRG'!Q130</f>
        <v>0</v>
      </c>
      <c r="U150" s="307">
        <f>'[6]sp. DRG'!R130</f>
        <v>572</v>
      </c>
      <c r="V150" s="304">
        <f>'[6]sp. DRG'!S130</f>
        <v>178.1</v>
      </c>
      <c r="W150" s="305">
        <f>'[6]sp. DRG'!T130</f>
        <v>572</v>
      </c>
      <c r="X150" s="306">
        <f>'[6]sp. DRG'!U130</f>
        <v>178.1</v>
      </c>
      <c r="Y150" s="205">
        <f t="shared" si="31"/>
        <v>1213.24</v>
      </c>
      <c r="Z150" s="206">
        <f t="shared" si="32"/>
        <v>1212.8699999999999</v>
      </c>
    </row>
    <row r="151" spans="1:30" ht="22.5">
      <c r="A151" s="136" t="s">
        <v>437</v>
      </c>
      <c r="B151" s="284" t="s">
        <v>438</v>
      </c>
      <c r="C151" s="379">
        <v>1</v>
      </c>
      <c r="D151" s="139">
        <f>'[6]sp. DRG'!E131</f>
        <v>1053</v>
      </c>
      <c r="E151" s="140">
        <f>'[6]sp. DRG'!F131</f>
        <v>2541.35</v>
      </c>
      <c r="F151" s="141">
        <f>'[6]sp. DRG'!G131</f>
        <v>1007</v>
      </c>
      <c r="G151" s="142">
        <f>'[6]sp. DRG'!H131</f>
        <v>2541.15</v>
      </c>
      <c r="H151" s="307"/>
      <c r="I151" s="304"/>
      <c r="J151" s="305"/>
      <c r="K151" s="306"/>
      <c r="L151" s="307">
        <f>'[6]sp. DRG'!I131</f>
        <v>156</v>
      </c>
      <c r="M151" s="304">
        <f>'[6]sp. DRG'!J131</f>
        <v>1155.55</v>
      </c>
      <c r="N151" s="305">
        <f>'[6]sp. DRG'!K131</f>
        <v>0</v>
      </c>
      <c r="O151" s="305">
        <f>'[6]sp. DRG'!L131</f>
        <v>5772</v>
      </c>
      <c r="P151" s="304">
        <f>'[6]sp. DRG'!M131</f>
        <v>1155.55</v>
      </c>
      <c r="Q151" s="305">
        <f>'[6]sp. DRG'!N131</f>
        <v>0</v>
      </c>
      <c r="R151" s="304">
        <f>'[6]sp. DRG'!O131</f>
        <v>0</v>
      </c>
      <c r="S151" s="305">
        <f>'[6]sp. DRG'!P131</f>
        <v>0</v>
      </c>
      <c r="T151" s="306">
        <f>'[6]sp. DRG'!Q131</f>
        <v>0</v>
      </c>
      <c r="U151" s="307">
        <f>'[6]sp. DRG'!R131</f>
        <v>1757</v>
      </c>
      <c r="V151" s="304">
        <f>'[6]sp. DRG'!S131</f>
        <v>440.37</v>
      </c>
      <c r="W151" s="305">
        <f>'[6]sp. DRG'!T131</f>
        <v>1757</v>
      </c>
      <c r="X151" s="306">
        <f>'[6]sp. DRG'!U131</f>
        <v>440.37</v>
      </c>
      <c r="Y151" s="205">
        <f t="shared" si="31"/>
        <v>4137.2700000000004</v>
      </c>
      <c r="Z151" s="206">
        <f t="shared" si="32"/>
        <v>4137.07</v>
      </c>
    </row>
    <row r="152" spans="1:30" ht="22.5">
      <c r="A152" s="136" t="s">
        <v>439</v>
      </c>
      <c r="B152" s="284" t="s">
        <v>440</v>
      </c>
      <c r="C152" s="379">
        <v>1</v>
      </c>
      <c r="D152" s="139">
        <f>'[6]sp. DRG'!E132</f>
        <v>340</v>
      </c>
      <c r="E152" s="140">
        <f>'[6]sp. DRG'!F132</f>
        <v>466.62</v>
      </c>
      <c r="F152" s="141">
        <f>'[6]sp. DRG'!G132</f>
        <v>263</v>
      </c>
      <c r="G152" s="142">
        <f>'[6]sp. DRG'!H132</f>
        <v>431.51</v>
      </c>
      <c r="H152" s="307"/>
      <c r="I152" s="304"/>
      <c r="J152" s="305"/>
      <c r="K152" s="306"/>
      <c r="L152" s="307">
        <f>'[6]sp. DRG'!I132</f>
        <v>2254</v>
      </c>
      <c r="M152" s="304">
        <f>'[6]sp. DRG'!J132</f>
        <v>6389.53</v>
      </c>
      <c r="N152" s="305">
        <f>'[6]sp. DRG'!K132</f>
        <v>2656</v>
      </c>
      <c r="O152" s="305">
        <f>'[6]sp. DRG'!L132</f>
        <v>0</v>
      </c>
      <c r="P152" s="304">
        <f>'[6]sp. DRG'!M132</f>
        <v>6389.53</v>
      </c>
      <c r="Q152" s="305">
        <f>'[6]sp. DRG'!N132</f>
        <v>0</v>
      </c>
      <c r="R152" s="304">
        <f>'[6]sp. DRG'!O132</f>
        <v>0</v>
      </c>
      <c r="S152" s="305">
        <f>'[6]sp. DRG'!P132</f>
        <v>0</v>
      </c>
      <c r="T152" s="306">
        <f>'[6]sp. DRG'!Q132</f>
        <v>0</v>
      </c>
      <c r="U152" s="307">
        <f>'[6]sp. DRG'!R132</f>
        <v>216</v>
      </c>
      <c r="V152" s="304">
        <f>'[6]sp. DRG'!S132</f>
        <v>56.08</v>
      </c>
      <c r="W152" s="305">
        <f>'[6]sp. DRG'!T132</f>
        <v>216</v>
      </c>
      <c r="X152" s="306">
        <f>'[6]sp. DRG'!U132</f>
        <v>56.08</v>
      </c>
      <c r="Y152" s="205">
        <f t="shared" si="31"/>
        <v>6912.23</v>
      </c>
      <c r="Z152" s="206">
        <f t="shared" si="32"/>
        <v>6877.12</v>
      </c>
    </row>
    <row r="153" spans="1:30" ht="22.5">
      <c r="A153" s="136" t="s">
        <v>441</v>
      </c>
      <c r="B153" s="284" t="s">
        <v>442</v>
      </c>
      <c r="C153" s="379">
        <v>3</v>
      </c>
      <c r="D153" s="139"/>
      <c r="E153" s="309"/>
      <c r="F153" s="310"/>
      <c r="G153" s="311"/>
      <c r="H153" s="308"/>
      <c r="I153" s="309"/>
      <c r="J153" s="310"/>
      <c r="K153" s="311"/>
      <c r="L153" s="308">
        <f>'[6]sp. recuperare si  cronici'!E40</f>
        <v>126</v>
      </c>
      <c r="M153" s="309">
        <f>'[6]sp. recuperare si  cronici'!F40</f>
        <v>2207.73</v>
      </c>
      <c r="N153" s="310">
        <f>'[6]sp. recuperare si  cronici'!G40</f>
        <v>126</v>
      </c>
      <c r="O153" s="310">
        <f>'[6]sp. recuperare si  cronici'!H40</f>
        <v>17451</v>
      </c>
      <c r="P153" s="309">
        <f>'[6]sp. recuperare si  cronici'!I40</f>
        <v>2207.73</v>
      </c>
      <c r="Q153" s="310">
        <f>'[6]sp. recuperare si  cronici'!J40</f>
        <v>0</v>
      </c>
      <c r="R153" s="309">
        <f>'[6]sp. recuperare si  cronici'!K40</f>
        <v>0</v>
      </c>
      <c r="S153" s="310">
        <f>'[6]sp. recuperare si  cronici'!L40</f>
        <v>0</v>
      </c>
      <c r="T153" s="311">
        <f>'[6]sp. recuperare si  cronici'!M40</f>
        <v>0</v>
      </c>
      <c r="U153" s="423"/>
      <c r="V153" s="309"/>
      <c r="W153" s="424"/>
      <c r="X153" s="311"/>
      <c r="Y153" s="205">
        <f t="shared" si="31"/>
        <v>2207.73</v>
      </c>
      <c r="Z153" s="206">
        <f t="shared" si="32"/>
        <v>2207.73</v>
      </c>
    </row>
    <row r="154" spans="1:30" ht="13.5">
      <c r="A154" s="425" t="s">
        <v>443</v>
      </c>
      <c r="B154" s="426" t="s">
        <v>444</v>
      </c>
      <c r="C154" s="427">
        <v>1</v>
      </c>
      <c r="D154" s="428">
        <f>'[6]sp. DRG'!E133</f>
        <v>2352</v>
      </c>
      <c r="E154" s="428">
        <f>'[6]sp. DRG'!F133</f>
        <v>3017.58</v>
      </c>
      <c r="F154" s="428">
        <f>'[6]sp. DRG'!G133</f>
        <v>2197</v>
      </c>
      <c r="G154" s="428">
        <f>'[6]sp. DRG'!H133</f>
        <v>3017.18</v>
      </c>
      <c r="H154" s="429"/>
      <c r="I154" s="334"/>
      <c r="J154" s="333"/>
      <c r="K154" s="430"/>
      <c r="L154" s="429">
        <f>'[6]sp. DRG'!I133</f>
        <v>0</v>
      </c>
      <c r="M154" s="429">
        <f>'[6]sp. DRG'!J133</f>
        <v>0</v>
      </c>
      <c r="N154" s="429">
        <f>'[6]sp. DRG'!K133</f>
        <v>0</v>
      </c>
      <c r="O154" s="429">
        <f>'[6]sp. DRG'!L133</f>
        <v>0</v>
      </c>
      <c r="P154" s="429">
        <f>'[6]sp. DRG'!M133</f>
        <v>0</v>
      </c>
      <c r="Q154" s="429">
        <f>'[6]sp. DRG'!N133</f>
        <v>0</v>
      </c>
      <c r="R154" s="429">
        <f>'[6]sp. DRG'!O133</f>
        <v>0</v>
      </c>
      <c r="S154" s="429">
        <f>'[6]sp. DRG'!P133</f>
        <v>0</v>
      </c>
      <c r="T154" s="429">
        <f>'[6]sp. DRG'!Q133</f>
        <v>0</v>
      </c>
      <c r="U154" s="429">
        <f>'[6]sp. DRG'!R133</f>
        <v>1151</v>
      </c>
      <c r="V154" s="309">
        <f>'[6]sp. DRG'!S133</f>
        <v>290</v>
      </c>
      <c r="W154" s="429">
        <f>'[6]sp. DRG'!T133</f>
        <v>1151</v>
      </c>
      <c r="X154" s="309">
        <f>'[6]sp. DRG'!U133</f>
        <v>290</v>
      </c>
      <c r="Y154" s="205">
        <f t="shared" si="31"/>
        <v>3307.58</v>
      </c>
      <c r="Z154" s="206">
        <f t="shared" si="32"/>
        <v>3307.18</v>
      </c>
    </row>
    <row r="155" spans="1:30" ht="13.5" thickBot="1">
      <c r="A155" s="217" t="s">
        <v>445</v>
      </c>
      <c r="B155" s="431" t="s">
        <v>446</v>
      </c>
      <c r="C155" s="427">
        <v>3</v>
      </c>
      <c r="D155" s="428"/>
      <c r="E155" s="334"/>
      <c r="F155" s="333"/>
      <c r="G155" s="430"/>
      <c r="H155" s="429"/>
      <c r="I155" s="334"/>
      <c r="J155" s="333"/>
      <c r="K155" s="430"/>
      <c r="L155" s="429">
        <f>'[6]sp. recuperare si  cronici'!E41</f>
        <v>399</v>
      </c>
      <c r="M155" s="334">
        <f>'[6]sp. recuperare si  cronici'!F41</f>
        <v>967.7</v>
      </c>
      <c r="N155" s="333">
        <f>'[6]sp. recuperare si  cronici'!G41</f>
        <v>402</v>
      </c>
      <c r="O155" s="333">
        <f>'[6]sp. recuperare si  cronici'!H41</f>
        <v>0</v>
      </c>
      <c r="P155" s="334">
        <f>'[6]sp. recuperare si  cronici'!I41</f>
        <v>966.85</v>
      </c>
      <c r="Q155" s="333"/>
      <c r="R155" s="334"/>
      <c r="S155" s="333"/>
      <c r="T155" s="430"/>
      <c r="U155" s="405">
        <f>'[6]sp. recuperare si  cronici'!R41</f>
        <v>0</v>
      </c>
      <c r="V155" s="309">
        <f>'[6]sp. recuperare si  cronici'!S41</f>
        <v>0</v>
      </c>
      <c r="W155" s="405">
        <f>'[6]sp. recuperare si  cronici'!T41</f>
        <v>0</v>
      </c>
      <c r="X155" s="309">
        <f>'[6]sp. recuperare si  cronici'!U41</f>
        <v>0</v>
      </c>
      <c r="Y155" s="205">
        <f t="shared" si="31"/>
        <v>967.7</v>
      </c>
      <c r="Z155" s="206">
        <f t="shared" si="32"/>
        <v>966.85</v>
      </c>
    </row>
    <row r="156" spans="1:30" ht="14.25" thickBot="1">
      <c r="A156" s="432" t="s">
        <v>447</v>
      </c>
      <c r="B156" s="433" t="s">
        <v>448</v>
      </c>
      <c r="C156" s="434">
        <v>3</v>
      </c>
      <c r="D156" s="435"/>
      <c r="E156" s="436"/>
      <c r="F156" s="437"/>
      <c r="G156" s="438"/>
      <c r="H156" s="437"/>
      <c r="I156" s="436"/>
      <c r="J156" s="437"/>
      <c r="K156" s="438"/>
      <c r="L156" s="429">
        <f>'[6]sp. recuperare si  cronici'!E42</f>
        <v>0</v>
      </c>
      <c r="M156" s="429">
        <f>'[6]sp. recuperare si  cronici'!F42</f>
        <v>0</v>
      </c>
      <c r="N156" s="429">
        <f>'[6]sp. recuperare si  cronici'!G42</f>
        <v>0</v>
      </c>
      <c r="O156" s="429">
        <f>'[6]sp. recuperare si  cronici'!H42</f>
        <v>0</v>
      </c>
      <c r="P156" s="429">
        <f>'[6]sp. recuperare si  cronici'!I42</f>
        <v>0</v>
      </c>
      <c r="Q156" s="429">
        <f>'[6]sp. recuperare si  cronici'!J42</f>
        <v>1563</v>
      </c>
      <c r="R156" s="309">
        <f>'[6]sp. recuperare si  cronici'!K42</f>
        <v>338.83</v>
      </c>
      <c r="S156" s="429">
        <f>'[6]sp. recuperare si  cronici'!L42</f>
        <v>1563</v>
      </c>
      <c r="T156" s="309">
        <f>'[6]sp. recuperare si  cronici'!M42</f>
        <v>338.83</v>
      </c>
      <c r="U156" s="429">
        <f>'[6]sp. recuperare si  cronici'!R42</f>
        <v>0</v>
      </c>
      <c r="V156" s="309">
        <f>'[6]sp. recuperare si  cronici'!S42</f>
        <v>0</v>
      </c>
      <c r="W156" s="429">
        <f>'[6]sp. recuperare si  cronici'!T42</f>
        <v>0</v>
      </c>
      <c r="X156" s="309">
        <f>'[6]sp. recuperare si  cronici'!U42</f>
        <v>0</v>
      </c>
      <c r="Y156" s="205">
        <f t="shared" si="31"/>
        <v>338.83</v>
      </c>
      <c r="Z156" s="206">
        <f t="shared" si="32"/>
        <v>338.83</v>
      </c>
    </row>
    <row r="157" spans="1:30" ht="13.5" thickBot="1">
      <c r="A157" s="2981" t="s">
        <v>449</v>
      </c>
      <c r="B157" s="2982"/>
      <c r="C157" s="2999"/>
      <c r="D157" s="167">
        <f t="shared" ref="D157:Z157" si="33">SUM(D138:D156)</f>
        <v>41355</v>
      </c>
      <c r="E157" s="168">
        <f t="shared" si="33"/>
        <v>93907.82</v>
      </c>
      <c r="F157" s="167">
        <f t="shared" si="33"/>
        <v>45976</v>
      </c>
      <c r="G157" s="168">
        <f t="shared" si="33"/>
        <v>85253.75</v>
      </c>
      <c r="H157" s="167">
        <f t="shared" si="33"/>
        <v>0</v>
      </c>
      <c r="I157" s="167">
        <f t="shared" si="33"/>
        <v>0</v>
      </c>
      <c r="J157" s="167">
        <f t="shared" si="33"/>
        <v>0</v>
      </c>
      <c r="K157" s="167">
        <f t="shared" si="33"/>
        <v>0</v>
      </c>
      <c r="L157" s="167">
        <f t="shared" si="33"/>
        <v>3520</v>
      </c>
      <c r="M157" s="168">
        <f t="shared" si="33"/>
        <v>14244.72</v>
      </c>
      <c r="N157" s="167">
        <f t="shared" si="33"/>
        <v>3477</v>
      </c>
      <c r="O157" s="167">
        <f t="shared" si="33"/>
        <v>41400</v>
      </c>
      <c r="P157" s="168">
        <f t="shared" si="33"/>
        <v>14280.06</v>
      </c>
      <c r="Q157" s="167">
        <f t="shared" si="33"/>
        <v>2350</v>
      </c>
      <c r="R157" s="168">
        <f t="shared" si="33"/>
        <v>509.44</v>
      </c>
      <c r="S157" s="167">
        <f t="shared" si="33"/>
        <v>2350</v>
      </c>
      <c r="T157" s="168">
        <f t="shared" si="33"/>
        <v>509.44</v>
      </c>
      <c r="U157" s="167">
        <f t="shared" si="33"/>
        <v>59407</v>
      </c>
      <c r="V157" s="168">
        <f t="shared" si="33"/>
        <v>13300.980000000001</v>
      </c>
      <c r="W157" s="167">
        <f t="shared" si="33"/>
        <v>59407</v>
      </c>
      <c r="X157" s="168">
        <f t="shared" si="33"/>
        <v>13300.980000000001</v>
      </c>
      <c r="Y157" s="413">
        <f t="shared" si="33"/>
        <v>121962.95999999999</v>
      </c>
      <c r="Z157" s="413">
        <f t="shared" si="33"/>
        <v>113344.22999999998</v>
      </c>
      <c r="AA157" s="171">
        <f>'[6]sp. DRG'!V134+'[6]sp. recuperare si  cronici'!V43</f>
        <v>121962.95999999999</v>
      </c>
      <c r="AB157" s="171">
        <f>'[6]sp. DRG'!W134+'[6]sp. recuperare si  cronici'!W43</f>
        <v>113344.22999999998</v>
      </c>
      <c r="AC157" s="172">
        <f>Y157-AA157</f>
        <v>0</v>
      </c>
      <c r="AD157" s="172">
        <f>Z157-AB157</f>
        <v>0</v>
      </c>
    </row>
    <row r="158" spans="1:30" s="155" customFormat="1" ht="22.5">
      <c r="A158" s="296" t="s">
        <v>450</v>
      </c>
      <c r="B158" s="230" t="s">
        <v>451</v>
      </c>
      <c r="C158" s="439">
        <v>1</v>
      </c>
      <c r="D158" s="440">
        <f>'[6]sp. DRG'!E135</f>
        <v>12089</v>
      </c>
      <c r="E158" s="337">
        <f>'[6]sp. DRG'!F135</f>
        <v>29361.040000000001</v>
      </c>
      <c r="F158" s="440">
        <f>'[6]sp. DRG'!G135</f>
        <v>12089</v>
      </c>
      <c r="G158" s="337">
        <f>'[6]sp. DRG'!H135</f>
        <v>29361.040000000001</v>
      </c>
      <c r="H158" s="441"/>
      <c r="I158" s="337"/>
      <c r="J158" s="441"/>
      <c r="K158" s="337"/>
      <c r="L158" s="441">
        <f>'[6]sp. DRG'!I135</f>
        <v>118</v>
      </c>
      <c r="M158" s="442">
        <f>'[6]sp. DRG'!J135</f>
        <v>1368.72</v>
      </c>
      <c r="N158" s="441">
        <f>'[6]sp. DRG'!K135</f>
        <v>118</v>
      </c>
      <c r="O158" s="441">
        <f>'[6]sp. DRG'!L135</f>
        <v>6754</v>
      </c>
      <c r="P158" s="442">
        <f>'[6]sp. DRG'!M135</f>
        <v>1368.72</v>
      </c>
      <c r="Q158" s="441">
        <f>'[6]sp. DRG'!N135</f>
        <v>0</v>
      </c>
      <c r="R158" s="442">
        <f>'[6]sp. DRG'!O135</f>
        <v>0</v>
      </c>
      <c r="S158" s="441">
        <f>'[6]sp. DRG'!P135</f>
        <v>0</v>
      </c>
      <c r="T158" s="442">
        <f>'[6]sp. DRG'!Q135</f>
        <v>0</v>
      </c>
      <c r="U158" s="441">
        <f>'[6]sp. DRG'!R135</f>
        <v>5560</v>
      </c>
      <c r="V158" s="442">
        <f>'[6]sp. DRG'!S135</f>
        <v>1665.76</v>
      </c>
      <c r="W158" s="441">
        <f>'[6]sp. DRG'!T135</f>
        <v>7300</v>
      </c>
      <c r="X158" s="442">
        <f>'[6]sp. DRG'!U135</f>
        <v>1665.76</v>
      </c>
      <c r="Y158" s="181">
        <f>V158+R158+M158+I158+E158</f>
        <v>32395.52</v>
      </c>
      <c r="Z158" s="181">
        <f>X158+T158+P158+K158+G158</f>
        <v>32395.52</v>
      </c>
      <c r="AA158" s="154"/>
      <c r="AB158" s="154"/>
    </row>
    <row r="159" spans="1:30" s="444" customFormat="1">
      <c r="A159" s="136" t="s">
        <v>452</v>
      </c>
      <c r="B159" s="137" t="s">
        <v>453</v>
      </c>
      <c r="C159" s="443">
        <v>1</v>
      </c>
      <c r="D159" s="150">
        <f>'[6]sp. DRG'!E136</f>
        <v>3030</v>
      </c>
      <c r="E159" s="149">
        <f>'[6]sp. DRG'!F136</f>
        <v>4251.2299999999996</v>
      </c>
      <c r="F159" s="150">
        <f>'[6]sp. DRG'!G136</f>
        <v>3030</v>
      </c>
      <c r="G159" s="149">
        <f>'[6]sp. DRG'!H136</f>
        <v>4251.2299999999996</v>
      </c>
      <c r="H159" s="208"/>
      <c r="I159" s="149"/>
      <c r="J159" s="208"/>
      <c r="K159" s="149"/>
      <c r="L159" s="208">
        <f>'[6]sp. DRG'!I136</f>
        <v>40</v>
      </c>
      <c r="M159" s="213">
        <f>'[6]sp. DRG'!J136</f>
        <v>89.4</v>
      </c>
      <c r="N159" s="208">
        <f>'[6]sp. DRG'!K136</f>
        <v>37</v>
      </c>
      <c r="O159" s="208">
        <f>'[6]sp. DRG'!L136</f>
        <v>0</v>
      </c>
      <c r="P159" s="213">
        <f>'[6]sp. DRG'!M136</f>
        <v>61.4</v>
      </c>
      <c r="Q159" s="208">
        <f>'[6]sp. DRG'!N136</f>
        <v>0</v>
      </c>
      <c r="R159" s="213">
        <f>'[6]sp. DRG'!O136</f>
        <v>0</v>
      </c>
      <c r="S159" s="208">
        <f>'[6]sp. DRG'!P136</f>
        <v>0</v>
      </c>
      <c r="T159" s="213">
        <f>'[6]sp. DRG'!Q136</f>
        <v>0</v>
      </c>
      <c r="U159" s="208">
        <f>'[6]sp. DRG'!R136</f>
        <v>1642</v>
      </c>
      <c r="V159" s="213">
        <f>'[6]sp. DRG'!S136</f>
        <v>580</v>
      </c>
      <c r="W159" s="208">
        <f>'[6]sp. DRG'!T136</f>
        <v>2602</v>
      </c>
      <c r="X159" s="213">
        <f>'[6]sp. DRG'!U136</f>
        <v>580</v>
      </c>
      <c r="Y159" s="181">
        <f t="shared" ref="Y159:Y174" si="34">V159+R159+M159+I159+E159</f>
        <v>4920.6299999999992</v>
      </c>
      <c r="Z159" s="181">
        <f t="shared" ref="Z159:Z174" si="35">X159+T159+P159+K159+G159</f>
        <v>4892.6299999999992</v>
      </c>
      <c r="AA159" s="154"/>
      <c r="AB159" s="154"/>
    </row>
    <row r="160" spans="1:30" s="155" customFormat="1" ht="22.5">
      <c r="A160" s="136" t="s">
        <v>454</v>
      </c>
      <c r="B160" s="137" t="s">
        <v>455</v>
      </c>
      <c r="C160" s="443">
        <v>1</v>
      </c>
      <c r="D160" s="150">
        <f>'[6]sp. DRG'!E137</f>
        <v>510</v>
      </c>
      <c r="E160" s="149">
        <f>'[6]sp. DRG'!F137</f>
        <v>697.89</v>
      </c>
      <c r="F160" s="150">
        <f>'[6]sp. DRG'!G137</f>
        <v>510</v>
      </c>
      <c r="G160" s="149">
        <f>'[6]sp. DRG'!H137</f>
        <v>697.89</v>
      </c>
      <c r="H160" s="208"/>
      <c r="I160" s="149"/>
      <c r="J160" s="208"/>
      <c r="K160" s="149"/>
      <c r="L160" s="208">
        <f>'[6]sp. DRG'!I137</f>
        <v>0</v>
      </c>
      <c r="M160" s="213">
        <f>'[6]sp. DRG'!J137</f>
        <v>0</v>
      </c>
      <c r="N160" s="208">
        <f>'[6]sp. DRG'!K137</f>
        <v>0</v>
      </c>
      <c r="O160" s="208">
        <f>'[6]sp. DRG'!L137</f>
        <v>0</v>
      </c>
      <c r="P160" s="213">
        <f>'[6]sp. DRG'!M137</f>
        <v>0</v>
      </c>
      <c r="Q160" s="208">
        <f>'[6]sp. DRG'!N137</f>
        <v>0</v>
      </c>
      <c r="R160" s="213">
        <f>'[6]sp. DRG'!O137</f>
        <v>0</v>
      </c>
      <c r="S160" s="208">
        <f>'[6]sp. DRG'!P137</f>
        <v>0</v>
      </c>
      <c r="T160" s="213">
        <f>'[6]sp. DRG'!Q137</f>
        <v>0</v>
      </c>
      <c r="U160" s="208">
        <f>'[6]sp. DRG'!R137</f>
        <v>1250</v>
      </c>
      <c r="V160" s="213">
        <f>'[6]sp. DRG'!S137</f>
        <v>240</v>
      </c>
      <c r="W160" s="208">
        <f>'[6]sp. DRG'!T137</f>
        <v>1690</v>
      </c>
      <c r="X160" s="213">
        <f>'[6]sp. DRG'!U137</f>
        <v>240</v>
      </c>
      <c r="Y160" s="181">
        <f t="shared" si="34"/>
        <v>937.89</v>
      </c>
      <c r="Z160" s="181">
        <f t="shared" si="35"/>
        <v>937.89</v>
      </c>
      <c r="AA160" s="154"/>
      <c r="AB160" s="154"/>
    </row>
    <row r="161" spans="1:30" s="155" customFormat="1">
      <c r="A161" s="136" t="s">
        <v>456</v>
      </c>
      <c r="B161" s="137" t="s">
        <v>457</v>
      </c>
      <c r="C161" s="443">
        <v>1</v>
      </c>
      <c r="D161" s="150">
        <f>'[6]sp. DRG'!E138</f>
        <v>1800</v>
      </c>
      <c r="E161" s="149">
        <f>'[6]sp. DRG'!F138</f>
        <v>2558.33</v>
      </c>
      <c r="F161" s="150">
        <f>'[6]sp. DRG'!G138</f>
        <v>1778</v>
      </c>
      <c r="G161" s="149">
        <f>'[6]sp. DRG'!H138</f>
        <v>2518.66</v>
      </c>
      <c r="H161" s="208"/>
      <c r="I161" s="149"/>
      <c r="J161" s="208"/>
      <c r="K161" s="149"/>
      <c r="L161" s="208">
        <f>'[6]sp. DRG'!I138</f>
        <v>265</v>
      </c>
      <c r="M161" s="213">
        <f>'[6]sp. DRG'!J138</f>
        <v>699.6</v>
      </c>
      <c r="N161" s="208">
        <f>'[6]sp. DRG'!K138</f>
        <v>143</v>
      </c>
      <c r="O161" s="208">
        <f>'[6]sp. DRG'!L138</f>
        <v>0</v>
      </c>
      <c r="P161" s="213">
        <f>'[6]sp. DRG'!M138</f>
        <v>603.25</v>
      </c>
      <c r="Q161" s="208">
        <f>'[6]sp. DRG'!N138</f>
        <v>0</v>
      </c>
      <c r="R161" s="213">
        <f>'[6]sp. DRG'!O138</f>
        <v>0</v>
      </c>
      <c r="S161" s="208">
        <f>'[6]sp. DRG'!P138</f>
        <v>0</v>
      </c>
      <c r="T161" s="213">
        <f>'[6]sp. DRG'!Q138</f>
        <v>0</v>
      </c>
      <c r="U161" s="208">
        <f>'[6]sp. DRG'!R138</f>
        <v>3840</v>
      </c>
      <c r="V161" s="213">
        <f>'[6]sp. DRG'!S138</f>
        <v>1047</v>
      </c>
      <c r="W161" s="208">
        <f>'[6]sp. DRG'!T138</f>
        <v>3920</v>
      </c>
      <c r="X161" s="213">
        <f>'[6]sp. DRG'!U138</f>
        <v>996.1</v>
      </c>
      <c r="Y161" s="181">
        <f t="shared" si="34"/>
        <v>4304.93</v>
      </c>
      <c r="Z161" s="181">
        <f t="shared" si="35"/>
        <v>4118.01</v>
      </c>
      <c r="AA161" s="154"/>
      <c r="AB161" s="154"/>
    </row>
    <row r="162" spans="1:30" s="155" customFormat="1">
      <c r="A162" s="136" t="s">
        <v>458</v>
      </c>
      <c r="B162" s="137" t="s">
        <v>459</v>
      </c>
      <c r="C162" s="443">
        <v>1</v>
      </c>
      <c r="D162" s="150">
        <f>'[6]sp. DRG'!E139</f>
        <v>540</v>
      </c>
      <c r="E162" s="149">
        <f>'[6]sp. DRG'!F139</f>
        <v>659.5</v>
      </c>
      <c r="F162" s="150">
        <f>'[6]sp. DRG'!G139</f>
        <v>540</v>
      </c>
      <c r="G162" s="149">
        <f>'[6]sp. DRG'!H139</f>
        <v>659.5</v>
      </c>
      <c r="H162" s="208"/>
      <c r="I162" s="149"/>
      <c r="J162" s="208"/>
      <c r="K162" s="149"/>
      <c r="L162" s="208">
        <f>'[6]sp. DRG'!I139</f>
        <v>0</v>
      </c>
      <c r="M162" s="213">
        <f>'[6]sp. DRG'!J139</f>
        <v>0</v>
      </c>
      <c r="N162" s="208">
        <f>'[6]sp. DRG'!K139</f>
        <v>0</v>
      </c>
      <c r="O162" s="208">
        <f>'[6]sp. DRG'!L139</f>
        <v>0</v>
      </c>
      <c r="P162" s="213">
        <f>'[6]sp. DRG'!M139</f>
        <v>0</v>
      </c>
      <c r="Q162" s="208">
        <f>'[6]sp. DRG'!N139</f>
        <v>0</v>
      </c>
      <c r="R162" s="213">
        <f>'[6]sp. DRG'!O139</f>
        <v>0</v>
      </c>
      <c r="S162" s="208">
        <f>'[6]sp. DRG'!P139</f>
        <v>0</v>
      </c>
      <c r="T162" s="213">
        <f>'[6]sp. DRG'!Q139</f>
        <v>0</v>
      </c>
      <c r="U162" s="208">
        <f>'[6]sp. DRG'!R139</f>
        <v>425</v>
      </c>
      <c r="V162" s="213">
        <f>'[6]sp. DRG'!S139</f>
        <v>105</v>
      </c>
      <c r="W162" s="208">
        <f>'[6]sp. DRG'!T139</f>
        <v>410</v>
      </c>
      <c r="X162" s="213">
        <f>'[6]sp. DRG'!U139</f>
        <v>105</v>
      </c>
      <c r="Y162" s="181">
        <f t="shared" si="34"/>
        <v>764.5</v>
      </c>
      <c r="Z162" s="181">
        <f t="shared" si="35"/>
        <v>764.5</v>
      </c>
      <c r="AA162" s="154"/>
      <c r="AB162" s="154"/>
    </row>
    <row r="163" spans="1:30" s="155" customFormat="1">
      <c r="A163" s="136" t="s">
        <v>460</v>
      </c>
      <c r="B163" s="137" t="s">
        <v>461</v>
      </c>
      <c r="C163" s="443">
        <v>1</v>
      </c>
      <c r="D163" s="150">
        <f>'[6]sp. DRG'!E140</f>
        <v>0</v>
      </c>
      <c r="E163" s="149">
        <f>'[6]sp. DRG'!F140</f>
        <v>0</v>
      </c>
      <c r="F163" s="150">
        <f>'[6]sp. DRG'!G140</f>
        <v>0</v>
      </c>
      <c r="G163" s="149">
        <f>'[6]sp. DRG'!H140</f>
        <v>0</v>
      </c>
      <c r="H163" s="208"/>
      <c r="I163" s="149"/>
      <c r="J163" s="208"/>
      <c r="K163" s="149"/>
      <c r="L163" s="208">
        <f>'[6]sp. DRG'!I140</f>
        <v>0</v>
      </c>
      <c r="M163" s="213">
        <f>'[6]sp. DRG'!J140</f>
        <v>0</v>
      </c>
      <c r="N163" s="208">
        <f>'[6]sp. DRG'!K140</f>
        <v>0</v>
      </c>
      <c r="O163" s="208">
        <f>'[6]sp. DRG'!L140</f>
        <v>0</v>
      </c>
      <c r="P163" s="213">
        <f>'[6]sp. DRG'!M140</f>
        <v>0</v>
      </c>
      <c r="Q163" s="208">
        <f>'[6]sp. DRG'!N140</f>
        <v>0</v>
      </c>
      <c r="R163" s="213">
        <f>'[6]sp. DRG'!O140</f>
        <v>0</v>
      </c>
      <c r="S163" s="208">
        <f>'[6]sp. DRG'!P140</f>
        <v>0</v>
      </c>
      <c r="T163" s="213">
        <f>'[6]sp. DRG'!Q140</f>
        <v>0</v>
      </c>
      <c r="U163" s="208">
        <f>'[6]sp. DRG'!R140</f>
        <v>0</v>
      </c>
      <c r="V163" s="213">
        <f>'[6]sp. DRG'!S140</f>
        <v>0</v>
      </c>
      <c r="W163" s="208">
        <f>'[6]sp. DRG'!T140</f>
        <v>0</v>
      </c>
      <c r="X163" s="213">
        <f>'[6]sp. DRG'!U140</f>
        <v>0</v>
      </c>
      <c r="Y163" s="181">
        <f t="shared" si="34"/>
        <v>0</v>
      </c>
      <c r="Z163" s="181">
        <f t="shared" si="35"/>
        <v>0</v>
      </c>
      <c r="AA163" s="154"/>
      <c r="AB163" s="154"/>
    </row>
    <row r="164" spans="1:30" s="155" customFormat="1" ht="22.5">
      <c r="A164" s="445" t="s">
        <v>462</v>
      </c>
      <c r="B164" s="446" t="s">
        <v>463</v>
      </c>
      <c r="C164" s="443">
        <v>3</v>
      </c>
      <c r="D164" s="150"/>
      <c r="E164" s="213"/>
      <c r="F164" s="208"/>
      <c r="G164" s="213"/>
      <c r="H164" s="208"/>
      <c r="I164" s="213"/>
      <c r="J164" s="208"/>
      <c r="K164" s="213"/>
      <c r="L164" s="208">
        <f>'[6]sp. recuperare si  cronici'!E44</f>
        <v>300</v>
      </c>
      <c r="M164" s="213">
        <f>'[6]sp. recuperare si  cronici'!F44</f>
        <v>2220</v>
      </c>
      <c r="N164" s="208">
        <f>'[6]sp. recuperare si  cronici'!G44</f>
        <v>0</v>
      </c>
      <c r="O164" s="208">
        <f>'[6]sp. recuperare si  cronici'!H44</f>
        <v>11100</v>
      </c>
      <c r="P164" s="213">
        <f>'[6]sp. recuperare si  cronici'!I44</f>
        <v>2220</v>
      </c>
      <c r="Q164" s="208">
        <f>'[6]sp. recuperare si  cronici'!J44</f>
        <v>0</v>
      </c>
      <c r="R164" s="213">
        <f>'[6]sp. recuperare si  cronici'!K44</f>
        <v>0</v>
      </c>
      <c r="S164" s="208">
        <f>'[6]sp. recuperare si  cronici'!L44</f>
        <v>0</v>
      </c>
      <c r="T164" s="213">
        <f>'[6]sp. recuperare si  cronici'!M44</f>
        <v>0</v>
      </c>
      <c r="U164" s="208">
        <f>'[6]sp. recuperare si  cronici'!R44</f>
        <v>150</v>
      </c>
      <c r="V164" s="213">
        <f>'[6]sp. recuperare si  cronici'!S44</f>
        <v>42</v>
      </c>
      <c r="W164" s="208">
        <f>'[6]sp. recuperare si  cronici'!T44</f>
        <v>162</v>
      </c>
      <c r="X164" s="213">
        <f>'[6]sp. recuperare si  cronici'!U44</f>
        <v>42</v>
      </c>
      <c r="Y164" s="181">
        <f t="shared" si="34"/>
        <v>2262</v>
      </c>
      <c r="Z164" s="181">
        <f t="shared" si="35"/>
        <v>2262</v>
      </c>
      <c r="AA164" s="154"/>
      <c r="AB164" s="154"/>
    </row>
    <row r="165" spans="1:30" s="155" customFormat="1" ht="33.75">
      <c r="A165" s="136" t="s">
        <v>464</v>
      </c>
      <c r="B165" s="137" t="s">
        <v>465</v>
      </c>
      <c r="C165" s="443">
        <v>3</v>
      </c>
      <c r="D165" s="150"/>
      <c r="E165" s="213"/>
      <c r="F165" s="208"/>
      <c r="G165" s="213"/>
      <c r="H165" s="208"/>
      <c r="I165" s="213"/>
      <c r="J165" s="208"/>
      <c r="K165" s="213"/>
      <c r="L165" s="208">
        <f>'[6]sp. recuperare si  cronici'!E45</f>
        <v>876</v>
      </c>
      <c r="M165" s="213">
        <f>'[6]sp. recuperare si  cronici'!F45</f>
        <v>2102.4</v>
      </c>
      <c r="N165" s="208">
        <f>'[6]sp. recuperare si  cronici'!G45</f>
        <v>863</v>
      </c>
      <c r="O165" s="208">
        <f>'[6]sp. recuperare si  cronici'!H45</f>
        <v>0</v>
      </c>
      <c r="P165" s="213">
        <f>'[6]sp. recuperare si  cronici'!I45</f>
        <v>2072.75</v>
      </c>
      <c r="Q165" s="208">
        <f>'[6]sp. recuperare si  cronici'!J45</f>
        <v>0</v>
      </c>
      <c r="R165" s="213">
        <f>'[6]sp. recuperare si  cronici'!K45</f>
        <v>0</v>
      </c>
      <c r="S165" s="208">
        <f>'[6]sp. recuperare si  cronici'!L45</f>
        <v>0</v>
      </c>
      <c r="T165" s="213">
        <f>'[6]sp. recuperare si  cronici'!M45</f>
        <v>0</v>
      </c>
      <c r="U165" s="208">
        <f>'[6]sp. recuperare si  cronici'!R45</f>
        <v>0</v>
      </c>
      <c r="V165" s="213">
        <f>'[6]sp. recuperare si  cronici'!S45</f>
        <v>0</v>
      </c>
      <c r="W165" s="208">
        <f>'[6]sp. recuperare si  cronici'!T45</f>
        <v>0</v>
      </c>
      <c r="X165" s="213">
        <f>'[6]sp. recuperare si  cronici'!U45</f>
        <v>0</v>
      </c>
      <c r="Y165" s="181">
        <f t="shared" si="34"/>
        <v>2102.4</v>
      </c>
      <c r="Z165" s="181">
        <f t="shared" si="35"/>
        <v>2072.75</v>
      </c>
      <c r="AA165" s="154"/>
      <c r="AB165" s="154"/>
    </row>
    <row r="166" spans="1:30" s="155" customFormat="1" ht="19.5" customHeight="1">
      <c r="A166" s="447" t="s">
        <v>466</v>
      </c>
      <c r="B166" s="448" t="s">
        <v>467</v>
      </c>
      <c r="C166" s="443">
        <v>1</v>
      </c>
      <c r="D166" s="150">
        <f>'[6]sp. DRG'!E143</f>
        <v>222</v>
      </c>
      <c r="E166" s="150">
        <f>'[6]sp. DRG'!F143</f>
        <v>388.77</v>
      </c>
      <c r="F166" s="150">
        <f>'[6]sp. DRG'!G143</f>
        <v>222</v>
      </c>
      <c r="G166" s="150">
        <f>'[6]sp. DRG'!H143</f>
        <v>388.77</v>
      </c>
      <c r="H166" s="213"/>
      <c r="I166" s="213"/>
      <c r="J166" s="213"/>
      <c r="K166" s="213"/>
      <c r="L166" s="208">
        <f>'[6]sp. DRG'!I143</f>
        <v>0</v>
      </c>
      <c r="M166" s="208">
        <f>'[6]sp. DRG'!J143</f>
        <v>0</v>
      </c>
      <c r="N166" s="208">
        <f>'[6]sp. DRG'!K143</f>
        <v>0</v>
      </c>
      <c r="O166" s="208">
        <f>'[6]sp. DRG'!L143</f>
        <v>0</v>
      </c>
      <c r="P166" s="208">
        <f>'[6]sp. DRG'!M143</f>
        <v>0</v>
      </c>
      <c r="Q166" s="208">
        <f>'[6]sp. DRG'!N143</f>
        <v>0</v>
      </c>
      <c r="R166" s="208">
        <f>'[6]sp. DRG'!O143</f>
        <v>0</v>
      </c>
      <c r="S166" s="208">
        <f>'[6]sp. DRG'!P143</f>
        <v>0</v>
      </c>
      <c r="T166" s="208">
        <f>'[6]sp. DRG'!Q143</f>
        <v>0</v>
      </c>
      <c r="U166" s="208">
        <f>'[6]sp. DRG'!R143</f>
        <v>770</v>
      </c>
      <c r="V166" s="208">
        <f>'[6]sp. DRG'!S143</f>
        <v>300</v>
      </c>
      <c r="W166" s="208">
        <f>'[6]sp. DRG'!T143</f>
        <v>733</v>
      </c>
      <c r="X166" s="208">
        <f>'[6]sp. DRG'!U143</f>
        <v>300</v>
      </c>
      <c r="Y166" s="181">
        <f t="shared" si="34"/>
        <v>688.77</v>
      </c>
      <c r="Z166" s="181">
        <f t="shared" si="35"/>
        <v>688.77</v>
      </c>
      <c r="AA166" s="154"/>
      <c r="AB166" s="154"/>
    </row>
    <row r="167" spans="1:30" s="155" customFormat="1" ht="22.5">
      <c r="A167" s="183" t="s">
        <v>468</v>
      </c>
      <c r="B167" s="212" t="s">
        <v>469</v>
      </c>
      <c r="C167" s="225">
        <v>3</v>
      </c>
      <c r="D167" s="150"/>
      <c r="E167" s="213"/>
      <c r="F167" s="208"/>
      <c r="G167" s="213"/>
      <c r="H167" s="208"/>
      <c r="I167" s="213"/>
      <c r="J167" s="208"/>
      <c r="K167" s="213"/>
      <c r="L167" s="208">
        <f>'[6]sp. recuperare si  cronici'!E46</f>
        <v>0</v>
      </c>
      <c r="M167" s="208">
        <f>'[6]sp. recuperare si  cronici'!F46</f>
        <v>0</v>
      </c>
      <c r="N167" s="208">
        <f>'[6]sp. recuperare si  cronici'!G46</f>
        <v>0</v>
      </c>
      <c r="O167" s="208">
        <f>'[6]sp. recuperare si  cronici'!H46</f>
        <v>0</v>
      </c>
      <c r="P167" s="208">
        <f>'[6]sp. recuperare si  cronici'!I46</f>
        <v>0</v>
      </c>
      <c r="Q167" s="208">
        <f>'[6]sp. recuperare si  cronici'!J46</f>
        <v>1264</v>
      </c>
      <c r="R167" s="208">
        <f>'[6]sp. recuperare si  cronici'!K46</f>
        <v>278.08</v>
      </c>
      <c r="S167" s="208">
        <f>'[6]sp. recuperare si  cronici'!L46</f>
        <v>1264</v>
      </c>
      <c r="T167" s="208">
        <f>'[6]sp. recuperare si  cronici'!M46</f>
        <v>278.08</v>
      </c>
      <c r="U167" s="208">
        <f>'[6]sp. recuperare si  cronici'!N46</f>
        <v>0</v>
      </c>
      <c r="V167" s="208">
        <f>'[6]sp. recuperare si  cronici'!O46</f>
        <v>0</v>
      </c>
      <c r="W167" s="208">
        <f>'[6]sp. recuperare si  cronici'!P46</f>
        <v>0</v>
      </c>
      <c r="X167" s="208">
        <f>'[6]sp. recuperare si  cronici'!Q46</f>
        <v>0</v>
      </c>
      <c r="Y167" s="181">
        <f t="shared" si="34"/>
        <v>278.08</v>
      </c>
      <c r="Z167" s="181">
        <f t="shared" si="35"/>
        <v>278.08</v>
      </c>
      <c r="AA167" s="154"/>
      <c r="AB167" s="154"/>
    </row>
    <row r="168" spans="1:30" s="155" customFormat="1" ht="22.5">
      <c r="A168" s="136" t="s">
        <v>470</v>
      </c>
      <c r="B168" s="137" t="s">
        <v>471</v>
      </c>
      <c r="C168" s="443">
        <v>1</v>
      </c>
      <c r="D168" s="150">
        <f>'[6]sp. DRG'!E141</f>
        <v>1440</v>
      </c>
      <c r="E168" s="149">
        <f>'[6]sp. DRG'!F141</f>
        <v>2698.22</v>
      </c>
      <c r="F168" s="150">
        <f>'[6]sp. DRG'!G141</f>
        <v>1440</v>
      </c>
      <c r="G168" s="149">
        <f>'[6]sp. DRG'!H141</f>
        <v>2698.22</v>
      </c>
      <c r="H168" s="208"/>
      <c r="I168" s="213"/>
      <c r="J168" s="208"/>
      <c r="K168" s="213"/>
      <c r="L168" s="208">
        <f>'[6]sp. DRG'!I141</f>
        <v>36</v>
      </c>
      <c r="M168" s="213">
        <f>'[6]sp. DRG'!J141</f>
        <v>43.2</v>
      </c>
      <c r="N168" s="208">
        <f>'[6]sp. DRG'!K141</f>
        <v>21</v>
      </c>
      <c r="O168" s="208">
        <f>'[6]sp. DRG'!L141</f>
        <v>0</v>
      </c>
      <c r="P168" s="213">
        <f>'[6]sp. DRG'!M141</f>
        <v>25.23</v>
      </c>
      <c r="Q168" s="208">
        <f>'[6]sp. DRG'!N141</f>
        <v>0</v>
      </c>
      <c r="R168" s="213">
        <f>'[6]sp. DRG'!O141</f>
        <v>0</v>
      </c>
      <c r="S168" s="208">
        <f>'[6]sp. DRG'!P141</f>
        <v>0</v>
      </c>
      <c r="T168" s="213">
        <f>'[6]sp. DRG'!Q141</f>
        <v>0</v>
      </c>
      <c r="U168" s="208">
        <f>'[6]sp. DRG'!R141</f>
        <v>2615</v>
      </c>
      <c r="V168" s="213">
        <f>'[6]sp. DRG'!S141</f>
        <v>660</v>
      </c>
      <c r="W168" s="208">
        <f>'[6]sp. DRG'!T141</f>
        <v>2888</v>
      </c>
      <c r="X168" s="213">
        <f>'[6]sp. DRG'!U141</f>
        <v>60</v>
      </c>
      <c r="Y168" s="181">
        <f t="shared" si="34"/>
        <v>3401.42</v>
      </c>
      <c r="Z168" s="181">
        <f t="shared" si="35"/>
        <v>2783.45</v>
      </c>
      <c r="AA168" s="154"/>
      <c r="AB168" s="154"/>
    </row>
    <row r="169" spans="1:30" s="155" customFormat="1">
      <c r="A169" s="183" t="s">
        <v>472</v>
      </c>
      <c r="B169" s="212" t="s">
        <v>473</v>
      </c>
      <c r="C169" s="225">
        <v>1</v>
      </c>
      <c r="D169" s="150">
        <f>'[6]sp. DRG'!E142</f>
        <v>62</v>
      </c>
      <c r="E169" s="149">
        <f>'[6]sp. DRG'!F142</f>
        <v>101.25</v>
      </c>
      <c r="F169" s="150">
        <f>'[6]sp. DRG'!G142</f>
        <v>62</v>
      </c>
      <c r="G169" s="149">
        <f>'[6]sp. DRG'!H142</f>
        <v>101.25</v>
      </c>
      <c r="H169" s="208"/>
      <c r="I169" s="213"/>
      <c r="J169" s="208"/>
      <c r="K169" s="213"/>
      <c r="L169" s="208">
        <f>'[6]sp. DRG'!I142</f>
        <v>0</v>
      </c>
      <c r="M169" s="213">
        <f>'[6]sp. DRG'!J142</f>
        <v>0</v>
      </c>
      <c r="N169" s="208">
        <f>'[6]sp. DRG'!K142</f>
        <v>0</v>
      </c>
      <c r="O169" s="208">
        <f>'[6]sp. DRG'!L142</f>
        <v>0</v>
      </c>
      <c r="P169" s="213">
        <f>'[6]sp. DRG'!M142</f>
        <v>0</v>
      </c>
      <c r="Q169" s="208">
        <f>'[6]sp. DRG'!N142</f>
        <v>0</v>
      </c>
      <c r="R169" s="213">
        <f>'[6]sp. DRG'!O142</f>
        <v>0</v>
      </c>
      <c r="S169" s="208">
        <f>'[6]sp. DRG'!P142</f>
        <v>0</v>
      </c>
      <c r="T169" s="213">
        <f>'[6]sp. DRG'!Q142</f>
        <v>0</v>
      </c>
      <c r="U169" s="208">
        <f>'[6]sp. DRG'!R142</f>
        <v>66</v>
      </c>
      <c r="V169" s="213">
        <f>'[6]sp. DRG'!S142</f>
        <v>36</v>
      </c>
      <c r="W169" s="208">
        <f>'[6]sp. DRG'!T142</f>
        <v>68</v>
      </c>
      <c r="X169" s="213">
        <f>'[6]sp. DRG'!U142</f>
        <v>36</v>
      </c>
      <c r="Y169" s="181">
        <f t="shared" si="34"/>
        <v>137.25</v>
      </c>
      <c r="Z169" s="181">
        <f t="shared" si="35"/>
        <v>137.25</v>
      </c>
      <c r="AA169" s="154"/>
      <c r="AB169" s="154"/>
    </row>
    <row r="170" spans="1:30" s="155" customFormat="1" ht="22.5">
      <c r="A170" s="449" t="s">
        <v>474</v>
      </c>
      <c r="B170" s="450" t="s">
        <v>475</v>
      </c>
      <c r="C170" s="225">
        <v>2</v>
      </c>
      <c r="D170" s="150"/>
      <c r="E170" s="149"/>
      <c r="F170" s="150"/>
      <c r="G170" s="149"/>
      <c r="H170" s="451">
        <f>'[6]sp. acuti altele decat DRG'!E30</f>
        <v>300</v>
      </c>
      <c r="I170" s="451">
        <f>'[6]sp. acuti altele decat DRG'!F30</f>
        <v>300</v>
      </c>
      <c r="J170" s="451">
        <f>'[6]sp. acuti altele decat DRG'!G30</f>
        <v>300</v>
      </c>
      <c r="K170" s="451">
        <f>'[6]sp. acuti altele decat DRG'!H30</f>
        <v>300</v>
      </c>
      <c r="L170" s="208">
        <f>'[6]sp. acuti altele decat DRG'!I30</f>
        <v>0</v>
      </c>
      <c r="M170" s="208">
        <f>'[6]sp. acuti altele decat DRG'!J30</f>
        <v>0</v>
      </c>
      <c r="N170" s="208">
        <f>'[6]sp. acuti altele decat DRG'!K30</f>
        <v>0</v>
      </c>
      <c r="O170" s="208">
        <f>'[6]sp. acuti altele decat DRG'!L30</f>
        <v>0</v>
      </c>
      <c r="P170" s="208">
        <f>'[6]sp. acuti altele decat DRG'!M30</f>
        <v>0</v>
      </c>
      <c r="Q170" s="208">
        <f>'[6]sp. acuti altele decat DRG'!N30</f>
        <v>0</v>
      </c>
      <c r="R170" s="208">
        <f>'[6]sp. acuti altele decat DRG'!O30</f>
        <v>0</v>
      </c>
      <c r="S170" s="208">
        <f>'[6]sp. acuti altele decat DRG'!P30</f>
        <v>0</v>
      </c>
      <c r="T170" s="208">
        <f>'[6]sp. acuti altele decat DRG'!Q30</f>
        <v>0</v>
      </c>
      <c r="U170" s="208">
        <f>'[6]sp. acuti altele decat DRG'!R30</f>
        <v>619</v>
      </c>
      <c r="V170" s="208">
        <f>'[6]sp. acuti altele decat DRG'!S30</f>
        <v>300</v>
      </c>
      <c r="W170" s="208">
        <f>'[6]sp. acuti altele decat DRG'!T30</f>
        <v>564</v>
      </c>
      <c r="X170" s="208">
        <f>'[6]sp. acuti altele decat DRG'!U30</f>
        <v>300</v>
      </c>
      <c r="Y170" s="181">
        <f t="shared" si="34"/>
        <v>600</v>
      </c>
      <c r="Z170" s="181">
        <f t="shared" si="35"/>
        <v>600</v>
      </c>
      <c r="AA170" s="154"/>
      <c r="AB170" s="154"/>
    </row>
    <row r="171" spans="1:30" s="155" customFormat="1">
      <c r="A171" s="183" t="s">
        <v>476</v>
      </c>
      <c r="B171" s="212" t="s">
        <v>477</v>
      </c>
      <c r="C171" s="225">
        <v>1</v>
      </c>
      <c r="D171" s="150">
        <f>'[6]sp. DRG'!E144</f>
        <v>414</v>
      </c>
      <c r="E171" s="149">
        <f>'[6]sp. DRG'!F144</f>
        <v>684.38</v>
      </c>
      <c r="F171" s="150">
        <f>'[6]sp. DRG'!G144</f>
        <v>414</v>
      </c>
      <c r="G171" s="149">
        <f>'[6]sp. DRG'!H144</f>
        <v>684.38</v>
      </c>
      <c r="H171" s="208"/>
      <c r="I171" s="213"/>
      <c r="J171" s="208"/>
      <c r="K171" s="213"/>
      <c r="L171" s="208">
        <f>'[6]sp. DRG'!I144</f>
        <v>0</v>
      </c>
      <c r="M171" s="213">
        <f>'[6]sp. DRG'!J144</f>
        <v>0</v>
      </c>
      <c r="N171" s="208">
        <f>'[6]sp. DRG'!K144</f>
        <v>0</v>
      </c>
      <c r="O171" s="208">
        <f>'[6]sp. DRG'!L144</f>
        <v>0</v>
      </c>
      <c r="P171" s="213">
        <f>'[6]sp. DRG'!M144</f>
        <v>0</v>
      </c>
      <c r="Q171" s="208">
        <f>'[6]sp. DRG'!N144</f>
        <v>0</v>
      </c>
      <c r="R171" s="213">
        <f>'[6]sp. DRG'!O144</f>
        <v>0</v>
      </c>
      <c r="S171" s="208">
        <f>'[6]sp. DRG'!P144</f>
        <v>0</v>
      </c>
      <c r="T171" s="213">
        <f>'[6]sp. DRG'!Q144</f>
        <v>0</v>
      </c>
      <c r="U171" s="208">
        <f>'[6]sp. DRG'!R144</f>
        <v>790</v>
      </c>
      <c r="V171" s="213">
        <f>'[6]sp. DRG'!S144</f>
        <v>330</v>
      </c>
      <c r="W171" s="208">
        <f>'[6]sp. DRG'!T144</f>
        <v>798</v>
      </c>
      <c r="X171" s="213">
        <f>'[6]sp. DRG'!U144</f>
        <v>330</v>
      </c>
      <c r="Y171" s="181">
        <f t="shared" si="34"/>
        <v>1014.38</v>
      </c>
      <c r="Z171" s="181">
        <f t="shared" si="35"/>
        <v>1014.38</v>
      </c>
      <c r="AA171" s="154"/>
      <c r="AB171" s="154"/>
    </row>
    <row r="172" spans="1:30" s="155" customFormat="1">
      <c r="A172" s="183" t="s">
        <v>478</v>
      </c>
      <c r="B172" s="212" t="s">
        <v>479</v>
      </c>
      <c r="C172" s="225">
        <v>1</v>
      </c>
      <c r="D172" s="150">
        <f>'[6]sp. DRG'!E145</f>
        <v>480</v>
      </c>
      <c r="E172" s="149">
        <f>'[6]sp. DRG'!F145</f>
        <v>801.11</v>
      </c>
      <c r="F172" s="150">
        <f>'[6]sp. DRG'!G145</f>
        <v>480</v>
      </c>
      <c r="G172" s="149">
        <f>'[6]sp. DRG'!H145</f>
        <v>801.11</v>
      </c>
      <c r="H172" s="208"/>
      <c r="I172" s="213"/>
      <c r="J172" s="208"/>
      <c r="K172" s="213"/>
      <c r="L172" s="208">
        <f>'[6]sp. DRG'!I145</f>
        <v>0</v>
      </c>
      <c r="M172" s="213">
        <f>'[6]sp. DRG'!J145</f>
        <v>0</v>
      </c>
      <c r="N172" s="208">
        <f>'[6]sp. DRG'!K145</f>
        <v>0</v>
      </c>
      <c r="O172" s="208">
        <f>'[6]sp. DRG'!L145</f>
        <v>0</v>
      </c>
      <c r="P172" s="213">
        <f>'[6]sp. DRG'!M145</f>
        <v>0</v>
      </c>
      <c r="Q172" s="208">
        <f>'[6]sp. DRG'!N145</f>
        <v>0</v>
      </c>
      <c r="R172" s="213">
        <f>'[6]sp. DRG'!O145</f>
        <v>0</v>
      </c>
      <c r="S172" s="208">
        <f>'[6]sp. DRG'!P145</f>
        <v>0</v>
      </c>
      <c r="T172" s="213">
        <f>'[6]sp. DRG'!Q145</f>
        <v>0</v>
      </c>
      <c r="U172" s="208">
        <f>'[6]sp. DRG'!R145</f>
        <v>1206</v>
      </c>
      <c r="V172" s="213">
        <f>'[6]sp. DRG'!S145</f>
        <v>330</v>
      </c>
      <c r="W172" s="208">
        <f>'[6]sp. DRG'!T145</f>
        <v>1275</v>
      </c>
      <c r="X172" s="213">
        <f>'[6]sp. DRG'!U145</f>
        <v>319.08</v>
      </c>
      <c r="Y172" s="181">
        <f t="shared" si="34"/>
        <v>1131.1100000000001</v>
      </c>
      <c r="Z172" s="181">
        <f t="shared" si="35"/>
        <v>1120.19</v>
      </c>
      <c r="AA172" s="154"/>
      <c r="AB172" s="154"/>
    </row>
    <row r="173" spans="1:30" s="155" customFormat="1">
      <c r="A173" s="183" t="s">
        <v>480</v>
      </c>
      <c r="B173" s="212" t="s">
        <v>481</v>
      </c>
      <c r="C173" s="225">
        <v>1</v>
      </c>
      <c r="D173" s="150">
        <f>'[6]sp. DRG'!E146</f>
        <v>75</v>
      </c>
      <c r="E173" s="150">
        <f>'[6]sp. DRG'!F146</f>
        <v>83.43</v>
      </c>
      <c r="F173" s="150">
        <f>'[6]sp. DRG'!G146</f>
        <v>71</v>
      </c>
      <c r="G173" s="150">
        <f>'[6]sp. DRG'!H146</f>
        <v>78.98</v>
      </c>
      <c r="H173" s="208"/>
      <c r="I173" s="213"/>
      <c r="J173" s="208"/>
      <c r="K173" s="213"/>
      <c r="L173" s="208">
        <f>'[6]sp. DRG'!I146</f>
        <v>0</v>
      </c>
      <c r="M173" s="208">
        <f>'[6]sp. DRG'!J146</f>
        <v>0</v>
      </c>
      <c r="N173" s="208">
        <f>'[6]sp. DRG'!K146</f>
        <v>0</v>
      </c>
      <c r="O173" s="208">
        <f>'[6]sp. DRG'!L146</f>
        <v>0</v>
      </c>
      <c r="P173" s="208">
        <f>'[6]sp. DRG'!M146</f>
        <v>0</v>
      </c>
      <c r="Q173" s="208">
        <f>'[6]sp. DRG'!N146</f>
        <v>0</v>
      </c>
      <c r="R173" s="208">
        <f>'[6]sp. DRG'!O146</f>
        <v>0</v>
      </c>
      <c r="S173" s="208">
        <f>'[6]sp. DRG'!P146</f>
        <v>0</v>
      </c>
      <c r="T173" s="208">
        <f>'[6]sp. DRG'!Q146</f>
        <v>0</v>
      </c>
      <c r="U173" s="208">
        <f>'[6]sp. DRG'!R146</f>
        <v>72</v>
      </c>
      <c r="V173" s="208">
        <f>'[6]sp. DRG'!S146</f>
        <v>25.82</v>
      </c>
      <c r="W173" s="208">
        <f>'[6]sp. DRG'!T146</f>
        <v>74</v>
      </c>
      <c r="X173" s="208">
        <f>'[6]sp. DRG'!U146</f>
        <v>25.82</v>
      </c>
      <c r="Y173" s="181">
        <f t="shared" si="34"/>
        <v>109.25</v>
      </c>
      <c r="Z173" s="181">
        <f t="shared" si="35"/>
        <v>104.80000000000001</v>
      </c>
      <c r="AA173" s="154"/>
      <c r="AB173" s="154"/>
    </row>
    <row r="174" spans="1:30" s="155" customFormat="1" ht="22.5">
      <c r="A174" s="452" t="s">
        <v>482</v>
      </c>
      <c r="B174" s="453" t="s">
        <v>483</v>
      </c>
      <c r="C174" s="454">
        <v>1</v>
      </c>
      <c r="D174" s="150">
        <f>'[6]sp. DRG'!E147</f>
        <v>870</v>
      </c>
      <c r="E174" s="150">
        <f>'[6]sp. DRG'!F147</f>
        <v>1134.21</v>
      </c>
      <c r="F174" s="150">
        <f>'[6]sp. DRG'!G147</f>
        <v>839</v>
      </c>
      <c r="G174" s="150">
        <f>'[6]sp. DRG'!H147</f>
        <v>1093.79</v>
      </c>
      <c r="H174" s="208"/>
      <c r="I174" s="213"/>
      <c r="J174" s="208"/>
      <c r="K174" s="213"/>
      <c r="L174" s="208">
        <f>'[6]sp. DRG'!I147</f>
        <v>0</v>
      </c>
      <c r="M174" s="208">
        <f>'[6]sp. DRG'!J147</f>
        <v>0</v>
      </c>
      <c r="N174" s="208">
        <f>'[6]sp. DRG'!K147</f>
        <v>0</v>
      </c>
      <c r="O174" s="208">
        <f>'[6]sp. DRG'!L147</f>
        <v>0</v>
      </c>
      <c r="P174" s="208">
        <f>'[6]sp. DRG'!M147</f>
        <v>0</v>
      </c>
      <c r="Q174" s="208">
        <f>'[6]sp. DRG'!N147</f>
        <v>0</v>
      </c>
      <c r="R174" s="208">
        <f>'[6]sp. DRG'!O147</f>
        <v>0</v>
      </c>
      <c r="S174" s="208">
        <f>'[6]sp. DRG'!P147</f>
        <v>0</v>
      </c>
      <c r="T174" s="208">
        <f>'[6]sp. DRG'!Q147</f>
        <v>0</v>
      </c>
      <c r="U174" s="208">
        <f>'[6]sp. DRG'!R147</f>
        <v>361</v>
      </c>
      <c r="V174" s="208">
        <f>'[6]sp. DRG'!S147</f>
        <v>122.46</v>
      </c>
      <c r="W174" s="208">
        <f>'[6]sp. DRG'!T147</f>
        <v>716</v>
      </c>
      <c r="X174" s="208">
        <f>'[6]sp. DRG'!U147</f>
        <v>122.46</v>
      </c>
      <c r="Y174" s="181">
        <f t="shared" si="34"/>
        <v>1256.67</v>
      </c>
      <c r="Z174" s="181">
        <f t="shared" si="35"/>
        <v>1216.25</v>
      </c>
      <c r="AA174" s="154"/>
      <c r="AB174" s="154"/>
    </row>
    <row r="175" spans="1:30" s="155" customFormat="1" ht="13.5" thickBot="1">
      <c r="A175" s="455" t="s">
        <v>484</v>
      </c>
      <c r="B175" s="456" t="s">
        <v>485</v>
      </c>
      <c r="C175" s="457">
        <v>3</v>
      </c>
      <c r="D175" s="159"/>
      <c r="E175" s="159"/>
      <c r="F175" s="159"/>
      <c r="G175" s="159"/>
      <c r="H175" s="290">
        <f>'[6]sp. recuperare si  cronici'!N47</f>
        <v>0</v>
      </c>
      <c r="I175" s="290">
        <f>'[6]sp. recuperare si  cronici'!O47</f>
        <v>0</v>
      </c>
      <c r="J175" s="290">
        <f>'[6]sp. recuperare si  cronici'!P47</f>
        <v>0</v>
      </c>
      <c r="K175" s="290">
        <f>'[6]sp. recuperare si  cronici'!Q47</f>
        <v>0</v>
      </c>
      <c r="L175" s="290">
        <f>'[6]sp. recuperare si  cronici'!E47</f>
        <v>380</v>
      </c>
      <c r="M175" s="290">
        <f>'[6]sp. recuperare si  cronici'!F47</f>
        <v>617.28</v>
      </c>
      <c r="N175" s="290">
        <f>'[6]sp. recuperare si  cronici'!G47</f>
        <v>378</v>
      </c>
      <c r="O175" s="290">
        <f>'[6]sp. recuperare si  cronici'!H47</f>
        <v>0</v>
      </c>
      <c r="P175" s="290">
        <f>'[6]sp. recuperare si  cronici'!I47</f>
        <v>616.24</v>
      </c>
      <c r="Q175" s="290">
        <f>'[6]sp. recuperare si  cronici'!J47</f>
        <v>0</v>
      </c>
      <c r="R175" s="290">
        <f>'[6]sp. recuperare si  cronici'!K47</f>
        <v>0</v>
      </c>
      <c r="S175" s="290">
        <f>'[6]sp. recuperare si  cronici'!L47</f>
        <v>0</v>
      </c>
      <c r="T175" s="290">
        <f>'[6]sp. recuperare si  cronici'!M47</f>
        <v>0</v>
      </c>
      <c r="U175" s="290">
        <f>'[6]sp. recuperare si  cronici'!R47</f>
        <v>0</v>
      </c>
      <c r="V175" s="290">
        <f>'[6]sp. recuperare si  cronici'!S47</f>
        <v>0</v>
      </c>
      <c r="W175" s="290">
        <f>'[6]sp. recuperare si  cronici'!T47</f>
        <v>0</v>
      </c>
      <c r="X175" s="290">
        <f>'[6]sp. recuperare si  cronici'!U47</f>
        <v>0</v>
      </c>
      <c r="Y175" s="181">
        <f>V175+R175+M175+I175+E175</f>
        <v>617.28</v>
      </c>
      <c r="Z175" s="181">
        <f>X175+T175+P175+K175+G175</f>
        <v>616.24</v>
      </c>
      <c r="AA175" s="154"/>
      <c r="AB175" s="154"/>
    </row>
    <row r="176" spans="1:30" s="155" customFormat="1" ht="13.5" thickBot="1">
      <c r="A176" s="2981" t="s">
        <v>486</v>
      </c>
      <c r="B176" s="2982"/>
      <c r="C176" s="2999"/>
      <c r="D176" s="458">
        <f>SUM(D158:D175)</f>
        <v>21532</v>
      </c>
      <c r="E176" s="458">
        <f t="shared" ref="E176:Z176" si="36">SUM(E158:E175)</f>
        <v>43419.360000000001</v>
      </c>
      <c r="F176" s="458">
        <f t="shared" si="36"/>
        <v>21475</v>
      </c>
      <c r="G176" s="458">
        <f t="shared" si="36"/>
        <v>43334.820000000007</v>
      </c>
      <c r="H176" s="458">
        <f t="shared" si="36"/>
        <v>300</v>
      </c>
      <c r="I176" s="458">
        <f t="shared" si="36"/>
        <v>300</v>
      </c>
      <c r="J176" s="458">
        <f t="shared" si="36"/>
        <v>300</v>
      </c>
      <c r="K176" s="458">
        <f t="shared" si="36"/>
        <v>300</v>
      </c>
      <c r="L176" s="458">
        <f t="shared" si="36"/>
        <v>2015</v>
      </c>
      <c r="M176" s="458">
        <f t="shared" si="36"/>
        <v>7140.6</v>
      </c>
      <c r="N176" s="458">
        <f t="shared" si="36"/>
        <v>1560</v>
      </c>
      <c r="O176" s="458">
        <f t="shared" si="36"/>
        <v>17854</v>
      </c>
      <c r="P176" s="458">
        <f t="shared" si="36"/>
        <v>6967.5899999999992</v>
      </c>
      <c r="Q176" s="458">
        <f t="shared" si="36"/>
        <v>1264</v>
      </c>
      <c r="R176" s="458">
        <f t="shared" si="36"/>
        <v>278.08</v>
      </c>
      <c r="S176" s="458">
        <f t="shared" si="36"/>
        <v>1264</v>
      </c>
      <c r="T176" s="458">
        <f t="shared" si="36"/>
        <v>278.08</v>
      </c>
      <c r="U176" s="458">
        <f t="shared" si="36"/>
        <v>19366</v>
      </c>
      <c r="V176" s="458">
        <f t="shared" si="36"/>
        <v>5784.04</v>
      </c>
      <c r="W176" s="458">
        <f t="shared" si="36"/>
        <v>23200</v>
      </c>
      <c r="X176" s="458">
        <f t="shared" si="36"/>
        <v>5122.22</v>
      </c>
      <c r="Y176" s="459">
        <f t="shared" si="36"/>
        <v>56922.079999999994</v>
      </c>
      <c r="Z176" s="459">
        <f t="shared" si="36"/>
        <v>56002.71</v>
      </c>
      <c r="AA176" s="283">
        <f>'[6]sp. DRG'!V148+'[6]sp. recuperare si  cronici'!V48+'[6]sp. acuti altele decat DRG'!V31</f>
        <v>56922.079999999994</v>
      </c>
      <c r="AB176" s="283">
        <f>'[6]sp. DRG'!W148+'[6]sp. recuperare si  cronici'!W48+'[6]sp. acuti altele decat DRG'!W31</f>
        <v>56002.71</v>
      </c>
      <c r="AC176" s="172">
        <f>Y176-AA176</f>
        <v>0</v>
      </c>
      <c r="AD176" s="172">
        <f>Z176-AB176</f>
        <v>0</v>
      </c>
    </row>
    <row r="177" spans="1:30" ht="33.75">
      <c r="A177" s="125" t="s">
        <v>487</v>
      </c>
      <c r="B177" s="279" t="s">
        <v>488</v>
      </c>
      <c r="C177" s="178">
        <v>1</v>
      </c>
      <c r="D177" s="128">
        <f>'[6]sp. DRG'!E149</f>
        <v>4845</v>
      </c>
      <c r="E177" s="129">
        <f>'[6]sp. DRG'!F149</f>
        <v>7877.7</v>
      </c>
      <c r="F177" s="130">
        <f>'[6]sp. DRG'!G149</f>
        <v>4845</v>
      </c>
      <c r="G177" s="131">
        <f>'[6]sp. DRG'!H149</f>
        <v>7877.7</v>
      </c>
      <c r="H177" s="460"/>
      <c r="I177" s="461"/>
      <c r="J177" s="462"/>
      <c r="K177" s="463"/>
      <c r="L177" s="464">
        <f>'[6]sp. DRG'!I149</f>
        <v>19</v>
      </c>
      <c r="M177" s="465">
        <f>'[6]sp. DRG'!J149</f>
        <v>105.45</v>
      </c>
      <c r="N177" s="466">
        <f>'[6]sp. DRG'!K149</f>
        <v>19</v>
      </c>
      <c r="O177" s="466">
        <f>'[6]sp. DRG'!L149</f>
        <v>527</v>
      </c>
      <c r="P177" s="465">
        <f>'[6]sp. DRG'!M149</f>
        <v>105.45</v>
      </c>
      <c r="Q177" s="466">
        <f>'[6]sp. DRG'!N149</f>
        <v>0</v>
      </c>
      <c r="R177" s="465">
        <f>'[6]sp. DRG'!O149</f>
        <v>0</v>
      </c>
      <c r="S177" s="466">
        <f>'[6]sp. DRG'!P149</f>
        <v>0</v>
      </c>
      <c r="T177" s="467">
        <f>'[6]sp. DRG'!Q149</f>
        <v>0</v>
      </c>
      <c r="U177" s="468">
        <f>'[6]sp. DRG'!R149</f>
        <v>1365</v>
      </c>
      <c r="V177" s="465">
        <f>'[6]sp. DRG'!S149</f>
        <v>454.03</v>
      </c>
      <c r="W177" s="466">
        <f>'[6]sp. DRG'!T149</f>
        <v>1433</v>
      </c>
      <c r="X177" s="467">
        <f>'[6]sp. DRG'!U149</f>
        <v>454.03</v>
      </c>
      <c r="Y177" s="344">
        <f>V177+R177+M177+I177+E177</f>
        <v>8437.18</v>
      </c>
      <c r="Z177" s="206">
        <f>X177+T177+P177+K177+G177</f>
        <v>8437.18</v>
      </c>
    </row>
    <row r="178" spans="1:30" ht="22.5">
      <c r="A178" s="136" t="s">
        <v>489</v>
      </c>
      <c r="B178" s="284" t="s">
        <v>490</v>
      </c>
      <c r="C178" s="138">
        <v>1</v>
      </c>
      <c r="D178" s="139">
        <f>'[6]sp. DRG'!E150</f>
        <v>1319</v>
      </c>
      <c r="E178" s="140">
        <f>'[6]sp. DRG'!F150</f>
        <v>1737.76</v>
      </c>
      <c r="F178" s="141">
        <f>'[6]sp. DRG'!G150</f>
        <v>1319</v>
      </c>
      <c r="G178" s="142">
        <f>'[6]sp. DRG'!H150</f>
        <v>1737.76</v>
      </c>
      <c r="H178" s="307"/>
      <c r="I178" s="140"/>
      <c r="J178" s="305"/>
      <c r="K178" s="144"/>
      <c r="L178" s="469">
        <f>'[6]sp. DRG'!I150</f>
        <v>108</v>
      </c>
      <c r="M178" s="470">
        <f>'[6]sp. DRG'!J150</f>
        <v>437.18</v>
      </c>
      <c r="N178" s="471">
        <f>'[6]sp. DRG'!K150</f>
        <v>106</v>
      </c>
      <c r="O178" s="471">
        <f>'[6]sp. DRG'!L150</f>
        <v>4752</v>
      </c>
      <c r="P178" s="470">
        <f>'[6]sp. DRG'!M150</f>
        <v>437.18</v>
      </c>
      <c r="Q178" s="471">
        <f>'[6]sp. DRG'!N150</f>
        <v>0</v>
      </c>
      <c r="R178" s="470">
        <f>'[6]sp. DRG'!O150</f>
        <v>0</v>
      </c>
      <c r="S178" s="471">
        <f>'[6]sp. DRG'!P150</f>
        <v>0</v>
      </c>
      <c r="T178" s="472">
        <f>'[6]sp. DRG'!Q150</f>
        <v>0</v>
      </c>
      <c r="U178" s="473">
        <f>'[6]sp. DRG'!R150</f>
        <v>150</v>
      </c>
      <c r="V178" s="470">
        <f>'[6]sp. DRG'!S150</f>
        <v>45.7</v>
      </c>
      <c r="W178" s="471">
        <f>'[6]sp. DRG'!T150</f>
        <v>136</v>
      </c>
      <c r="X178" s="472">
        <f>'[6]sp. DRG'!U150</f>
        <v>45.7</v>
      </c>
      <c r="Y178" s="344">
        <f>V178+R178+M178+I178+E178</f>
        <v>2220.64</v>
      </c>
      <c r="Z178" s="206">
        <f>X178+T178+P178+K178+G178</f>
        <v>2220.64</v>
      </c>
    </row>
    <row r="179" spans="1:30" ht="22.5">
      <c r="A179" s="136" t="s">
        <v>491</v>
      </c>
      <c r="B179" s="284" t="s">
        <v>492</v>
      </c>
      <c r="C179" s="138">
        <v>1</v>
      </c>
      <c r="D179" s="139">
        <f>'[6]sp. DRG'!E151</f>
        <v>589</v>
      </c>
      <c r="E179" s="140">
        <f>'[6]sp. DRG'!F151</f>
        <v>569.62</v>
      </c>
      <c r="F179" s="141">
        <f>'[6]sp. DRG'!G151</f>
        <v>589</v>
      </c>
      <c r="G179" s="142">
        <f>'[6]sp. DRG'!H151</f>
        <v>569.62</v>
      </c>
      <c r="H179" s="307"/>
      <c r="I179" s="140"/>
      <c r="J179" s="305"/>
      <c r="K179" s="144"/>
      <c r="L179" s="469">
        <f>'[6]sp. DRG'!I151</f>
        <v>0</v>
      </c>
      <c r="M179" s="470">
        <f>'[6]sp. DRG'!J151</f>
        <v>0</v>
      </c>
      <c r="N179" s="471">
        <f>'[6]sp. DRG'!K151</f>
        <v>0</v>
      </c>
      <c r="O179" s="471">
        <f>'[6]sp. DRG'!L151</f>
        <v>0</v>
      </c>
      <c r="P179" s="470">
        <f>'[6]sp. DRG'!M151</f>
        <v>0</v>
      </c>
      <c r="Q179" s="471">
        <f>'[6]sp. DRG'!N151</f>
        <v>0</v>
      </c>
      <c r="R179" s="470">
        <f>'[6]sp. DRG'!O151</f>
        <v>0</v>
      </c>
      <c r="S179" s="471">
        <f>'[6]sp. DRG'!P151</f>
        <v>0</v>
      </c>
      <c r="T179" s="472">
        <f>'[6]sp. DRG'!Q151</f>
        <v>0</v>
      </c>
      <c r="U179" s="473">
        <f>'[6]sp. DRG'!R151</f>
        <v>390</v>
      </c>
      <c r="V179" s="470">
        <f>'[6]sp. DRG'!S151</f>
        <v>79.790000000000006</v>
      </c>
      <c r="W179" s="471">
        <f>'[6]sp. DRG'!T151</f>
        <v>435</v>
      </c>
      <c r="X179" s="472">
        <f>'[6]sp. DRG'!U151</f>
        <v>57.03</v>
      </c>
      <c r="Y179" s="344">
        <f>V179+R179+M179+I179+E179</f>
        <v>649.41</v>
      </c>
      <c r="Z179" s="206">
        <f>X179+T179+P179+K179+G179</f>
        <v>626.65</v>
      </c>
    </row>
    <row r="180" spans="1:30" ht="45">
      <c r="A180" s="136" t="s">
        <v>493</v>
      </c>
      <c r="B180" s="284" t="s">
        <v>494</v>
      </c>
      <c r="C180" s="138">
        <v>1</v>
      </c>
      <c r="D180" s="139">
        <f>'[6]sp. DRG'!E152</f>
        <v>630</v>
      </c>
      <c r="E180" s="140">
        <f>'[6]sp. DRG'!F152</f>
        <v>590.24</v>
      </c>
      <c r="F180" s="141">
        <f>'[6]sp. DRG'!G152</f>
        <v>630</v>
      </c>
      <c r="G180" s="142">
        <f>'[6]sp. DRG'!H152</f>
        <v>590.24</v>
      </c>
      <c r="H180" s="307"/>
      <c r="I180" s="474"/>
      <c r="J180" s="307"/>
      <c r="K180" s="474"/>
      <c r="L180" s="469">
        <f>'[6]sp. DRG'!I152</f>
        <v>3081</v>
      </c>
      <c r="M180" s="470">
        <f>'[6]sp. DRG'!J152</f>
        <v>4490.8999999999996</v>
      </c>
      <c r="N180" s="471">
        <f>'[6]sp. DRG'!K152</f>
        <v>3081</v>
      </c>
      <c r="O180" s="471">
        <f>'[6]sp. DRG'!L152</f>
        <v>0</v>
      </c>
      <c r="P180" s="470">
        <f>'[6]sp. DRG'!M152</f>
        <v>4490.8999999999996</v>
      </c>
      <c r="Q180" s="471">
        <f>'[6]sp. DRG'!N152</f>
        <v>0</v>
      </c>
      <c r="R180" s="470">
        <f>'[6]sp. DRG'!O152</f>
        <v>0</v>
      </c>
      <c r="S180" s="471">
        <f>'[6]sp. DRG'!P152</f>
        <v>0</v>
      </c>
      <c r="T180" s="472">
        <f>'[6]sp. DRG'!Q152</f>
        <v>0</v>
      </c>
      <c r="U180" s="473">
        <f>'[6]sp. DRG'!R152</f>
        <v>993</v>
      </c>
      <c r="V180" s="470">
        <f>'[6]sp. DRG'!S152</f>
        <v>91.93</v>
      </c>
      <c r="W180" s="471">
        <f>'[6]sp. DRG'!T152</f>
        <v>987</v>
      </c>
      <c r="X180" s="472">
        <f>'[6]sp. DRG'!U152</f>
        <v>91.93</v>
      </c>
      <c r="Y180" s="344">
        <f>V180+R180+M180+I180+E180</f>
        <v>5173.07</v>
      </c>
      <c r="Z180" s="206">
        <f>X180+T180+P180+K180+G180</f>
        <v>5173.07</v>
      </c>
    </row>
    <row r="181" spans="1:30" ht="13.5" thickBot="1">
      <c r="A181" s="187" t="s">
        <v>495</v>
      </c>
      <c r="B181" s="285" t="s">
        <v>496</v>
      </c>
      <c r="C181" s="219">
        <v>1</v>
      </c>
      <c r="D181" s="190">
        <f>'[6]sp. DRG'!E153</f>
        <v>35</v>
      </c>
      <c r="E181" s="191">
        <f>'[6]sp. DRG'!F153</f>
        <v>29.83</v>
      </c>
      <c r="F181" s="192">
        <f>'[6]sp. DRG'!G153</f>
        <v>35</v>
      </c>
      <c r="G181" s="193">
        <f>'[6]sp. DRG'!H153</f>
        <v>29.83</v>
      </c>
      <c r="H181" s="307"/>
      <c r="I181" s="195"/>
      <c r="J181" s="305"/>
      <c r="K181" s="475"/>
      <c r="L181" s="476">
        <f>'[6]sp. DRG'!I153</f>
        <v>0</v>
      </c>
      <c r="M181" s="477">
        <f>'[6]sp. DRG'!J153</f>
        <v>0</v>
      </c>
      <c r="N181" s="478">
        <f>'[6]sp. DRG'!K153</f>
        <v>0</v>
      </c>
      <c r="O181" s="478">
        <f>'[6]sp. DRG'!L153</f>
        <v>0</v>
      </c>
      <c r="P181" s="477">
        <f>'[6]sp. DRG'!M153</f>
        <v>0</v>
      </c>
      <c r="Q181" s="478">
        <f>'[6]sp. DRG'!N153</f>
        <v>0</v>
      </c>
      <c r="R181" s="477">
        <f>'[6]sp. DRG'!O153</f>
        <v>0</v>
      </c>
      <c r="S181" s="478">
        <f>'[6]sp. DRG'!P153</f>
        <v>0</v>
      </c>
      <c r="T181" s="479">
        <f>'[6]sp. DRG'!Q153</f>
        <v>0</v>
      </c>
      <c r="U181" s="480">
        <f>'[6]sp. DRG'!R153</f>
        <v>18</v>
      </c>
      <c r="V181" s="477">
        <f>'[6]sp. DRG'!S153</f>
        <v>10.86</v>
      </c>
      <c r="W181" s="478">
        <f>'[6]sp. DRG'!T153</f>
        <v>19</v>
      </c>
      <c r="X181" s="479">
        <f>'[6]sp. DRG'!U153</f>
        <v>10.86</v>
      </c>
      <c r="Y181" s="344">
        <f>V181+R181+M181+I181+E181</f>
        <v>40.69</v>
      </c>
      <c r="Z181" s="206">
        <f>X181+T181+P181+K181+G181</f>
        <v>40.69</v>
      </c>
    </row>
    <row r="182" spans="1:30" ht="13.5" thickBot="1">
      <c r="A182" s="2981" t="s">
        <v>497</v>
      </c>
      <c r="B182" s="2982"/>
      <c r="C182" s="2999"/>
      <c r="D182" s="198">
        <f t="shared" ref="D182:Z182" si="37">SUM(D177:D181)</f>
        <v>7418</v>
      </c>
      <c r="E182" s="199">
        <f t="shared" si="37"/>
        <v>10805.15</v>
      </c>
      <c r="F182" s="198">
        <f t="shared" si="37"/>
        <v>7418</v>
      </c>
      <c r="G182" s="199">
        <f t="shared" si="37"/>
        <v>10805.15</v>
      </c>
      <c r="H182" s="292">
        <f t="shared" si="37"/>
        <v>0</v>
      </c>
      <c r="I182" s="168">
        <f t="shared" si="37"/>
        <v>0</v>
      </c>
      <c r="J182" s="167">
        <f t="shared" si="37"/>
        <v>0</v>
      </c>
      <c r="K182" s="168">
        <f t="shared" si="37"/>
        <v>0</v>
      </c>
      <c r="L182" s="200">
        <f t="shared" si="37"/>
        <v>3208</v>
      </c>
      <c r="M182" s="199">
        <f t="shared" si="37"/>
        <v>5033.53</v>
      </c>
      <c r="N182" s="198">
        <f t="shared" si="37"/>
        <v>3206</v>
      </c>
      <c r="O182" s="198">
        <f t="shared" si="37"/>
        <v>5279</v>
      </c>
      <c r="P182" s="199">
        <f t="shared" si="37"/>
        <v>5033.53</v>
      </c>
      <c r="Q182" s="198">
        <f t="shared" si="37"/>
        <v>0</v>
      </c>
      <c r="R182" s="199">
        <f t="shared" si="37"/>
        <v>0</v>
      </c>
      <c r="S182" s="198">
        <f t="shared" si="37"/>
        <v>0</v>
      </c>
      <c r="T182" s="201">
        <f t="shared" si="37"/>
        <v>0</v>
      </c>
      <c r="U182" s="169">
        <f t="shared" si="37"/>
        <v>2916</v>
      </c>
      <c r="V182" s="170">
        <f t="shared" si="37"/>
        <v>682.31000000000006</v>
      </c>
      <c r="W182" s="169">
        <f t="shared" si="37"/>
        <v>3010</v>
      </c>
      <c r="X182" s="170">
        <f t="shared" si="37"/>
        <v>659.55000000000007</v>
      </c>
      <c r="Y182" s="168">
        <f t="shared" si="37"/>
        <v>16520.989999999998</v>
      </c>
      <c r="Z182" s="168">
        <f t="shared" si="37"/>
        <v>16498.23</v>
      </c>
      <c r="AA182" s="171">
        <f>'[6]sp. DRG'!V154+'[6]sp. acuti altele decat DRG'!V32+'[6]sp. recuperare si  cronici'!V49</f>
        <v>16520.989999999998</v>
      </c>
      <c r="AB182" s="171">
        <f>'[6]sp. DRG'!W154+'[6]sp. acuti altele decat DRG'!W32+'[6]sp. recuperare si  cronici'!W49</f>
        <v>16498.23</v>
      </c>
      <c r="AC182" s="172">
        <f>Y182-AA182</f>
        <v>0</v>
      </c>
      <c r="AD182" s="172">
        <f>Z182-AB182</f>
        <v>0</v>
      </c>
    </row>
    <row r="183" spans="1:30" s="155" customFormat="1">
      <c r="A183" s="125" t="s">
        <v>498</v>
      </c>
      <c r="B183" s="279" t="s">
        <v>499</v>
      </c>
      <c r="C183" s="379">
        <v>1</v>
      </c>
      <c r="D183" s="231">
        <f>'[6]sp. DRG'!E155</f>
        <v>9712</v>
      </c>
      <c r="E183" s="232">
        <f>'[6]sp. DRG'!F155</f>
        <v>16967.77</v>
      </c>
      <c r="F183" s="233">
        <f>'[6]sp. DRG'!G155</f>
        <v>6205</v>
      </c>
      <c r="G183" s="234">
        <f>'[6]sp. DRG'!H155</f>
        <v>10841.52</v>
      </c>
      <c r="H183" s="481"/>
      <c r="I183" s="337"/>
      <c r="J183" s="441"/>
      <c r="K183" s="482"/>
      <c r="L183" s="483">
        <f>'[6]sp. DRG'!I155</f>
        <v>1512</v>
      </c>
      <c r="M183" s="265">
        <f>'[6]sp. DRG'!J155</f>
        <v>5174.5200000000004</v>
      </c>
      <c r="N183" s="264">
        <f>'[6]sp. DRG'!K155</f>
        <v>694</v>
      </c>
      <c r="O183" s="264">
        <f>'[6]sp. DRG'!L155</f>
        <v>27919</v>
      </c>
      <c r="P183" s="265">
        <f>'[6]sp. DRG'!M155</f>
        <v>3309.54</v>
      </c>
      <c r="Q183" s="264">
        <f>'[6]sp. DRG'!N155</f>
        <v>0</v>
      </c>
      <c r="R183" s="265">
        <f>'[6]sp. DRG'!O155</f>
        <v>0</v>
      </c>
      <c r="S183" s="264">
        <f>'[6]sp. DRG'!P155</f>
        <v>0</v>
      </c>
      <c r="T183" s="266">
        <f>'[6]sp. DRG'!Q155</f>
        <v>0</v>
      </c>
      <c r="U183" s="483">
        <f>'[6]sp. DRG'!R155</f>
        <v>5274</v>
      </c>
      <c r="V183" s="484">
        <f>'[6]sp. DRG'!S155</f>
        <v>1411.25</v>
      </c>
      <c r="W183" s="263">
        <f>'[6]sp. DRG'!T155</f>
        <v>0</v>
      </c>
      <c r="X183" s="485">
        <f>'[6]sp. DRG'!U155</f>
        <v>906.07</v>
      </c>
      <c r="Y183" s="344">
        <f>V183+R183+M183+I183+E183</f>
        <v>23553.54</v>
      </c>
      <c r="Z183" s="206">
        <f>X183+T183+P183+K183+G183</f>
        <v>15057.130000000001</v>
      </c>
      <c r="AA183" s="154"/>
      <c r="AB183" s="154"/>
    </row>
    <row r="184" spans="1:30" s="155" customFormat="1">
      <c r="A184" s="136" t="s">
        <v>500</v>
      </c>
      <c r="B184" s="284" t="s">
        <v>501</v>
      </c>
      <c r="C184" s="379">
        <v>1</v>
      </c>
      <c r="D184" s="148">
        <f>'[6]sp. DRG'!E156</f>
        <v>1699</v>
      </c>
      <c r="E184" s="149">
        <f>'[6]sp. DRG'!F156</f>
        <v>2284.17</v>
      </c>
      <c r="F184" s="150">
        <f>'[6]sp. DRG'!G156</f>
        <v>1000</v>
      </c>
      <c r="G184" s="151">
        <f>'[6]sp. DRG'!H156</f>
        <v>1344.22</v>
      </c>
      <c r="H184" s="207"/>
      <c r="I184" s="149"/>
      <c r="J184" s="208"/>
      <c r="K184" s="153"/>
      <c r="L184" s="216">
        <f>'[6]sp. DRG'!I156</f>
        <v>279</v>
      </c>
      <c r="M184" s="213">
        <f>'[6]sp. DRG'!J156</f>
        <v>604.28</v>
      </c>
      <c r="N184" s="208">
        <f>'[6]sp. DRG'!K156</f>
        <v>264</v>
      </c>
      <c r="O184" s="208">
        <f>'[6]sp. DRG'!L156</f>
        <v>259</v>
      </c>
      <c r="P184" s="213">
        <f>'[6]sp. DRG'!M156</f>
        <v>379.73</v>
      </c>
      <c r="Q184" s="208">
        <f>'[6]sp. DRG'!N156</f>
        <v>0</v>
      </c>
      <c r="R184" s="213">
        <f>'[6]sp. DRG'!O156</f>
        <v>0</v>
      </c>
      <c r="S184" s="208">
        <f>'[6]sp. DRG'!P156</f>
        <v>0</v>
      </c>
      <c r="T184" s="214">
        <f>'[6]sp. DRG'!Q156</f>
        <v>0</v>
      </c>
      <c r="U184" s="486">
        <f>'[6]sp. DRG'!R156</f>
        <v>750</v>
      </c>
      <c r="V184" s="288">
        <f>'[6]sp. DRG'!S156</f>
        <v>159.75</v>
      </c>
      <c r="W184" s="481">
        <f>'[6]sp. DRG'!T156</f>
        <v>500</v>
      </c>
      <c r="X184" s="487">
        <f>'[6]sp. DRG'!U156</f>
        <v>106.55</v>
      </c>
      <c r="Y184" s="344">
        <f>V184+R184+M184+I184+E184</f>
        <v>3048.2</v>
      </c>
      <c r="Z184" s="206">
        <f>X184+T184+P184+K184+G184</f>
        <v>1830.5</v>
      </c>
      <c r="AA184" s="154"/>
      <c r="AB184" s="154"/>
    </row>
    <row r="185" spans="1:30" s="155" customFormat="1">
      <c r="A185" s="136" t="s">
        <v>502</v>
      </c>
      <c r="B185" s="284" t="s">
        <v>503</v>
      </c>
      <c r="C185" s="379">
        <v>1</v>
      </c>
      <c r="D185" s="148">
        <f>'[6]sp. DRG'!E157</f>
        <v>1167</v>
      </c>
      <c r="E185" s="149">
        <f>'[6]sp. DRG'!F157</f>
        <v>1578.78</v>
      </c>
      <c r="F185" s="150">
        <f>'[6]sp. DRG'!G157</f>
        <v>784</v>
      </c>
      <c r="G185" s="151">
        <f>'[6]sp. DRG'!H157</f>
        <v>1061.3599999999999</v>
      </c>
      <c r="H185" s="207"/>
      <c r="I185" s="149"/>
      <c r="J185" s="208"/>
      <c r="K185" s="153"/>
      <c r="L185" s="216">
        <f>'[6]sp. DRG'!I157</f>
        <v>0</v>
      </c>
      <c r="M185" s="213">
        <f>'[6]sp. DRG'!J157</f>
        <v>0</v>
      </c>
      <c r="N185" s="208">
        <f>'[6]sp. DRG'!K157</f>
        <v>0</v>
      </c>
      <c r="O185" s="208">
        <f>'[6]sp. DRG'!L157</f>
        <v>0</v>
      </c>
      <c r="P185" s="213">
        <f>'[6]sp. DRG'!M157</f>
        <v>0</v>
      </c>
      <c r="Q185" s="208">
        <f>'[6]sp. DRG'!N157</f>
        <v>0</v>
      </c>
      <c r="R185" s="213">
        <f>'[6]sp. DRG'!O157</f>
        <v>0</v>
      </c>
      <c r="S185" s="208">
        <f>'[6]sp. DRG'!P157</f>
        <v>0</v>
      </c>
      <c r="T185" s="214">
        <f>'[6]sp. DRG'!Q157</f>
        <v>0</v>
      </c>
      <c r="U185" s="486">
        <f>'[6]sp. DRG'!R157</f>
        <v>585</v>
      </c>
      <c r="V185" s="288">
        <f>'[6]sp. DRG'!S157</f>
        <v>149.75</v>
      </c>
      <c r="W185" s="481">
        <f>'[6]sp. DRG'!T157</f>
        <v>397</v>
      </c>
      <c r="X185" s="487">
        <f>'[6]sp. DRG'!U157</f>
        <v>99.21</v>
      </c>
      <c r="Y185" s="344">
        <f>V185+R185+M185+I185+E185</f>
        <v>1728.53</v>
      </c>
      <c r="Z185" s="206">
        <f>X185+T185+P185+K185+G185</f>
        <v>1160.57</v>
      </c>
      <c r="AA185" s="154"/>
      <c r="AB185" s="154"/>
    </row>
    <row r="186" spans="1:30" s="155" customFormat="1" ht="13.5" thickBot="1">
      <c r="A186" s="136" t="s">
        <v>504</v>
      </c>
      <c r="B186" s="284" t="s">
        <v>505</v>
      </c>
      <c r="C186" s="379">
        <v>1</v>
      </c>
      <c r="D186" s="157">
        <f>'[6]sp. DRG'!E158</f>
        <v>1232</v>
      </c>
      <c r="E186" s="158">
        <f>'[6]sp. DRG'!F158</f>
        <v>1548.65</v>
      </c>
      <c r="F186" s="159">
        <f>'[6]sp. DRG'!G158</f>
        <v>828</v>
      </c>
      <c r="G186" s="160">
        <f>'[6]sp. DRG'!H158</f>
        <v>1041.18</v>
      </c>
      <c r="H186" s="220"/>
      <c r="I186" s="158"/>
      <c r="J186" s="290"/>
      <c r="K186" s="488"/>
      <c r="L186" s="489">
        <f>'[6]sp. DRG'!I158</f>
        <v>240</v>
      </c>
      <c r="M186" s="221">
        <f>'[6]sp. DRG'!J158</f>
        <v>541.33000000000004</v>
      </c>
      <c r="N186" s="290">
        <f>'[6]sp. DRG'!K158</f>
        <v>149</v>
      </c>
      <c r="O186" s="290">
        <f>'[6]sp. DRG'!L158</f>
        <v>0</v>
      </c>
      <c r="P186" s="221">
        <f>'[6]sp. DRG'!M158</f>
        <v>336.33</v>
      </c>
      <c r="Q186" s="290">
        <f>'[6]sp. DRG'!N158</f>
        <v>0</v>
      </c>
      <c r="R186" s="221">
        <f>'[6]sp. DRG'!O158</f>
        <v>0</v>
      </c>
      <c r="S186" s="290">
        <f>'[6]sp. DRG'!P158</f>
        <v>0</v>
      </c>
      <c r="T186" s="222">
        <f>'[6]sp. DRG'!Q158</f>
        <v>0</v>
      </c>
      <c r="U186" s="490">
        <f>'[6]sp. DRG'!R158</f>
        <v>115</v>
      </c>
      <c r="V186" s="491">
        <f>'[6]sp. DRG'!S158</f>
        <v>5.75</v>
      </c>
      <c r="W186" s="492">
        <f>'[6]sp. DRG'!T158</f>
        <v>80</v>
      </c>
      <c r="X186" s="493">
        <f>'[6]sp. DRG'!U158</f>
        <v>4</v>
      </c>
      <c r="Y186" s="344">
        <f>V186+R186+M186+I186+E186</f>
        <v>2095.73</v>
      </c>
      <c r="Z186" s="206">
        <f>X186+T186+P186+K186+G186</f>
        <v>1381.51</v>
      </c>
      <c r="AA186" s="154"/>
      <c r="AB186" s="154"/>
    </row>
    <row r="187" spans="1:30" ht="13.5" thickBot="1">
      <c r="A187" s="2981" t="s">
        <v>506</v>
      </c>
      <c r="B187" s="2982"/>
      <c r="C187" s="2999"/>
      <c r="D187" s="414">
        <f t="shared" ref="D187:Z187" si="38">SUM(D183:D186)</f>
        <v>13810</v>
      </c>
      <c r="E187" s="494">
        <f t="shared" si="38"/>
        <v>22379.370000000003</v>
      </c>
      <c r="F187" s="358">
        <f t="shared" si="38"/>
        <v>8817</v>
      </c>
      <c r="G187" s="494">
        <f t="shared" si="38"/>
        <v>14288.28</v>
      </c>
      <c r="H187" s="358">
        <f t="shared" si="38"/>
        <v>0</v>
      </c>
      <c r="I187" s="494">
        <f t="shared" si="38"/>
        <v>0</v>
      </c>
      <c r="J187" s="358">
        <f t="shared" si="38"/>
        <v>0</v>
      </c>
      <c r="K187" s="494">
        <f t="shared" si="38"/>
        <v>0</v>
      </c>
      <c r="L187" s="358">
        <f t="shared" si="38"/>
        <v>2031</v>
      </c>
      <c r="M187" s="494">
        <f t="shared" si="38"/>
        <v>6320.13</v>
      </c>
      <c r="N187" s="358">
        <f t="shared" si="38"/>
        <v>1107</v>
      </c>
      <c r="O187" s="358">
        <f t="shared" si="38"/>
        <v>28178</v>
      </c>
      <c r="P187" s="494">
        <f t="shared" si="38"/>
        <v>4025.6</v>
      </c>
      <c r="Q187" s="358">
        <f t="shared" si="38"/>
        <v>0</v>
      </c>
      <c r="R187" s="494">
        <f t="shared" si="38"/>
        <v>0</v>
      </c>
      <c r="S187" s="358">
        <f t="shared" si="38"/>
        <v>0</v>
      </c>
      <c r="T187" s="495">
        <f t="shared" si="38"/>
        <v>0</v>
      </c>
      <c r="U187" s="414">
        <f t="shared" si="38"/>
        <v>6724</v>
      </c>
      <c r="V187" s="494">
        <f t="shared" si="38"/>
        <v>1726.5</v>
      </c>
      <c r="W187" s="358">
        <f t="shared" si="38"/>
        <v>977</v>
      </c>
      <c r="X187" s="494">
        <f t="shared" si="38"/>
        <v>1115.83</v>
      </c>
      <c r="Y187" s="291">
        <f t="shared" si="38"/>
        <v>30426</v>
      </c>
      <c r="Z187" s="291">
        <f t="shared" si="38"/>
        <v>19429.71</v>
      </c>
      <c r="AA187" s="171">
        <f>'[6]sp. DRG'!V159</f>
        <v>30426</v>
      </c>
      <c r="AB187" s="171">
        <f>'[6]sp. DRG'!W159</f>
        <v>19429.71</v>
      </c>
      <c r="AC187" s="172">
        <f>Y187-AA187</f>
        <v>0</v>
      </c>
      <c r="AD187" s="172">
        <f>Z187-AB187</f>
        <v>0</v>
      </c>
    </row>
    <row r="188" spans="1:30" ht="22.5">
      <c r="A188" s="125" t="s">
        <v>507</v>
      </c>
      <c r="B188" s="496" t="s">
        <v>508</v>
      </c>
      <c r="C188" s="127">
        <v>1</v>
      </c>
      <c r="D188" s="150">
        <f>'[6]sp. DRG'!E160</f>
        <v>13613</v>
      </c>
      <c r="E188" s="149">
        <f>'[6]sp. DRG'!F160</f>
        <v>29793.68</v>
      </c>
      <c r="F188" s="150">
        <f>'[6]sp. DRG'!G160</f>
        <v>13553</v>
      </c>
      <c r="G188" s="149">
        <f>'[6]sp. DRG'!H160</f>
        <v>29793.68</v>
      </c>
      <c r="H188" s="208"/>
      <c r="I188" s="149"/>
      <c r="J188" s="208"/>
      <c r="K188" s="149"/>
      <c r="L188" s="208">
        <f>'[6]sp. DRG'!I160</f>
        <v>420</v>
      </c>
      <c r="M188" s="213">
        <f>'[6]sp. DRG'!J160</f>
        <v>2520.44</v>
      </c>
      <c r="N188" s="208">
        <f>'[6]sp. DRG'!K160</f>
        <v>493</v>
      </c>
      <c r="O188" s="208">
        <f>'[6]sp. DRG'!L160</f>
        <v>2446</v>
      </c>
      <c r="P188" s="213">
        <f>'[6]sp. DRG'!M160</f>
        <v>2520.44</v>
      </c>
      <c r="Q188" s="208">
        <f>'[6]sp. DRG'!N160</f>
        <v>0</v>
      </c>
      <c r="R188" s="213">
        <f>'[6]sp. DRG'!O160</f>
        <v>0</v>
      </c>
      <c r="S188" s="208">
        <f>'[6]sp. DRG'!P160</f>
        <v>0</v>
      </c>
      <c r="T188" s="213">
        <f>'[6]sp. DRG'!Q160</f>
        <v>0</v>
      </c>
      <c r="U188" s="208">
        <f>'[6]sp. DRG'!R160</f>
        <v>4275</v>
      </c>
      <c r="V188" s="213">
        <f>'[6]sp. DRG'!S160</f>
        <v>765.34</v>
      </c>
      <c r="W188" s="208">
        <f>'[6]sp. DRG'!T160</f>
        <v>4275</v>
      </c>
      <c r="X188" s="213">
        <f>'[6]sp. DRG'!U160</f>
        <v>765.34</v>
      </c>
      <c r="Y188" s="205">
        <f>V188+R188+M188+I188+E188</f>
        <v>33079.46</v>
      </c>
      <c r="Z188" s="206">
        <f>X188+T188+P188+K188+G188</f>
        <v>33079.46</v>
      </c>
    </row>
    <row r="189" spans="1:30" ht="22.5">
      <c r="A189" s="136" t="s">
        <v>509</v>
      </c>
      <c r="B189" s="496" t="s">
        <v>510</v>
      </c>
      <c r="C189" s="178">
        <v>1</v>
      </c>
      <c r="D189" s="150">
        <f>'[6]sp. DRG'!E161</f>
        <v>4125</v>
      </c>
      <c r="E189" s="149">
        <f>'[6]sp. DRG'!F161</f>
        <v>6496.28</v>
      </c>
      <c r="F189" s="150">
        <f>'[6]sp. DRG'!G161</f>
        <v>4197</v>
      </c>
      <c r="G189" s="149">
        <f>'[6]sp. DRG'!H161</f>
        <v>6496.28</v>
      </c>
      <c r="H189" s="208"/>
      <c r="I189" s="149"/>
      <c r="J189" s="208"/>
      <c r="K189" s="149"/>
      <c r="L189" s="208">
        <f>'[6]sp. DRG'!I161</f>
        <v>182</v>
      </c>
      <c r="M189" s="213">
        <f>'[6]sp. DRG'!J161</f>
        <v>545.12</v>
      </c>
      <c r="N189" s="208">
        <f>'[6]sp. DRG'!K161</f>
        <v>344</v>
      </c>
      <c r="O189" s="208">
        <f>'[6]sp. DRG'!L161</f>
        <v>993</v>
      </c>
      <c r="P189" s="213">
        <f>'[6]sp. DRG'!M161</f>
        <v>545.12</v>
      </c>
      <c r="Q189" s="208">
        <f>'[6]sp. DRG'!N161</f>
        <v>0</v>
      </c>
      <c r="R189" s="213">
        <f>'[6]sp. DRG'!O161</f>
        <v>0</v>
      </c>
      <c r="S189" s="208">
        <f>'[6]sp. DRG'!P161</f>
        <v>0</v>
      </c>
      <c r="T189" s="213">
        <f>'[6]sp. DRG'!Q161</f>
        <v>0</v>
      </c>
      <c r="U189" s="208">
        <f>'[6]sp. DRG'!R161</f>
        <v>3921</v>
      </c>
      <c r="V189" s="213">
        <f>'[6]sp. DRG'!S161</f>
        <v>334.71</v>
      </c>
      <c r="W189" s="208">
        <f>'[6]sp. DRG'!T161</f>
        <v>3921</v>
      </c>
      <c r="X189" s="213">
        <f>'[6]sp. DRG'!U161</f>
        <v>334.71</v>
      </c>
      <c r="Y189" s="205">
        <f t="shared" ref="Y189:Y203" si="39">V189+R189+M189+I189+E189</f>
        <v>7376.11</v>
      </c>
      <c r="Z189" s="206">
        <f t="shared" ref="Z189:Z203" si="40">X189+T189+P189+K189+G189</f>
        <v>7376.11</v>
      </c>
    </row>
    <row r="190" spans="1:30" ht="45">
      <c r="A190" s="136" t="s">
        <v>511</v>
      </c>
      <c r="B190" s="496" t="s">
        <v>512</v>
      </c>
      <c r="C190" s="178">
        <v>1</v>
      </c>
      <c r="D190" s="150">
        <f>'[6]sp. DRG'!E162</f>
        <v>2310</v>
      </c>
      <c r="E190" s="149">
        <f>'[6]sp. DRG'!F162</f>
        <v>3402.34</v>
      </c>
      <c r="F190" s="150">
        <f>'[6]sp. DRG'!G162</f>
        <v>2157</v>
      </c>
      <c r="G190" s="149">
        <f>'[6]sp. DRG'!H162</f>
        <v>3402.34</v>
      </c>
      <c r="H190" s="208"/>
      <c r="I190" s="149"/>
      <c r="J190" s="208"/>
      <c r="K190" s="149"/>
      <c r="L190" s="208">
        <f>'[6]sp. DRG'!I162</f>
        <v>219</v>
      </c>
      <c r="M190" s="213">
        <f>'[6]sp. DRG'!J162</f>
        <v>1652.29</v>
      </c>
      <c r="N190" s="208">
        <f>'[6]sp. DRG'!K162</f>
        <v>0</v>
      </c>
      <c r="O190" s="208">
        <f>'[6]sp. DRG'!L162</f>
        <v>8398</v>
      </c>
      <c r="P190" s="213">
        <f>'[6]sp. DRG'!M162</f>
        <v>1652.29</v>
      </c>
      <c r="Q190" s="208">
        <f>'[6]sp. DRG'!N162</f>
        <v>0</v>
      </c>
      <c r="R190" s="213">
        <f>'[6]sp. DRG'!O162</f>
        <v>0</v>
      </c>
      <c r="S190" s="208">
        <f>'[6]sp. DRG'!P162</f>
        <v>0</v>
      </c>
      <c r="T190" s="213">
        <f>'[6]sp. DRG'!Q162</f>
        <v>0</v>
      </c>
      <c r="U190" s="208">
        <f>'[6]sp. DRG'!R162</f>
        <v>1267</v>
      </c>
      <c r="V190" s="213">
        <f>'[6]sp. DRG'!S162</f>
        <v>180.02</v>
      </c>
      <c r="W190" s="208">
        <f>'[6]sp. DRG'!T162</f>
        <v>1267</v>
      </c>
      <c r="X190" s="213">
        <f>'[6]sp. DRG'!U162</f>
        <v>180.02</v>
      </c>
      <c r="Y190" s="205">
        <f t="shared" si="39"/>
        <v>5234.6499999999996</v>
      </c>
      <c r="Z190" s="206">
        <f t="shared" si="40"/>
        <v>5234.6499999999996</v>
      </c>
    </row>
    <row r="191" spans="1:30">
      <c r="A191" s="136" t="s">
        <v>513</v>
      </c>
      <c r="B191" s="496" t="s">
        <v>514</v>
      </c>
      <c r="C191" s="178">
        <v>1</v>
      </c>
      <c r="D191" s="150">
        <f>'[6]sp. DRG'!E163</f>
        <v>861</v>
      </c>
      <c r="E191" s="149">
        <f>'[6]sp. DRG'!F163</f>
        <v>1054.8699999999999</v>
      </c>
      <c r="F191" s="150">
        <f>'[6]sp. DRG'!G163</f>
        <v>819</v>
      </c>
      <c r="G191" s="149">
        <f>'[6]sp. DRG'!H163</f>
        <v>1054.8699999999999</v>
      </c>
      <c r="H191" s="208"/>
      <c r="I191" s="149"/>
      <c r="J191" s="208"/>
      <c r="K191" s="149"/>
      <c r="L191" s="208">
        <f>'[6]sp. DRG'!I163</f>
        <v>33</v>
      </c>
      <c r="M191" s="213">
        <f>'[6]sp. DRG'!J163</f>
        <v>53.74</v>
      </c>
      <c r="N191" s="208">
        <f>'[6]sp. DRG'!K163</f>
        <v>55</v>
      </c>
      <c r="O191" s="208">
        <f>'[6]sp. DRG'!L163</f>
        <v>0</v>
      </c>
      <c r="P191" s="213">
        <f>'[6]sp. DRG'!M163</f>
        <v>53.74</v>
      </c>
      <c r="Q191" s="208">
        <f>'[6]sp. DRG'!N163</f>
        <v>0</v>
      </c>
      <c r="R191" s="213">
        <f>'[6]sp. DRG'!O163</f>
        <v>0</v>
      </c>
      <c r="S191" s="208">
        <f>'[6]sp. DRG'!P163</f>
        <v>0</v>
      </c>
      <c r="T191" s="213">
        <f>'[6]sp. DRG'!Q163</f>
        <v>0</v>
      </c>
      <c r="U191" s="208">
        <f>'[6]sp. DRG'!R163</f>
        <v>1789</v>
      </c>
      <c r="V191" s="213">
        <f>'[6]sp. DRG'!S163</f>
        <v>185.83</v>
      </c>
      <c r="W191" s="208">
        <f>'[6]sp. DRG'!T163</f>
        <v>1789</v>
      </c>
      <c r="X191" s="213">
        <f>'[6]sp. DRG'!U163</f>
        <v>185.83</v>
      </c>
      <c r="Y191" s="205">
        <f t="shared" si="39"/>
        <v>1294.4399999999998</v>
      </c>
      <c r="Z191" s="206">
        <f t="shared" si="40"/>
        <v>1294.4399999999998</v>
      </c>
    </row>
    <row r="192" spans="1:30">
      <c r="A192" s="136" t="s">
        <v>515</v>
      </c>
      <c r="B192" s="496" t="s">
        <v>516</v>
      </c>
      <c r="C192" s="178">
        <v>1</v>
      </c>
      <c r="D192" s="150">
        <f>'[6]sp. DRG'!E164</f>
        <v>1158</v>
      </c>
      <c r="E192" s="149">
        <f>'[6]sp. DRG'!F164</f>
        <v>1594.2</v>
      </c>
      <c r="F192" s="150">
        <f>'[6]sp. DRG'!G164</f>
        <v>1091</v>
      </c>
      <c r="G192" s="149">
        <f>'[6]sp. DRG'!H164</f>
        <v>1594.2</v>
      </c>
      <c r="H192" s="208"/>
      <c r="I192" s="149"/>
      <c r="J192" s="208"/>
      <c r="K192" s="149"/>
      <c r="L192" s="208">
        <f>'[6]sp. DRG'!I164</f>
        <v>0</v>
      </c>
      <c r="M192" s="213">
        <f>'[6]sp. DRG'!J164</f>
        <v>0</v>
      </c>
      <c r="N192" s="208">
        <f>'[6]sp. DRG'!K164</f>
        <v>0</v>
      </c>
      <c r="O192" s="208">
        <f>'[6]sp. DRG'!L164</f>
        <v>0</v>
      </c>
      <c r="P192" s="213">
        <f>'[6]sp. DRG'!M164</f>
        <v>0</v>
      </c>
      <c r="Q192" s="208">
        <f>'[6]sp. DRG'!N164</f>
        <v>0</v>
      </c>
      <c r="R192" s="213">
        <f>'[6]sp. DRG'!O164</f>
        <v>0</v>
      </c>
      <c r="S192" s="208">
        <f>'[6]sp. DRG'!P164</f>
        <v>0</v>
      </c>
      <c r="T192" s="213">
        <f>'[6]sp. DRG'!Q164</f>
        <v>0</v>
      </c>
      <c r="U192" s="208">
        <f>'[6]sp. DRG'!R164</f>
        <v>894</v>
      </c>
      <c r="V192" s="213">
        <f>'[6]sp. DRG'!S164</f>
        <v>131.69999999999999</v>
      </c>
      <c r="W192" s="208">
        <f>'[6]sp. DRG'!T164</f>
        <v>894</v>
      </c>
      <c r="X192" s="213">
        <f>'[6]sp. DRG'!U164</f>
        <v>131.69999999999999</v>
      </c>
      <c r="Y192" s="205">
        <f t="shared" si="39"/>
        <v>1725.9</v>
      </c>
      <c r="Z192" s="206">
        <f t="shared" si="40"/>
        <v>1725.9</v>
      </c>
    </row>
    <row r="193" spans="1:30">
      <c r="A193" s="136" t="s">
        <v>517</v>
      </c>
      <c r="B193" s="496" t="s">
        <v>518</v>
      </c>
      <c r="C193" s="178">
        <v>1</v>
      </c>
      <c r="D193" s="150">
        <f>'[6]sp. DRG'!E165</f>
        <v>870</v>
      </c>
      <c r="E193" s="149">
        <f>'[6]sp. DRG'!F165</f>
        <v>1015.83</v>
      </c>
      <c r="F193" s="150">
        <f>'[6]sp. DRG'!G165</f>
        <v>790</v>
      </c>
      <c r="G193" s="149">
        <f>'[6]sp. DRG'!H165</f>
        <v>1015.83</v>
      </c>
      <c r="H193" s="208"/>
      <c r="I193" s="149"/>
      <c r="J193" s="208"/>
      <c r="K193" s="149"/>
      <c r="L193" s="208">
        <f>'[6]sp. DRG'!I165</f>
        <v>0</v>
      </c>
      <c r="M193" s="213">
        <f>'[6]sp. DRG'!J165</f>
        <v>0</v>
      </c>
      <c r="N193" s="208">
        <f>'[6]sp. DRG'!K165</f>
        <v>0</v>
      </c>
      <c r="O193" s="208">
        <f>'[6]sp. DRG'!L165</f>
        <v>0</v>
      </c>
      <c r="P193" s="213">
        <f>'[6]sp. DRG'!M165</f>
        <v>0</v>
      </c>
      <c r="Q193" s="208">
        <f>'[6]sp. DRG'!N165</f>
        <v>0</v>
      </c>
      <c r="R193" s="213">
        <f>'[6]sp. DRG'!O165</f>
        <v>0</v>
      </c>
      <c r="S193" s="208">
        <f>'[6]sp. DRG'!P165</f>
        <v>0</v>
      </c>
      <c r="T193" s="213">
        <f>'[6]sp. DRG'!Q165</f>
        <v>0</v>
      </c>
      <c r="U193" s="208">
        <f>'[6]sp. DRG'!R165</f>
        <v>1289</v>
      </c>
      <c r="V193" s="213">
        <f>'[6]sp. DRG'!S165</f>
        <v>235.46</v>
      </c>
      <c r="W193" s="208">
        <f>'[6]sp. DRG'!T165</f>
        <v>1289</v>
      </c>
      <c r="X193" s="213">
        <f>'[6]sp. DRG'!U165</f>
        <v>235.46</v>
      </c>
      <c r="Y193" s="205">
        <f t="shared" si="39"/>
        <v>1251.29</v>
      </c>
      <c r="Z193" s="206">
        <f t="shared" si="40"/>
        <v>1251.29</v>
      </c>
    </row>
    <row r="194" spans="1:30">
      <c r="A194" s="136" t="s">
        <v>519</v>
      </c>
      <c r="B194" s="496" t="s">
        <v>520</v>
      </c>
      <c r="C194" s="178">
        <v>1</v>
      </c>
      <c r="D194" s="150">
        <f>'[6]sp. DRG'!E166</f>
        <v>1473</v>
      </c>
      <c r="E194" s="149">
        <f>'[6]sp. DRG'!F166</f>
        <v>1833.94</v>
      </c>
      <c r="F194" s="150">
        <f>'[6]sp. DRG'!G166</f>
        <v>1456</v>
      </c>
      <c r="G194" s="149">
        <f>'[6]sp. DRG'!H166</f>
        <v>1833.94</v>
      </c>
      <c r="H194" s="208"/>
      <c r="I194" s="149"/>
      <c r="J194" s="208"/>
      <c r="K194" s="149"/>
      <c r="L194" s="208">
        <f>'[6]sp. DRG'!I166</f>
        <v>241</v>
      </c>
      <c r="M194" s="213">
        <f>'[6]sp. DRG'!J166</f>
        <v>782.02</v>
      </c>
      <c r="N194" s="208">
        <f>'[6]sp. DRG'!K166</f>
        <v>251</v>
      </c>
      <c r="O194" s="208">
        <f>'[6]sp. DRG'!L166</f>
        <v>2391</v>
      </c>
      <c r="P194" s="213">
        <f>'[6]sp. DRG'!M166</f>
        <v>782.02</v>
      </c>
      <c r="Q194" s="208">
        <f>'[6]sp. DRG'!N166</f>
        <v>0</v>
      </c>
      <c r="R194" s="213">
        <f>'[6]sp. DRG'!O166</f>
        <v>0</v>
      </c>
      <c r="S194" s="208">
        <f>'[6]sp. DRG'!P166</f>
        <v>0</v>
      </c>
      <c r="T194" s="213">
        <f>'[6]sp. DRG'!Q166</f>
        <v>0</v>
      </c>
      <c r="U194" s="208">
        <f>'[6]sp. DRG'!R166</f>
        <v>2126</v>
      </c>
      <c r="V194" s="213">
        <f>'[6]sp. DRG'!S166</f>
        <v>547.79</v>
      </c>
      <c r="W194" s="208">
        <f>'[6]sp. DRG'!T166</f>
        <v>2126</v>
      </c>
      <c r="X194" s="213">
        <f>'[6]sp. DRG'!U166</f>
        <v>547.79</v>
      </c>
      <c r="Y194" s="205">
        <f t="shared" si="39"/>
        <v>3163.75</v>
      </c>
      <c r="Z194" s="206">
        <f t="shared" si="40"/>
        <v>3163.75</v>
      </c>
    </row>
    <row r="195" spans="1:30" ht="22.5">
      <c r="A195" s="136" t="s">
        <v>521</v>
      </c>
      <c r="B195" s="284" t="s">
        <v>522</v>
      </c>
      <c r="C195" s="178">
        <v>1</v>
      </c>
      <c r="D195" s="150">
        <f>'[6]sp. DRG'!E167</f>
        <v>0</v>
      </c>
      <c r="E195" s="150">
        <f>'[6]sp. DRG'!F167</f>
        <v>0</v>
      </c>
      <c r="F195" s="150">
        <f>'[6]sp. DRG'!G167</f>
        <v>0</v>
      </c>
      <c r="G195" s="150">
        <f>'[6]sp. DRG'!H167</f>
        <v>0</v>
      </c>
      <c r="H195" s="208"/>
      <c r="I195" s="149"/>
      <c r="J195" s="208"/>
      <c r="K195" s="149"/>
      <c r="L195" s="208">
        <f>'[6]sp. DRG'!I167</f>
        <v>0</v>
      </c>
      <c r="M195" s="208">
        <f>'[6]sp. DRG'!J167</f>
        <v>0</v>
      </c>
      <c r="N195" s="208">
        <f>'[6]sp. DRG'!K167</f>
        <v>0</v>
      </c>
      <c r="O195" s="208">
        <f>'[6]sp. DRG'!L167</f>
        <v>0</v>
      </c>
      <c r="P195" s="208">
        <f>'[6]sp. DRG'!M167</f>
        <v>0</v>
      </c>
      <c r="Q195" s="208">
        <f>'[6]sp. DRG'!N167</f>
        <v>0</v>
      </c>
      <c r="R195" s="208">
        <f>'[6]sp. DRG'!O167</f>
        <v>0</v>
      </c>
      <c r="S195" s="208">
        <f>'[6]sp. DRG'!P167</f>
        <v>0</v>
      </c>
      <c r="T195" s="208">
        <f>'[6]sp. DRG'!Q167</f>
        <v>0</v>
      </c>
      <c r="U195" s="208">
        <f>'[6]sp. DRG'!R167</f>
        <v>0</v>
      </c>
      <c r="V195" s="208">
        <f>'[6]sp. DRG'!S167</f>
        <v>0</v>
      </c>
      <c r="W195" s="208">
        <f>'[6]sp. DRG'!T167</f>
        <v>0</v>
      </c>
      <c r="X195" s="208">
        <f>'[6]sp. DRG'!U167</f>
        <v>0</v>
      </c>
      <c r="Y195" s="205">
        <f t="shared" si="39"/>
        <v>0</v>
      </c>
      <c r="Z195" s="206">
        <f t="shared" si="40"/>
        <v>0</v>
      </c>
    </row>
    <row r="196" spans="1:30" ht="33.75">
      <c r="A196" s="136" t="s">
        <v>523</v>
      </c>
      <c r="B196" s="284" t="s">
        <v>524</v>
      </c>
      <c r="C196" s="138">
        <v>1</v>
      </c>
      <c r="D196" s="150">
        <f>'[6]sp. DRG'!E168</f>
        <v>645</v>
      </c>
      <c r="E196" s="150">
        <f>'[6]sp. DRG'!F168</f>
        <v>841.32</v>
      </c>
      <c r="F196" s="150">
        <f>'[6]sp. DRG'!G168</f>
        <v>660</v>
      </c>
      <c r="G196" s="150">
        <f>'[6]sp. DRG'!H168</f>
        <v>841.32</v>
      </c>
      <c r="H196" s="208"/>
      <c r="I196" s="213"/>
      <c r="J196" s="208"/>
      <c r="K196" s="213"/>
      <c r="L196" s="208">
        <f>'[6]sp. DRG'!I168</f>
        <v>0</v>
      </c>
      <c r="M196" s="208">
        <f>'[6]sp. DRG'!J168</f>
        <v>0</v>
      </c>
      <c r="N196" s="208">
        <f>'[6]sp. DRG'!K168</f>
        <v>0</v>
      </c>
      <c r="O196" s="208">
        <f>'[6]sp. DRG'!L168</f>
        <v>0</v>
      </c>
      <c r="P196" s="208">
        <f>'[6]sp. DRG'!M168</f>
        <v>0</v>
      </c>
      <c r="Q196" s="208">
        <f>'[6]sp. DRG'!N168</f>
        <v>0</v>
      </c>
      <c r="R196" s="208">
        <f>'[6]sp. DRG'!O168</f>
        <v>0</v>
      </c>
      <c r="S196" s="208">
        <f>'[6]sp. DRG'!P168</f>
        <v>0</v>
      </c>
      <c r="T196" s="208">
        <f>'[6]sp. DRG'!Q168</f>
        <v>0</v>
      </c>
      <c r="U196" s="208">
        <f>'[6]sp. DRG'!R168</f>
        <v>548</v>
      </c>
      <c r="V196" s="208">
        <f>'[6]sp. DRG'!S168</f>
        <v>21</v>
      </c>
      <c r="W196" s="208">
        <f>'[6]sp. DRG'!T168</f>
        <v>548</v>
      </c>
      <c r="X196" s="208">
        <f>'[6]sp. DRG'!U168</f>
        <v>21</v>
      </c>
      <c r="Y196" s="205">
        <f t="shared" si="39"/>
        <v>862.32</v>
      </c>
      <c r="Z196" s="206">
        <f t="shared" si="40"/>
        <v>862.32</v>
      </c>
    </row>
    <row r="197" spans="1:30">
      <c r="A197" s="136" t="s">
        <v>525</v>
      </c>
      <c r="B197" s="284" t="s">
        <v>526</v>
      </c>
      <c r="C197" s="138">
        <v>1</v>
      </c>
      <c r="D197" s="150">
        <f>'[6]sp. DRG'!E169</f>
        <v>479</v>
      </c>
      <c r="E197" s="149">
        <f>'[6]sp. DRG'!F169</f>
        <v>769.16</v>
      </c>
      <c r="F197" s="150">
        <f>'[6]sp. DRG'!G169</f>
        <v>504</v>
      </c>
      <c r="G197" s="149">
        <f>'[6]sp. DRG'!H169</f>
        <v>769.16</v>
      </c>
      <c r="H197" s="208"/>
      <c r="I197" s="213"/>
      <c r="J197" s="208"/>
      <c r="K197" s="213"/>
      <c r="L197" s="208">
        <f>'[6]sp. DRG'!I169</f>
        <v>156</v>
      </c>
      <c r="M197" s="213">
        <f>'[6]sp. DRG'!J169</f>
        <v>1155.55</v>
      </c>
      <c r="N197" s="208">
        <f>'[6]sp. DRG'!K169</f>
        <v>0</v>
      </c>
      <c r="O197" s="208">
        <f>'[6]sp. DRG'!L169</f>
        <v>7023</v>
      </c>
      <c r="P197" s="213">
        <f>'[6]sp. DRG'!M169</f>
        <v>1155.55</v>
      </c>
      <c r="Q197" s="208">
        <f>'[6]sp. DRG'!N169</f>
        <v>0</v>
      </c>
      <c r="R197" s="213">
        <f>'[6]sp. DRG'!O169</f>
        <v>0</v>
      </c>
      <c r="S197" s="208">
        <f>'[6]sp. DRG'!P169</f>
        <v>0</v>
      </c>
      <c r="T197" s="213">
        <f>'[6]sp. DRG'!Q169</f>
        <v>0</v>
      </c>
      <c r="U197" s="208">
        <f>'[6]sp. DRG'!R169</f>
        <v>0</v>
      </c>
      <c r="V197" s="213">
        <f>'[6]sp. DRG'!S169</f>
        <v>0</v>
      </c>
      <c r="W197" s="208">
        <f>'[6]sp. DRG'!T169</f>
        <v>0</v>
      </c>
      <c r="X197" s="213">
        <f>'[6]sp. DRG'!U169</f>
        <v>0</v>
      </c>
      <c r="Y197" s="205">
        <f t="shared" si="39"/>
        <v>1924.71</v>
      </c>
      <c r="Z197" s="206">
        <f t="shared" si="40"/>
        <v>1924.71</v>
      </c>
    </row>
    <row r="198" spans="1:30" ht="22.5">
      <c r="A198" s="136" t="s">
        <v>527</v>
      </c>
      <c r="B198" s="284" t="s">
        <v>528</v>
      </c>
      <c r="C198" s="138">
        <v>3</v>
      </c>
      <c r="D198" s="150"/>
      <c r="E198" s="213"/>
      <c r="F198" s="208"/>
      <c r="G198" s="213"/>
      <c r="H198" s="208"/>
      <c r="I198" s="213"/>
      <c r="J198" s="208"/>
      <c r="K198" s="213"/>
      <c r="L198" s="208">
        <f>'[6]sp. recuperare si  cronici'!E51</f>
        <v>309</v>
      </c>
      <c r="M198" s="213">
        <f>'[6]sp. recuperare si  cronici'!F51</f>
        <v>4025.28</v>
      </c>
      <c r="N198" s="208">
        <f>'[6]sp. recuperare si  cronici'!G51</f>
        <v>309</v>
      </c>
      <c r="O198" s="208">
        <f>'[6]sp. recuperare si  cronici'!H51</f>
        <v>40473</v>
      </c>
      <c r="P198" s="213">
        <f>'[6]sp. recuperare si  cronici'!I51</f>
        <v>4025.28</v>
      </c>
      <c r="Q198" s="208">
        <f>'[6]sp. recuperare si  cronici'!J51</f>
        <v>0</v>
      </c>
      <c r="R198" s="213">
        <f>'[6]sp. recuperare si  cronici'!K51</f>
        <v>0</v>
      </c>
      <c r="S198" s="208">
        <f>'[6]sp. recuperare si  cronici'!L51</f>
        <v>0</v>
      </c>
      <c r="T198" s="213">
        <f>'[6]sp. recuperare si  cronici'!M51</f>
        <v>0</v>
      </c>
      <c r="U198" s="180">
        <f>'[6]sp. recuperare si  cronici'!R51</f>
        <v>0</v>
      </c>
      <c r="V198" s="181">
        <f>'[6]sp. recuperare si  cronici'!S51</f>
        <v>0</v>
      </c>
      <c r="W198" s="180">
        <f>'[6]sp. recuperare si  cronici'!T51</f>
        <v>0</v>
      </c>
      <c r="X198" s="181">
        <f>'[6]sp. recuperare si  cronici'!U51</f>
        <v>0</v>
      </c>
      <c r="Y198" s="205">
        <f t="shared" si="39"/>
        <v>4025.28</v>
      </c>
      <c r="Z198" s="206">
        <f t="shared" si="40"/>
        <v>4025.28</v>
      </c>
    </row>
    <row r="199" spans="1:30" ht="22.5">
      <c r="A199" s="136" t="s">
        <v>529</v>
      </c>
      <c r="B199" s="284" t="s">
        <v>530</v>
      </c>
      <c r="C199" s="138">
        <v>1</v>
      </c>
      <c r="D199" s="150">
        <f>'[6]sp. DRG'!E170</f>
        <v>2370</v>
      </c>
      <c r="E199" s="150">
        <f>'[6]sp. DRG'!F170</f>
        <v>3943.04</v>
      </c>
      <c r="F199" s="150">
        <f>'[6]sp. DRG'!G170</f>
        <v>2226</v>
      </c>
      <c r="G199" s="150">
        <f>'[6]sp. DRG'!H170</f>
        <v>3943.04</v>
      </c>
      <c r="H199" s="208"/>
      <c r="I199" s="213"/>
      <c r="J199" s="208"/>
      <c r="K199" s="213"/>
      <c r="L199" s="208">
        <f>'[6]sp. DRG'!I170</f>
        <v>300</v>
      </c>
      <c r="M199" s="213">
        <f>'[6]sp. DRG'!J170</f>
        <v>1067.7</v>
      </c>
      <c r="N199" s="208">
        <f>'[6]sp. DRG'!K170</f>
        <v>222</v>
      </c>
      <c r="O199" s="208">
        <f>'[6]sp. DRG'!L170</f>
        <v>3803</v>
      </c>
      <c r="P199" s="213">
        <f>'[6]sp. DRG'!M170</f>
        <v>1067.7</v>
      </c>
      <c r="Q199" s="208">
        <f>'[6]sp. DRG'!N170</f>
        <v>0</v>
      </c>
      <c r="R199" s="213">
        <f>'[6]sp. DRG'!O170</f>
        <v>0</v>
      </c>
      <c r="S199" s="208">
        <f>'[6]sp. DRG'!P170</f>
        <v>0</v>
      </c>
      <c r="T199" s="213">
        <f>'[6]sp. DRG'!Q170</f>
        <v>0</v>
      </c>
      <c r="U199" s="208">
        <f>'[6]sp. DRG'!R170</f>
        <v>1615</v>
      </c>
      <c r="V199" s="213">
        <f>'[6]sp. DRG'!S170</f>
        <v>167</v>
      </c>
      <c r="W199" s="208">
        <f>'[6]sp. DRG'!T170</f>
        <v>1615</v>
      </c>
      <c r="X199" s="213">
        <f>'[6]sp. DRG'!U170</f>
        <v>167</v>
      </c>
      <c r="Y199" s="205">
        <f t="shared" si="39"/>
        <v>5177.74</v>
      </c>
      <c r="Z199" s="206">
        <f t="shared" si="40"/>
        <v>5177.74</v>
      </c>
    </row>
    <row r="200" spans="1:30" ht="13.5" thickBot="1">
      <c r="A200" s="497" t="s">
        <v>531</v>
      </c>
      <c r="B200" s="498" t="s">
        <v>532</v>
      </c>
      <c r="C200" s="138">
        <v>2</v>
      </c>
      <c r="D200" s="150"/>
      <c r="E200" s="150"/>
      <c r="F200" s="150"/>
      <c r="G200" s="150"/>
      <c r="H200" s="208">
        <f>'[6]sp. acuti altele decat DRG'!E35</f>
        <v>0</v>
      </c>
      <c r="I200" s="213">
        <f>'[6]sp. acuti altele decat DRG'!F35</f>
        <v>0</v>
      </c>
      <c r="J200" s="208">
        <f>'[6]sp. acuti altele decat DRG'!G35</f>
        <v>0</v>
      </c>
      <c r="K200" s="213">
        <f>'[6]sp. acuti altele decat DRG'!H35</f>
        <v>0</v>
      </c>
      <c r="L200" s="208">
        <f>'[6]sp. acuti altele decat DRG'!I35</f>
        <v>0</v>
      </c>
      <c r="M200" s="213">
        <f>'[6]sp. acuti altele decat DRG'!J35</f>
        <v>0</v>
      </c>
      <c r="N200" s="208">
        <f>'[6]sp. acuti altele decat DRG'!L35</f>
        <v>0</v>
      </c>
      <c r="O200" s="208">
        <f>'[6]sp. acuti altele decat DRG'!M35</f>
        <v>0</v>
      </c>
      <c r="P200" s="213">
        <f>'[6]sp. acuti altele decat DRG'!M35</f>
        <v>0</v>
      </c>
      <c r="Q200" s="208">
        <f>'[6]sp. acuti altele decat DRG'!N35</f>
        <v>0</v>
      </c>
      <c r="R200" s="213">
        <f>'[6]sp. acuti altele decat DRG'!O35</f>
        <v>0</v>
      </c>
      <c r="S200" s="208">
        <f>'[6]sp. acuti altele decat DRG'!P35</f>
        <v>0</v>
      </c>
      <c r="T200" s="213">
        <f>'[6]sp. acuti altele decat DRG'!Q35</f>
        <v>0</v>
      </c>
      <c r="U200" s="208">
        <f>'[6]sp. acuti altele decat DRG'!R35</f>
        <v>0</v>
      </c>
      <c r="V200" s="213">
        <f>'[6]sp. acuti altele decat DRG'!S35</f>
        <v>0</v>
      </c>
      <c r="W200" s="208">
        <f>'[6]sp. acuti altele decat DRG'!T35</f>
        <v>0</v>
      </c>
      <c r="X200" s="213">
        <f>'[6]sp. acuti altele decat DRG'!U35</f>
        <v>0</v>
      </c>
      <c r="Y200" s="205">
        <f t="shared" si="39"/>
        <v>0</v>
      </c>
      <c r="Z200" s="206">
        <f t="shared" si="40"/>
        <v>0</v>
      </c>
    </row>
    <row r="201" spans="1:30" ht="23.25" thickBot="1">
      <c r="A201" s="499" t="s">
        <v>533</v>
      </c>
      <c r="B201" s="500" t="s">
        <v>534</v>
      </c>
      <c r="C201" s="501">
        <v>3</v>
      </c>
      <c r="D201" s="150"/>
      <c r="E201" s="150"/>
      <c r="F201" s="150"/>
      <c r="G201" s="150"/>
      <c r="H201" s="208"/>
      <c r="I201" s="208"/>
      <c r="J201" s="208"/>
      <c r="K201" s="208"/>
      <c r="L201" s="208">
        <f>'[6]sp. recuperare si  cronici'!E52</f>
        <v>500</v>
      </c>
      <c r="M201" s="208">
        <f>'[6]sp. recuperare si  cronici'!F52</f>
        <v>1115.6400000000001</v>
      </c>
      <c r="N201" s="208">
        <f>'[6]sp. recuperare si  cronici'!G52</f>
        <v>500</v>
      </c>
      <c r="O201" s="208">
        <f>'[6]sp. recuperare si  cronici'!H52</f>
        <v>0</v>
      </c>
      <c r="P201" s="208">
        <f>'[6]sp. recuperare si  cronici'!I52</f>
        <v>1115.6400000000001</v>
      </c>
      <c r="Q201" s="208">
        <f>'[6]sp. recuperare si  cronici'!J52</f>
        <v>0</v>
      </c>
      <c r="R201" s="208">
        <f>'[6]sp. recuperare si  cronici'!K52</f>
        <v>0</v>
      </c>
      <c r="S201" s="208">
        <f>'[6]sp. recuperare si  cronici'!L52</f>
        <v>0</v>
      </c>
      <c r="T201" s="208">
        <f>'[6]sp. recuperare si  cronici'!M52</f>
        <v>0</v>
      </c>
      <c r="U201" s="208">
        <f>'[6]sp. recuperare si  cronici'!R52</f>
        <v>0</v>
      </c>
      <c r="V201" s="213">
        <f>'[6]sp. recuperare si  cronici'!S52</f>
        <v>0</v>
      </c>
      <c r="W201" s="208">
        <f>'[6]sp. recuperare si  cronici'!T52</f>
        <v>0</v>
      </c>
      <c r="X201" s="213">
        <f>'[6]sp. recuperare si  cronici'!U52</f>
        <v>0</v>
      </c>
      <c r="Y201" s="205">
        <f t="shared" si="39"/>
        <v>1115.6400000000001</v>
      </c>
      <c r="Z201" s="206">
        <f t="shared" si="40"/>
        <v>1115.6400000000001</v>
      </c>
    </row>
    <row r="202" spans="1:30">
      <c r="A202" s="502" t="s">
        <v>535</v>
      </c>
      <c r="B202" s="503" t="s">
        <v>536</v>
      </c>
      <c r="C202" s="501">
        <v>2</v>
      </c>
      <c r="D202" s="159"/>
      <c r="E202" s="159"/>
      <c r="F202" s="159"/>
      <c r="G202" s="159"/>
      <c r="H202" s="290">
        <f>'[6]sp. acuti altele decat DRG'!E34</f>
        <v>142</v>
      </c>
      <c r="I202" s="290">
        <f>'[6]sp. acuti altele decat DRG'!F34</f>
        <v>92.58</v>
      </c>
      <c r="J202" s="290">
        <f>'[6]sp. acuti altele decat DRG'!G34</f>
        <v>142</v>
      </c>
      <c r="K202" s="290">
        <f>'[6]sp. acuti altele decat DRG'!H34</f>
        <v>92.58</v>
      </c>
      <c r="L202" s="290">
        <f>'[6]sp. acuti altele decat DRG'!I34</f>
        <v>0</v>
      </c>
      <c r="M202" s="290">
        <f>'[6]sp. acuti altele decat DRG'!J34</f>
        <v>0</v>
      </c>
      <c r="N202" s="290">
        <f>'[6]sp. acuti altele decat DRG'!K34</f>
        <v>0</v>
      </c>
      <c r="O202" s="290">
        <f>'[6]sp. acuti altele decat DRG'!L34</f>
        <v>0</v>
      </c>
      <c r="P202" s="290">
        <f>'[6]sp. acuti altele decat DRG'!M34</f>
        <v>0</v>
      </c>
      <c r="Q202" s="290">
        <f>'[6]sp. acuti altele decat DRG'!N34</f>
        <v>0</v>
      </c>
      <c r="R202" s="290">
        <f>'[6]sp. acuti altele decat DRG'!O34</f>
        <v>0</v>
      </c>
      <c r="S202" s="290">
        <f>'[6]sp. acuti altele decat DRG'!P34</f>
        <v>0</v>
      </c>
      <c r="T202" s="290">
        <f>'[6]sp. acuti altele decat DRG'!Q34</f>
        <v>0</v>
      </c>
      <c r="U202" s="290">
        <f>'[6]sp. acuti altele decat DRG'!R34</f>
        <v>140</v>
      </c>
      <c r="V202" s="290">
        <f>'[6]sp. acuti altele decat DRG'!S34</f>
        <v>36.619999999999997</v>
      </c>
      <c r="W202" s="290">
        <f>'[6]sp. acuti altele decat DRG'!T34</f>
        <v>140</v>
      </c>
      <c r="X202" s="290">
        <f>'[6]sp. acuti altele decat DRG'!U34</f>
        <v>36.619999999999997</v>
      </c>
      <c r="Y202" s="205">
        <f>V202+R202+M202+I202+E202</f>
        <v>129.19999999999999</v>
      </c>
      <c r="Z202" s="206">
        <f>X202+T202+P202+K202+G202</f>
        <v>129.19999999999999</v>
      </c>
    </row>
    <row r="203" spans="1:30" ht="13.5" thickBot="1">
      <c r="A203" s="504" t="s">
        <v>537</v>
      </c>
      <c r="B203" s="505" t="s">
        <v>538</v>
      </c>
      <c r="C203" s="501">
        <v>1</v>
      </c>
      <c r="D203" s="159">
        <f>'[6]sp. DRG'!E171</f>
        <v>779</v>
      </c>
      <c r="E203" s="159">
        <f>'[6]sp. DRG'!F171</f>
        <v>994.15</v>
      </c>
      <c r="F203" s="159">
        <f>'[6]sp. DRG'!G171</f>
        <v>779</v>
      </c>
      <c r="G203" s="159">
        <f>'[6]sp. DRG'!H171</f>
        <v>994.15</v>
      </c>
      <c r="H203" s="290"/>
      <c r="I203" s="221"/>
      <c r="J203" s="290"/>
      <c r="K203" s="221"/>
      <c r="L203" s="290">
        <f>'[6]sp. DRG'!I171</f>
        <v>45</v>
      </c>
      <c r="M203" s="290">
        <f>'[6]sp. DRG'!J171</f>
        <v>88.32</v>
      </c>
      <c r="N203" s="290">
        <f>'[6]sp. DRG'!K171</f>
        <v>45</v>
      </c>
      <c r="O203" s="290">
        <f>'[6]sp. DRG'!L171</f>
        <v>0</v>
      </c>
      <c r="P203" s="290">
        <f>'[6]sp. DRG'!M171</f>
        <v>88.32</v>
      </c>
      <c r="Q203" s="290">
        <f>'[6]sp. DRG'!N171</f>
        <v>0</v>
      </c>
      <c r="R203" s="290">
        <f>'[6]sp. DRG'!O171</f>
        <v>0</v>
      </c>
      <c r="S203" s="290">
        <f>'[6]sp. DRG'!P171</f>
        <v>0</v>
      </c>
      <c r="T203" s="290">
        <f>'[6]sp. DRG'!Q171</f>
        <v>0</v>
      </c>
      <c r="U203" s="290">
        <f>'[6]sp. DRG'!R171</f>
        <v>152</v>
      </c>
      <c r="V203" s="213">
        <f>'[6]sp. DRG'!S171</f>
        <v>60.21</v>
      </c>
      <c r="W203" s="290">
        <f>'[6]sp. DRG'!T171</f>
        <v>152</v>
      </c>
      <c r="X203" s="213">
        <f>'[6]sp. DRG'!U171</f>
        <v>60.21</v>
      </c>
      <c r="Y203" s="205">
        <f t="shared" si="39"/>
        <v>1142.68</v>
      </c>
      <c r="Z203" s="206">
        <f t="shared" si="40"/>
        <v>1142.68</v>
      </c>
    </row>
    <row r="204" spans="1:30" ht="13.5" thickBot="1">
      <c r="A204" s="2981" t="s">
        <v>539</v>
      </c>
      <c r="B204" s="2982"/>
      <c r="C204" s="2999"/>
      <c r="D204" s="167">
        <f>SUM(D188:D203)</f>
        <v>28683</v>
      </c>
      <c r="E204" s="167">
        <f t="shared" ref="E204:Z204" si="41">SUM(E188:E203)</f>
        <v>51738.810000000012</v>
      </c>
      <c r="F204" s="167">
        <f t="shared" si="41"/>
        <v>28232</v>
      </c>
      <c r="G204" s="167">
        <f t="shared" si="41"/>
        <v>51738.810000000012</v>
      </c>
      <c r="H204" s="167">
        <f t="shared" si="41"/>
        <v>142</v>
      </c>
      <c r="I204" s="168">
        <f t="shared" si="41"/>
        <v>92.58</v>
      </c>
      <c r="J204" s="167">
        <f t="shared" si="41"/>
        <v>142</v>
      </c>
      <c r="K204" s="168">
        <f t="shared" si="41"/>
        <v>92.58</v>
      </c>
      <c r="L204" s="167">
        <f t="shared" si="41"/>
        <v>2405</v>
      </c>
      <c r="M204" s="167">
        <f t="shared" si="41"/>
        <v>13006.1</v>
      </c>
      <c r="N204" s="167">
        <f t="shared" si="41"/>
        <v>2219</v>
      </c>
      <c r="O204" s="167">
        <f t="shared" si="41"/>
        <v>65527</v>
      </c>
      <c r="P204" s="167">
        <f t="shared" si="41"/>
        <v>13006.1</v>
      </c>
      <c r="Q204" s="167">
        <f t="shared" si="41"/>
        <v>0</v>
      </c>
      <c r="R204" s="167">
        <f t="shared" si="41"/>
        <v>0</v>
      </c>
      <c r="S204" s="167">
        <f t="shared" si="41"/>
        <v>0</v>
      </c>
      <c r="T204" s="167">
        <f t="shared" si="41"/>
        <v>0</v>
      </c>
      <c r="U204" s="167">
        <f t="shared" si="41"/>
        <v>18016</v>
      </c>
      <c r="V204" s="167">
        <f t="shared" si="41"/>
        <v>2665.68</v>
      </c>
      <c r="W204" s="167">
        <f t="shared" si="41"/>
        <v>18016</v>
      </c>
      <c r="X204" s="167">
        <f t="shared" si="41"/>
        <v>2665.68</v>
      </c>
      <c r="Y204" s="291">
        <f t="shared" si="41"/>
        <v>67503.17</v>
      </c>
      <c r="Z204" s="291">
        <f t="shared" si="41"/>
        <v>67503.17</v>
      </c>
      <c r="AA204" s="171">
        <f>'[6]sp. DRG'!V172+'[6]sp. recuperare si  cronici'!V53+'[6]sp. acuti altele decat DRG'!V36</f>
        <v>67503.17</v>
      </c>
      <c r="AB204" s="171">
        <f>'[6]sp. DRG'!W172+'[6]sp. recuperare si  cronici'!W53+'[6]sp. acuti altele decat DRG'!W36</f>
        <v>67503.17</v>
      </c>
      <c r="AC204" s="172">
        <f>Y204-AA204</f>
        <v>0</v>
      </c>
      <c r="AD204" s="172">
        <f>Z204-AB204</f>
        <v>0</v>
      </c>
    </row>
    <row r="205" spans="1:30" ht="22.5">
      <c r="A205" s="125" t="s">
        <v>540</v>
      </c>
      <c r="B205" s="421" t="s">
        <v>541</v>
      </c>
      <c r="C205" s="178">
        <v>1</v>
      </c>
      <c r="D205" s="128">
        <f>'[6]sp. DRG'!E173</f>
        <v>9444</v>
      </c>
      <c r="E205" s="129">
        <f>'[6]sp. DRG'!F173</f>
        <v>19895.86</v>
      </c>
      <c r="F205" s="130">
        <f>'[6]sp. DRG'!G173</f>
        <v>9444</v>
      </c>
      <c r="G205" s="131">
        <f>'[6]sp. DRG'!H173</f>
        <v>19895.86</v>
      </c>
      <c r="H205" s="396"/>
      <c r="I205" s="461"/>
      <c r="J205" s="398"/>
      <c r="K205" s="463"/>
      <c r="L205" s="204">
        <f>'[6]sp. DRG'!I173</f>
        <v>123</v>
      </c>
      <c r="M205" s="175">
        <f>'[6]sp. DRG'!J173</f>
        <v>246.18</v>
      </c>
      <c r="N205" s="174">
        <f>'[6]sp. DRG'!K173</f>
        <v>120</v>
      </c>
      <c r="O205" s="174">
        <f>'[6]sp. DRG'!L173</f>
        <v>0</v>
      </c>
      <c r="P205" s="175">
        <f>'[6]sp. DRG'!M173</f>
        <v>239.62</v>
      </c>
      <c r="Q205" s="174">
        <f>'[6]sp. DRG'!N173</f>
        <v>300</v>
      </c>
      <c r="R205" s="175">
        <f>'[6]sp. DRG'!O173</f>
        <v>65.03</v>
      </c>
      <c r="S205" s="174">
        <f>'[6]sp. DRG'!P173</f>
        <v>300</v>
      </c>
      <c r="T205" s="135">
        <f>'[6]sp. DRG'!Q173</f>
        <v>65.03</v>
      </c>
      <c r="U205" s="173">
        <f>'[6]sp. DRG'!R173</f>
        <v>3666</v>
      </c>
      <c r="V205" s="175">
        <f>'[6]sp. DRG'!S173</f>
        <v>631.66</v>
      </c>
      <c r="W205" s="174">
        <f>'[6]sp. DRG'!T173</f>
        <v>3666</v>
      </c>
      <c r="X205" s="135">
        <f>'[6]sp. DRG'!U173</f>
        <v>631.21</v>
      </c>
      <c r="Y205" s="205">
        <f>V205+R205+M205+I205+E205</f>
        <v>20838.73</v>
      </c>
      <c r="Z205" s="206">
        <f>X205+T205+P205+K205+G205</f>
        <v>20831.72</v>
      </c>
    </row>
    <row r="206" spans="1:30" ht="22.5">
      <c r="A206" s="136" t="s">
        <v>542</v>
      </c>
      <c r="B206" s="284" t="s">
        <v>543</v>
      </c>
      <c r="C206" s="138">
        <v>1</v>
      </c>
      <c r="D206" s="139">
        <f>'[6]sp. DRG'!E174</f>
        <v>2559</v>
      </c>
      <c r="E206" s="140">
        <f>'[6]sp. DRG'!F174</f>
        <v>5122.5</v>
      </c>
      <c r="F206" s="141">
        <f>'[6]sp. DRG'!G174</f>
        <v>2609</v>
      </c>
      <c r="G206" s="142">
        <f>'[6]sp. DRG'!H174</f>
        <v>5011.79</v>
      </c>
      <c r="H206" s="207"/>
      <c r="I206" s="140"/>
      <c r="J206" s="208"/>
      <c r="K206" s="144"/>
      <c r="L206" s="210">
        <f>'[6]sp. DRG'!I174</f>
        <v>102</v>
      </c>
      <c r="M206" s="181">
        <f>'[6]sp. DRG'!J174</f>
        <v>333.67</v>
      </c>
      <c r="N206" s="180">
        <f>'[6]sp. DRG'!K174</f>
        <v>92</v>
      </c>
      <c r="O206" s="180">
        <f>'[6]sp. DRG'!L174</f>
        <v>0</v>
      </c>
      <c r="P206" s="181">
        <f>'[6]sp. DRG'!M174</f>
        <v>300.07</v>
      </c>
      <c r="Q206" s="180">
        <f>'[6]sp. DRG'!N174</f>
        <v>0</v>
      </c>
      <c r="R206" s="181">
        <f>'[6]sp. DRG'!O174</f>
        <v>0</v>
      </c>
      <c r="S206" s="180">
        <f>'[6]sp. DRG'!P174</f>
        <v>0</v>
      </c>
      <c r="T206" s="177">
        <f>'[6]sp. DRG'!Q174</f>
        <v>0</v>
      </c>
      <c r="U206" s="179">
        <f>'[6]sp. DRG'!R174</f>
        <v>482</v>
      </c>
      <c r="V206" s="181">
        <f>'[6]sp. DRG'!S174</f>
        <v>155.97</v>
      </c>
      <c r="W206" s="180">
        <f>'[6]sp. DRG'!T174</f>
        <v>462</v>
      </c>
      <c r="X206" s="177">
        <f>'[6]sp. DRG'!U174</f>
        <v>149.47999999999999</v>
      </c>
      <c r="Y206" s="205">
        <f t="shared" ref="Y206:Y213" si="42">V206+R206+M206+I206+E206</f>
        <v>5612.14</v>
      </c>
      <c r="Z206" s="206">
        <f t="shared" ref="Z206:Z213" si="43">X206+T206+P206+K206+G206</f>
        <v>5461.34</v>
      </c>
    </row>
    <row r="207" spans="1:30" ht="22.5">
      <c r="A207" s="136" t="s">
        <v>544</v>
      </c>
      <c r="B207" s="284" t="s">
        <v>545</v>
      </c>
      <c r="C207" s="138">
        <v>1</v>
      </c>
      <c r="D207" s="139">
        <f>'[6]sp. DRG'!E175</f>
        <v>951</v>
      </c>
      <c r="E207" s="140">
        <f>'[6]sp. DRG'!F175</f>
        <v>1159.23</v>
      </c>
      <c r="F207" s="141">
        <f>'[6]sp. DRG'!G175</f>
        <v>939</v>
      </c>
      <c r="G207" s="142">
        <f>'[6]sp. DRG'!H175</f>
        <v>1143.99</v>
      </c>
      <c r="H207" s="179"/>
      <c r="I207" s="140"/>
      <c r="J207" s="180"/>
      <c r="K207" s="144"/>
      <c r="L207" s="210">
        <f>'[6]sp. DRG'!I175</f>
        <v>27</v>
      </c>
      <c r="M207" s="181">
        <f>'[6]sp. DRG'!J175</f>
        <v>129.6</v>
      </c>
      <c r="N207" s="180">
        <f>'[6]sp. DRG'!K175</f>
        <v>0</v>
      </c>
      <c r="O207" s="180">
        <f>'[6]sp. DRG'!L175</f>
        <v>282</v>
      </c>
      <c r="P207" s="181">
        <f>'[6]sp. DRG'!M175</f>
        <v>90.24</v>
      </c>
      <c r="Q207" s="180">
        <f>'[6]sp. DRG'!N175</f>
        <v>0</v>
      </c>
      <c r="R207" s="181">
        <f>'[6]sp. DRG'!O175</f>
        <v>0</v>
      </c>
      <c r="S207" s="180">
        <f>'[6]sp. DRG'!P175</f>
        <v>0</v>
      </c>
      <c r="T207" s="177">
        <f>'[6]sp. DRG'!Q175</f>
        <v>0</v>
      </c>
      <c r="U207" s="179">
        <f>'[6]sp. DRG'!R175</f>
        <v>51</v>
      </c>
      <c r="V207" s="181">
        <f>'[6]sp. DRG'!S175</f>
        <v>17.399999999999999</v>
      </c>
      <c r="W207" s="180">
        <f>'[6]sp. DRG'!T175</f>
        <v>26</v>
      </c>
      <c r="X207" s="177">
        <f>'[6]sp. DRG'!U175</f>
        <v>11.1</v>
      </c>
      <c r="Y207" s="205">
        <f t="shared" si="42"/>
        <v>1306.23</v>
      </c>
      <c r="Z207" s="206">
        <f t="shared" si="43"/>
        <v>1245.33</v>
      </c>
    </row>
    <row r="208" spans="1:30" ht="22.5">
      <c r="A208" s="136" t="s">
        <v>546</v>
      </c>
      <c r="B208" s="284" t="s">
        <v>547</v>
      </c>
      <c r="C208" s="138">
        <v>1</v>
      </c>
      <c r="D208" s="139">
        <f>'[6]sp. DRG'!E176</f>
        <v>1224</v>
      </c>
      <c r="E208" s="140">
        <f>'[6]sp. DRG'!F176</f>
        <v>2070.52</v>
      </c>
      <c r="F208" s="141">
        <f>'[6]sp. DRG'!G176</f>
        <v>1224</v>
      </c>
      <c r="G208" s="142">
        <f>'[6]sp. DRG'!H176</f>
        <v>1864.9</v>
      </c>
      <c r="H208" s="179"/>
      <c r="I208" s="140"/>
      <c r="J208" s="180"/>
      <c r="K208" s="144"/>
      <c r="L208" s="210">
        <f>'[6]sp. DRG'!I176</f>
        <v>0</v>
      </c>
      <c r="M208" s="181">
        <f>'[6]sp. DRG'!J176</f>
        <v>0</v>
      </c>
      <c r="N208" s="180">
        <f>'[6]sp. DRG'!K176</f>
        <v>0</v>
      </c>
      <c r="O208" s="180" t="str">
        <f>'[6]sp. DRG'!L176</f>
        <v xml:space="preserve"> </v>
      </c>
      <c r="P208" s="181">
        <f>'[6]sp. DRG'!M176</f>
        <v>0</v>
      </c>
      <c r="Q208" s="180">
        <f>'[6]sp. DRG'!N176</f>
        <v>0</v>
      </c>
      <c r="R208" s="181">
        <f>'[6]sp. DRG'!O176</f>
        <v>0</v>
      </c>
      <c r="S208" s="180">
        <f>'[6]sp. DRG'!P176</f>
        <v>0</v>
      </c>
      <c r="T208" s="177">
        <f>'[6]sp. DRG'!Q176</f>
        <v>0</v>
      </c>
      <c r="U208" s="179">
        <f>'[6]sp. DRG'!R176</f>
        <v>2013</v>
      </c>
      <c r="V208" s="181">
        <f>'[6]sp. DRG'!S176</f>
        <v>441.23</v>
      </c>
      <c r="W208" s="180">
        <f>'[6]sp. DRG'!T176</f>
        <v>2010</v>
      </c>
      <c r="X208" s="177">
        <f>'[6]sp. DRG'!U176</f>
        <v>438.92</v>
      </c>
      <c r="Y208" s="205">
        <f t="shared" si="42"/>
        <v>2511.75</v>
      </c>
      <c r="Z208" s="206">
        <f t="shared" si="43"/>
        <v>2303.8200000000002</v>
      </c>
    </row>
    <row r="209" spans="1:30" ht="22.5">
      <c r="A209" s="136" t="s">
        <v>548</v>
      </c>
      <c r="B209" s="284" t="s">
        <v>549</v>
      </c>
      <c r="C209" s="138">
        <v>1</v>
      </c>
      <c r="D209" s="139">
        <f>'[6]sp. DRG'!E177</f>
        <v>2762</v>
      </c>
      <c r="E209" s="140">
        <f>'[6]sp. DRG'!F177</f>
        <v>3320.63</v>
      </c>
      <c r="F209" s="141">
        <f>'[6]sp. DRG'!G177</f>
        <v>2762</v>
      </c>
      <c r="G209" s="142">
        <f>'[6]sp. DRG'!H177</f>
        <v>3320.63</v>
      </c>
      <c r="H209" s="179"/>
      <c r="I209" s="140"/>
      <c r="J209" s="180"/>
      <c r="K209" s="144"/>
      <c r="L209" s="210">
        <f>'[6]sp. DRG'!I177</f>
        <v>0</v>
      </c>
      <c r="M209" s="181">
        <f>'[6]sp. DRG'!J177</f>
        <v>0</v>
      </c>
      <c r="N209" s="180">
        <f>'[6]sp. DRG'!K177</f>
        <v>0</v>
      </c>
      <c r="O209" s="180">
        <f>'[6]sp. DRG'!L177</f>
        <v>0</v>
      </c>
      <c r="P209" s="181">
        <f>'[6]sp. DRG'!M177</f>
        <v>0</v>
      </c>
      <c r="Q209" s="180">
        <f>'[6]sp. DRG'!N177</f>
        <v>0</v>
      </c>
      <c r="R209" s="181">
        <f>'[6]sp. DRG'!O177</f>
        <v>0</v>
      </c>
      <c r="S209" s="180">
        <f>'[6]sp. DRG'!P177</f>
        <v>0</v>
      </c>
      <c r="T209" s="177">
        <f>'[6]sp. DRG'!Q177</f>
        <v>0</v>
      </c>
      <c r="U209" s="179">
        <f>'[6]sp. DRG'!R177</f>
        <v>57</v>
      </c>
      <c r="V209" s="181">
        <f>'[6]sp. DRG'!S177</f>
        <v>12.11</v>
      </c>
      <c r="W209" s="180">
        <f>'[6]sp. DRG'!T177</f>
        <v>57</v>
      </c>
      <c r="X209" s="177">
        <f>'[6]sp. DRG'!U177</f>
        <v>12.11</v>
      </c>
      <c r="Y209" s="205">
        <f t="shared" si="42"/>
        <v>3332.7400000000002</v>
      </c>
      <c r="Z209" s="206">
        <f t="shared" si="43"/>
        <v>3332.7400000000002</v>
      </c>
    </row>
    <row r="210" spans="1:30">
      <c r="A210" s="136" t="s">
        <v>550</v>
      </c>
      <c r="B210" s="284" t="s">
        <v>551</v>
      </c>
      <c r="C210" s="138">
        <v>1</v>
      </c>
      <c r="D210" s="139">
        <f>'[6]sp. DRG'!E178</f>
        <v>657</v>
      </c>
      <c r="E210" s="140">
        <f>'[6]sp. DRG'!F178</f>
        <v>680.54</v>
      </c>
      <c r="F210" s="141">
        <f>'[6]sp. DRG'!G178</f>
        <v>657</v>
      </c>
      <c r="G210" s="142">
        <f>'[6]sp. DRG'!H178</f>
        <v>680.54</v>
      </c>
      <c r="H210" s="179"/>
      <c r="I210" s="140"/>
      <c r="J210" s="180"/>
      <c r="K210" s="144"/>
      <c r="L210" s="210">
        <f>'[6]sp. DRG'!I178</f>
        <v>0</v>
      </c>
      <c r="M210" s="181">
        <f>'[6]sp. DRG'!J178</f>
        <v>0</v>
      </c>
      <c r="N210" s="180">
        <f>'[6]sp. DRG'!K178</f>
        <v>0</v>
      </c>
      <c r="O210" s="180">
        <f>'[6]sp. DRG'!L178</f>
        <v>0</v>
      </c>
      <c r="P210" s="181">
        <f>'[6]sp. DRG'!M178</f>
        <v>0</v>
      </c>
      <c r="Q210" s="180">
        <f>'[6]sp. DRG'!N178</f>
        <v>0</v>
      </c>
      <c r="R210" s="181">
        <f>'[6]sp. DRG'!O178</f>
        <v>0</v>
      </c>
      <c r="S210" s="180">
        <f>'[6]sp. DRG'!P178</f>
        <v>0</v>
      </c>
      <c r="T210" s="177">
        <f>'[6]sp. DRG'!Q178</f>
        <v>0</v>
      </c>
      <c r="U210" s="179">
        <f>'[6]sp. DRG'!R178</f>
        <v>96</v>
      </c>
      <c r="V210" s="181">
        <f>'[6]sp. DRG'!S178</f>
        <v>23.17</v>
      </c>
      <c r="W210" s="180">
        <f>'[6]sp. DRG'!T178</f>
        <v>96</v>
      </c>
      <c r="X210" s="177">
        <f>'[6]sp. DRG'!U178</f>
        <v>23.17</v>
      </c>
      <c r="Y210" s="205">
        <f t="shared" si="42"/>
        <v>703.70999999999992</v>
      </c>
      <c r="Z210" s="206">
        <f t="shared" si="43"/>
        <v>703.70999999999992</v>
      </c>
    </row>
    <row r="211" spans="1:30" ht="22.5">
      <c r="A211" s="136" t="s">
        <v>552</v>
      </c>
      <c r="B211" s="284" t="s">
        <v>553</v>
      </c>
      <c r="C211" s="138">
        <v>1</v>
      </c>
      <c r="D211" s="139">
        <f>'[6]sp. DRG'!E179</f>
        <v>1080</v>
      </c>
      <c r="E211" s="140">
        <f>'[6]sp. DRG'!F179</f>
        <v>1794.59</v>
      </c>
      <c r="F211" s="141">
        <f>'[6]sp. DRG'!G179</f>
        <v>1080</v>
      </c>
      <c r="G211" s="142">
        <f>'[6]sp. DRG'!H179</f>
        <v>1794.59</v>
      </c>
      <c r="H211" s="179"/>
      <c r="I211" s="181"/>
      <c r="J211" s="180"/>
      <c r="K211" s="209"/>
      <c r="L211" s="210">
        <f>'[6]sp. DRG'!I179</f>
        <v>0</v>
      </c>
      <c r="M211" s="181">
        <f>'[6]sp. DRG'!J179</f>
        <v>1213.8</v>
      </c>
      <c r="N211" s="180">
        <f>'[6]sp. DRG'!K179</f>
        <v>0</v>
      </c>
      <c r="O211" s="180">
        <f>'[6]sp. DRG'!L179</f>
        <v>9373</v>
      </c>
      <c r="P211" s="181">
        <f>'[6]sp. DRG'!M179</f>
        <v>1213.8</v>
      </c>
      <c r="Q211" s="180">
        <f>'[6]sp. DRG'!N179</f>
        <v>0</v>
      </c>
      <c r="R211" s="181">
        <f>'[6]sp. DRG'!O179</f>
        <v>0</v>
      </c>
      <c r="S211" s="180">
        <f>'[6]sp. DRG'!P179</f>
        <v>0</v>
      </c>
      <c r="T211" s="177">
        <f>'[6]sp. DRG'!Q179</f>
        <v>0</v>
      </c>
      <c r="U211" s="179">
        <f>'[6]sp. DRG'!R179</f>
        <v>1047</v>
      </c>
      <c r="V211" s="181">
        <f>'[6]sp. DRG'!S179</f>
        <v>272.01</v>
      </c>
      <c r="W211" s="180">
        <f>'[6]sp. DRG'!T179</f>
        <v>1025</v>
      </c>
      <c r="X211" s="177">
        <f>'[6]sp. DRG'!U179</f>
        <v>266.37</v>
      </c>
      <c r="Y211" s="205">
        <f t="shared" si="42"/>
        <v>3280.3999999999996</v>
      </c>
      <c r="Z211" s="206">
        <f t="shared" si="43"/>
        <v>3274.76</v>
      </c>
      <c r="AA211" s="181"/>
    </row>
    <row r="212" spans="1:30">
      <c r="A212" s="136" t="s">
        <v>554</v>
      </c>
      <c r="B212" s="284" t="s">
        <v>555</v>
      </c>
      <c r="C212" s="138">
        <v>1</v>
      </c>
      <c r="D212" s="428">
        <f>'[6]sp. DRG'!E180</f>
        <v>1038</v>
      </c>
      <c r="E212" s="506">
        <f>'[6]sp. DRG'!F180</f>
        <v>1392.9</v>
      </c>
      <c r="F212" s="507">
        <f>'[6]sp. DRG'!G180</f>
        <v>1038</v>
      </c>
      <c r="G212" s="508">
        <f>'[6]sp. DRG'!H180</f>
        <v>1392.9</v>
      </c>
      <c r="H212" s="405"/>
      <c r="I212" s="406"/>
      <c r="J212" s="407"/>
      <c r="K212" s="509"/>
      <c r="L212" s="510">
        <f>'[6]sp. DRG'!I180</f>
        <v>258</v>
      </c>
      <c r="M212" s="406">
        <f>'[6]sp. DRG'!J180</f>
        <v>1911.11</v>
      </c>
      <c r="N212" s="180">
        <f>'[6]sp. DRG'!K180</f>
        <v>0</v>
      </c>
      <c r="O212" s="180">
        <f>'[6]sp. DRG'!L180</f>
        <v>9244</v>
      </c>
      <c r="P212" s="406">
        <f>'[6]sp. DRG'!M180</f>
        <v>1860.66</v>
      </c>
      <c r="Q212" s="407">
        <f>'[6]sp. DRG'!N180</f>
        <v>0</v>
      </c>
      <c r="R212" s="406">
        <f>'[6]sp. DRG'!O180</f>
        <v>0</v>
      </c>
      <c r="S212" s="407">
        <f>'[6]sp. DRG'!P180</f>
        <v>0</v>
      </c>
      <c r="T212" s="408">
        <f>'[6]sp. DRG'!Q180</f>
        <v>0</v>
      </c>
      <c r="U212" s="405">
        <f>'[6]sp. DRG'!R180</f>
        <v>555</v>
      </c>
      <c r="V212" s="406">
        <f>'[6]sp. DRG'!S180</f>
        <v>136.24</v>
      </c>
      <c r="W212" s="407">
        <f>'[6]sp. DRG'!T180</f>
        <v>555</v>
      </c>
      <c r="X212" s="408">
        <f>'[6]sp. DRG'!U180</f>
        <v>136.24</v>
      </c>
      <c r="Y212" s="205">
        <f t="shared" si="42"/>
        <v>3440.25</v>
      </c>
      <c r="Z212" s="206">
        <f t="shared" si="43"/>
        <v>3389.8</v>
      </c>
    </row>
    <row r="213" spans="1:30" ht="13.5" thickBot="1">
      <c r="A213" s="511" t="s">
        <v>556</v>
      </c>
      <c r="B213" s="512" t="s">
        <v>557</v>
      </c>
      <c r="C213" s="501">
        <v>1</v>
      </c>
      <c r="D213" s="507">
        <f>'[6]sp. DRG'!E181</f>
        <v>1371</v>
      </c>
      <c r="E213" s="506">
        <f>'[6]sp. DRG'!F181</f>
        <v>1670.43</v>
      </c>
      <c r="F213" s="507">
        <f>'[6]sp. DRG'!G181</f>
        <v>1369</v>
      </c>
      <c r="G213" s="506">
        <f>'[6]sp. DRG'!H181</f>
        <v>1660.68</v>
      </c>
      <c r="H213" s="407"/>
      <c r="I213" s="406"/>
      <c r="J213" s="407"/>
      <c r="K213" s="406"/>
      <c r="L213" s="407">
        <f>'[6]sp. DRG'!I181</f>
        <v>0</v>
      </c>
      <c r="M213" s="506">
        <f>'[6]sp. DRG'!J181</f>
        <v>0</v>
      </c>
      <c r="N213" s="180">
        <f>'[6]sp. DRG'!K181</f>
        <v>0</v>
      </c>
      <c r="O213" s="180">
        <f>'[6]sp. DRG'!L181</f>
        <v>0</v>
      </c>
      <c r="P213" s="506">
        <f>'[6]sp. DRG'!M181</f>
        <v>0</v>
      </c>
      <c r="Q213" s="407">
        <f>'[6]sp. DRG'!N181</f>
        <v>0</v>
      </c>
      <c r="R213" s="506">
        <f>'[6]sp. DRG'!O181</f>
        <v>0</v>
      </c>
      <c r="S213" s="407">
        <f>'[6]sp. DRG'!P181</f>
        <v>0</v>
      </c>
      <c r="T213" s="506">
        <f>'[6]sp. DRG'!Q181</f>
        <v>0</v>
      </c>
      <c r="U213" s="407">
        <f>'[6]sp. DRG'!R181</f>
        <v>180</v>
      </c>
      <c r="V213" s="406">
        <f>'[6]sp. DRG'!S181</f>
        <v>66.349999999999994</v>
      </c>
      <c r="W213" s="407">
        <f>'[6]sp. DRG'!T181</f>
        <v>180</v>
      </c>
      <c r="X213" s="406">
        <f>'[6]sp. DRG'!U181</f>
        <v>66.349999999999994</v>
      </c>
      <c r="Y213" s="205">
        <f t="shared" si="42"/>
        <v>1736.78</v>
      </c>
      <c r="Z213" s="206">
        <f t="shared" si="43"/>
        <v>1727.03</v>
      </c>
    </row>
    <row r="214" spans="1:30" ht="13.5" thickBot="1">
      <c r="A214" s="2981" t="s">
        <v>558</v>
      </c>
      <c r="B214" s="2982"/>
      <c r="C214" s="2999"/>
      <c r="D214" s="167">
        <f>SUM(D205:D213)</f>
        <v>21086</v>
      </c>
      <c r="E214" s="167">
        <f>SUM(E205:E213)</f>
        <v>37107.200000000004</v>
      </c>
      <c r="F214" s="167">
        <f>SUM(F205:F213)</f>
        <v>21122</v>
      </c>
      <c r="G214" s="167">
        <f>SUM(G205:G213)</f>
        <v>36765.880000000005</v>
      </c>
      <c r="H214" s="292">
        <f>SUM(H205:H212)</f>
        <v>0</v>
      </c>
      <c r="I214" s="291">
        <f>SUM(I205:I212)</f>
        <v>0</v>
      </c>
      <c r="J214" s="292">
        <f>SUM(J205:J212)</f>
        <v>0</v>
      </c>
      <c r="K214" s="291">
        <f>SUM(K205:K212)</f>
        <v>0</v>
      </c>
      <c r="L214" s="292">
        <f>SUM(L205:L213)</f>
        <v>510</v>
      </c>
      <c r="M214" s="292">
        <f t="shared" ref="M214:Z214" si="44">SUM(M205:M213)</f>
        <v>3834.3599999999997</v>
      </c>
      <c r="N214" s="292">
        <f t="shared" si="44"/>
        <v>212</v>
      </c>
      <c r="O214" s="292">
        <f t="shared" si="44"/>
        <v>18899</v>
      </c>
      <c r="P214" s="292">
        <f t="shared" si="44"/>
        <v>3704.3900000000003</v>
      </c>
      <c r="Q214" s="292">
        <f t="shared" si="44"/>
        <v>300</v>
      </c>
      <c r="R214" s="292">
        <f t="shared" si="44"/>
        <v>65.03</v>
      </c>
      <c r="S214" s="292">
        <f t="shared" si="44"/>
        <v>300</v>
      </c>
      <c r="T214" s="292">
        <f t="shared" si="44"/>
        <v>65.03</v>
      </c>
      <c r="U214" s="292">
        <f t="shared" si="44"/>
        <v>8147</v>
      </c>
      <c r="V214" s="292">
        <f t="shared" si="44"/>
        <v>1756.1399999999999</v>
      </c>
      <c r="W214" s="292">
        <f t="shared" si="44"/>
        <v>8077</v>
      </c>
      <c r="X214" s="292">
        <f t="shared" si="44"/>
        <v>1734.95</v>
      </c>
      <c r="Y214" s="291">
        <f t="shared" si="44"/>
        <v>42762.729999999996</v>
      </c>
      <c r="Z214" s="291">
        <f t="shared" si="44"/>
        <v>42270.25</v>
      </c>
      <c r="AA214" s="171">
        <f>'[6]sp. DRG'!V182</f>
        <v>42762.729999999996</v>
      </c>
      <c r="AB214" s="171">
        <f>'[6]sp. DRG'!W182</f>
        <v>42270.25</v>
      </c>
      <c r="AC214" s="172">
        <f>Y214-AA214</f>
        <v>0</v>
      </c>
      <c r="AD214" s="172">
        <f>Z214-AB214</f>
        <v>0</v>
      </c>
    </row>
    <row r="215" spans="1:30" ht="13.5" thickBot="1">
      <c r="A215" s="125" t="s">
        <v>559</v>
      </c>
      <c r="B215" s="279" t="s">
        <v>560</v>
      </c>
      <c r="C215" s="178">
        <v>1</v>
      </c>
      <c r="D215" s="128">
        <f>'[6]sp. DRG'!E183</f>
        <v>3552</v>
      </c>
      <c r="E215" s="129">
        <f>'[6]sp. DRG'!F183</f>
        <v>5031.6400000000003</v>
      </c>
      <c r="F215" s="130">
        <f>'[6]sp. DRG'!G183</f>
        <v>3552</v>
      </c>
      <c r="G215" s="131">
        <f>'[6]sp. DRG'!H183</f>
        <v>5031.6400000000003</v>
      </c>
      <c r="H215" s="396"/>
      <c r="I215" s="397"/>
      <c r="J215" s="398"/>
      <c r="K215" s="399"/>
      <c r="L215" s="204">
        <f>'[6]sp. DRG'!I183</f>
        <v>42</v>
      </c>
      <c r="M215" s="134">
        <f>'[6]sp. DRG'!J183</f>
        <v>206.98</v>
      </c>
      <c r="N215" s="173">
        <f>'[6]sp. DRG'!K183</f>
        <v>42</v>
      </c>
      <c r="O215" s="173">
        <f>'[6]sp. DRG'!L183</f>
        <v>0</v>
      </c>
      <c r="P215" s="134">
        <f>'[6]sp. DRG'!M183</f>
        <v>206.98</v>
      </c>
      <c r="Q215" s="173">
        <f>'[6]sp. DRG'!N183</f>
        <v>0</v>
      </c>
      <c r="R215" s="134">
        <f>'[6]sp. DRG'!O183</f>
        <v>0</v>
      </c>
      <c r="S215" s="173">
        <f>'[6]sp. DRG'!P183</f>
        <v>0</v>
      </c>
      <c r="T215" s="401">
        <f>'[6]sp. DRG'!Q183</f>
        <v>0</v>
      </c>
      <c r="U215" s="204">
        <f>'[6]sp. DRG'!R183</f>
        <v>2901</v>
      </c>
      <c r="V215" s="134">
        <f>'[6]sp. DRG'!S183</f>
        <v>897.79</v>
      </c>
      <c r="W215" s="173">
        <f>'[6]sp. DRG'!T183</f>
        <v>2507</v>
      </c>
      <c r="X215" s="401">
        <f>'[6]sp. DRG'!U183</f>
        <v>456.17</v>
      </c>
      <c r="Y215" s="211">
        <f>V215+R215+M215+I215+E215</f>
        <v>6136.41</v>
      </c>
      <c r="Z215" s="177">
        <f>X215+T215+P215+K215+G215</f>
        <v>5694.79</v>
      </c>
    </row>
    <row r="216" spans="1:30">
      <c r="A216" s="136" t="s">
        <v>561</v>
      </c>
      <c r="B216" s="284" t="s">
        <v>562</v>
      </c>
      <c r="C216" s="138">
        <v>1</v>
      </c>
      <c r="D216" s="139">
        <f>'[6]sp. DRG'!E184</f>
        <v>1038</v>
      </c>
      <c r="E216" s="140">
        <f>'[6]sp. DRG'!F184</f>
        <v>1210.1300000000001</v>
      </c>
      <c r="F216" s="141">
        <f>'[6]sp. DRG'!G184</f>
        <v>1038</v>
      </c>
      <c r="G216" s="142">
        <f>'[6]sp. DRG'!H184</f>
        <v>1210.1300000000001</v>
      </c>
      <c r="H216" s="179"/>
      <c r="I216" s="513"/>
      <c r="J216" s="180"/>
      <c r="K216" s="514"/>
      <c r="L216" s="210">
        <f>'[6]sp. DRG'!I184</f>
        <v>0</v>
      </c>
      <c r="M216" s="176">
        <f>'[6]sp. DRG'!J184</f>
        <v>0</v>
      </c>
      <c r="N216" s="179">
        <f>'[6]sp. DRG'!K184</f>
        <v>0</v>
      </c>
      <c r="O216" s="173">
        <f>'[6]sp. DRG'!L184</f>
        <v>0</v>
      </c>
      <c r="P216" s="176">
        <f>'[6]sp. DRG'!M184</f>
        <v>0</v>
      </c>
      <c r="Q216" s="179">
        <f>'[6]sp. DRG'!N184</f>
        <v>0</v>
      </c>
      <c r="R216" s="176">
        <f>'[6]sp. DRG'!O184</f>
        <v>0</v>
      </c>
      <c r="S216" s="179">
        <f>'[6]sp. DRG'!P184</f>
        <v>0</v>
      </c>
      <c r="T216" s="515">
        <f>'[6]sp. DRG'!Q184</f>
        <v>0</v>
      </c>
      <c r="U216" s="210">
        <f>'[6]sp. DRG'!R184</f>
        <v>849</v>
      </c>
      <c r="V216" s="176">
        <f>'[6]sp. DRG'!S184</f>
        <v>268.41000000000003</v>
      </c>
      <c r="W216" s="179">
        <f>'[6]sp. DRG'!T184</f>
        <v>2550</v>
      </c>
      <c r="X216" s="515">
        <f>'[6]sp. DRG'!U184</f>
        <v>230.19</v>
      </c>
      <c r="Y216" s="211">
        <f>V216+R216+M216+I216+E216</f>
        <v>1478.5400000000002</v>
      </c>
      <c r="Z216" s="177">
        <f>X216+T216+P216+K216+G216</f>
        <v>1440.3200000000002</v>
      </c>
    </row>
    <row r="217" spans="1:30" ht="13.5" thickBot="1">
      <c r="A217" s="136" t="s">
        <v>563</v>
      </c>
      <c r="B217" s="284" t="s">
        <v>564</v>
      </c>
      <c r="C217" s="138">
        <v>3</v>
      </c>
      <c r="D217" s="428"/>
      <c r="E217" s="406"/>
      <c r="F217" s="407"/>
      <c r="G217" s="408"/>
      <c r="H217" s="405"/>
      <c r="I217" s="406"/>
      <c r="J217" s="407"/>
      <c r="K217" s="408"/>
      <c r="L217" s="510">
        <f>'[6]sp. recuperare si  cronici'!E55</f>
        <v>201</v>
      </c>
      <c r="M217" s="510">
        <f>'[6]sp. recuperare si  cronici'!F55</f>
        <v>1450.22</v>
      </c>
      <c r="N217" s="510">
        <f>'[6]sp. recuperare si  cronici'!G55</f>
        <v>200</v>
      </c>
      <c r="O217" s="510">
        <f>'[6]sp. recuperare si  cronici'!H55</f>
        <v>0</v>
      </c>
      <c r="P217" s="510">
        <f>'[6]sp. recuperare si  cronici'!I55</f>
        <v>1445.15</v>
      </c>
      <c r="Q217" s="510">
        <f>'[6]sp. recuperare si  cronici'!J55</f>
        <v>0</v>
      </c>
      <c r="R217" s="510">
        <f>'[6]sp. recuperare si  cronici'!K55</f>
        <v>0</v>
      </c>
      <c r="S217" s="510">
        <f>'[6]sp. recuperare si  cronici'!L55</f>
        <v>0</v>
      </c>
      <c r="T217" s="510">
        <f>'[6]sp. recuperare si  cronici'!M55</f>
        <v>0</v>
      </c>
      <c r="U217" s="510">
        <f>'[6]sp. recuperare si  cronici'!N55</f>
        <v>0</v>
      </c>
      <c r="V217" s="510">
        <f>'[6]sp. recuperare si  cronici'!O55</f>
        <v>0</v>
      </c>
      <c r="W217" s="510">
        <f>'[6]sp. recuperare si  cronici'!P55</f>
        <v>0</v>
      </c>
      <c r="X217" s="510">
        <f>'[6]sp. recuperare si  cronici'!Q55</f>
        <v>0</v>
      </c>
      <c r="Y217" s="211">
        <f>V217+R217+M217+I217+E217</f>
        <v>1450.22</v>
      </c>
      <c r="Z217" s="177">
        <f>X217+T217+P217+K217+G217</f>
        <v>1445.15</v>
      </c>
    </row>
    <row r="218" spans="1:30" ht="13.5" thickBot="1">
      <c r="A218" s="2981" t="s">
        <v>565</v>
      </c>
      <c r="B218" s="2982"/>
      <c r="C218" s="2999"/>
      <c r="D218" s="167">
        <f t="shared" ref="D218:Z218" si="45">SUM(D215:D217)</f>
        <v>4590</v>
      </c>
      <c r="E218" s="168">
        <f>SUM(E215:E217)</f>
        <v>6241.77</v>
      </c>
      <c r="F218" s="167">
        <f t="shared" si="45"/>
        <v>4590</v>
      </c>
      <c r="G218" s="168">
        <f t="shared" si="45"/>
        <v>6241.77</v>
      </c>
      <c r="H218" s="292">
        <f t="shared" si="45"/>
        <v>0</v>
      </c>
      <c r="I218" s="168">
        <f t="shared" si="45"/>
        <v>0</v>
      </c>
      <c r="J218" s="167">
        <f t="shared" si="45"/>
        <v>0</v>
      </c>
      <c r="K218" s="168">
        <f t="shared" si="45"/>
        <v>0</v>
      </c>
      <c r="L218" s="292">
        <f t="shared" si="45"/>
        <v>243</v>
      </c>
      <c r="M218" s="168">
        <f t="shared" si="45"/>
        <v>1657.2</v>
      </c>
      <c r="N218" s="167">
        <f t="shared" si="45"/>
        <v>242</v>
      </c>
      <c r="O218" s="167">
        <f t="shared" si="45"/>
        <v>0</v>
      </c>
      <c r="P218" s="168">
        <f t="shared" si="45"/>
        <v>1652.13</v>
      </c>
      <c r="Q218" s="167">
        <f t="shared" si="45"/>
        <v>0</v>
      </c>
      <c r="R218" s="168">
        <f t="shared" si="45"/>
        <v>0</v>
      </c>
      <c r="S218" s="167">
        <f t="shared" si="45"/>
        <v>0</v>
      </c>
      <c r="T218" s="516">
        <f t="shared" si="45"/>
        <v>0</v>
      </c>
      <c r="U218" s="167">
        <f t="shared" si="45"/>
        <v>3750</v>
      </c>
      <c r="V218" s="168">
        <f t="shared" si="45"/>
        <v>1166.2</v>
      </c>
      <c r="W218" s="167">
        <f t="shared" si="45"/>
        <v>5057</v>
      </c>
      <c r="X218" s="168">
        <f t="shared" si="45"/>
        <v>686.36</v>
      </c>
      <c r="Y218" s="168">
        <f t="shared" si="45"/>
        <v>9065.17</v>
      </c>
      <c r="Z218" s="168">
        <f t="shared" si="45"/>
        <v>8580.26</v>
      </c>
      <c r="AA218" s="171">
        <f>'[6]sp. DRG'!V185+'[6]sp. recuperare si  cronici'!V56</f>
        <v>9065.17</v>
      </c>
      <c r="AB218" s="171">
        <f>'[6]sp. DRG'!W185+'[6]sp. recuperare si  cronici'!W56</f>
        <v>8580.26</v>
      </c>
      <c r="AC218" s="172">
        <f>Y218-AA218</f>
        <v>0</v>
      </c>
      <c r="AD218" s="172">
        <f>Z218-AB218</f>
        <v>0</v>
      </c>
    </row>
    <row r="219" spans="1:30" ht="13.5" thickBot="1">
      <c r="A219" s="125" t="s">
        <v>566</v>
      </c>
      <c r="B219" s="279" t="s">
        <v>567</v>
      </c>
      <c r="C219" s="178">
        <v>1</v>
      </c>
      <c r="D219" s="128">
        <f>'[6]sp. DRG'!E186</f>
        <v>7128</v>
      </c>
      <c r="E219" s="129">
        <f>'[6]sp. DRG'!F186</f>
        <v>11060.68</v>
      </c>
      <c r="F219" s="130">
        <f>'[6]sp. DRG'!G186</f>
        <v>7128</v>
      </c>
      <c r="G219" s="131">
        <f>'[6]sp. DRG'!H186</f>
        <v>11060.68</v>
      </c>
      <c r="H219" s="396"/>
      <c r="I219" s="461"/>
      <c r="J219" s="398"/>
      <c r="K219" s="517"/>
      <c r="L219" s="204">
        <f>'[6]sp. DRG'!I186</f>
        <v>312</v>
      </c>
      <c r="M219" s="134">
        <f>'[6]sp. DRG'!J186</f>
        <v>738.94</v>
      </c>
      <c r="N219" s="173">
        <f>'[6]sp. DRG'!K186</f>
        <v>312</v>
      </c>
      <c r="O219" s="173">
        <f>'[6]sp. DRG'!L186</f>
        <v>96</v>
      </c>
      <c r="P219" s="134">
        <f>'[6]sp. DRG'!M186</f>
        <v>738.94</v>
      </c>
      <c r="Q219" s="173">
        <f>'[6]sp. DRG'!N186</f>
        <v>0</v>
      </c>
      <c r="R219" s="134">
        <f>'[6]sp. DRG'!O186</f>
        <v>0</v>
      </c>
      <c r="S219" s="173">
        <f>'[6]sp. DRG'!P186</f>
        <v>0</v>
      </c>
      <c r="T219" s="401">
        <f>'[6]sp. DRG'!Q186</f>
        <v>0</v>
      </c>
      <c r="U219" s="204">
        <f>'[6]sp. DRG'!R186</f>
        <v>2269</v>
      </c>
      <c r="V219" s="134">
        <f>'[6]sp. DRG'!S186</f>
        <v>423.07</v>
      </c>
      <c r="W219" s="173">
        <f>'[6]sp. DRG'!T186</f>
        <v>2269</v>
      </c>
      <c r="X219" s="401">
        <f>'[6]sp. DRG'!U186</f>
        <v>423.07</v>
      </c>
      <c r="Y219" s="344">
        <f>V219+R219+M219+I219+E219</f>
        <v>12222.69</v>
      </c>
      <c r="Z219" s="206">
        <f>X219+T219+P219+K219+G219</f>
        <v>12222.69</v>
      </c>
    </row>
    <row r="220" spans="1:30" ht="13.5" thickBot="1">
      <c r="A220" s="136" t="s">
        <v>568</v>
      </c>
      <c r="B220" s="284" t="s">
        <v>569</v>
      </c>
      <c r="C220" s="138">
        <v>1</v>
      </c>
      <c r="D220" s="139">
        <f>'[6]sp. DRG'!E187</f>
        <v>1053</v>
      </c>
      <c r="E220" s="140">
        <f>'[6]sp. DRG'!F187</f>
        <v>1368.71</v>
      </c>
      <c r="F220" s="141">
        <f>'[6]sp. DRG'!G187</f>
        <v>1053</v>
      </c>
      <c r="G220" s="142">
        <f>'[6]sp. DRG'!H187</f>
        <v>1368.71</v>
      </c>
      <c r="H220" s="179"/>
      <c r="I220" s="140"/>
      <c r="J220" s="180"/>
      <c r="K220" s="142"/>
      <c r="L220" s="402">
        <f>'[6]sp. DRG'!I187</f>
        <v>149</v>
      </c>
      <c r="M220" s="205">
        <f>'[6]sp. DRG'!J187</f>
        <v>358.81</v>
      </c>
      <c r="N220" s="396">
        <f>'[6]sp. DRG'!K187</f>
        <v>149</v>
      </c>
      <c r="O220" s="173">
        <f>'[6]sp. DRG'!L187</f>
        <v>0</v>
      </c>
      <c r="P220" s="205">
        <f>'[6]sp. DRG'!M187</f>
        <v>358.81</v>
      </c>
      <c r="Q220" s="396">
        <f>'[6]sp. DRG'!N187</f>
        <v>0</v>
      </c>
      <c r="R220" s="205">
        <f>'[6]sp. DRG'!O187</f>
        <v>0</v>
      </c>
      <c r="S220" s="396">
        <f>'[6]sp. DRG'!P187</f>
        <v>0</v>
      </c>
      <c r="T220" s="403">
        <f>'[6]sp. DRG'!Q187</f>
        <v>0</v>
      </c>
      <c r="U220" s="402">
        <f>'[6]sp. DRG'!R187</f>
        <v>532</v>
      </c>
      <c r="V220" s="205">
        <f>'[6]sp. DRG'!S187</f>
        <v>168</v>
      </c>
      <c r="W220" s="396">
        <f>'[6]sp. DRG'!T187</f>
        <v>532</v>
      </c>
      <c r="X220" s="403">
        <f>'[6]sp. DRG'!U187</f>
        <v>168</v>
      </c>
      <c r="Y220" s="344">
        <f t="shared" ref="Y220:Y226" si="46">V220+R220+M220+I220+E220</f>
        <v>1895.52</v>
      </c>
      <c r="Z220" s="206">
        <f t="shared" ref="Z220:Z226" si="47">X220+T220+P220+K220+G220</f>
        <v>1895.52</v>
      </c>
    </row>
    <row r="221" spans="1:30" ht="13.5" thickBot="1">
      <c r="A221" s="136" t="s">
        <v>570</v>
      </c>
      <c r="B221" s="284" t="s">
        <v>571</v>
      </c>
      <c r="C221" s="138">
        <v>1</v>
      </c>
      <c r="D221" s="139">
        <f>'[6]sp. DRG'!E188</f>
        <v>2043</v>
      </c>
      <c r="E221" s="140">
        <f>'[6]sp. DRG'!F188</f>
        <v>2950.44</v>
      </c>
      <c r="F221" s="141">
        <f>'[6]sp. DRG'!G188</f>
        <v>2043</v>
      </c>
      <c r="G221" s="142">
        <f>'[6]sp. DRG'!H188</f>
        <v>2950.44</v>
      </c>
      <c r="H221" s="179"/>
      <c r="I221" s="140"/>
      <c r="J221" s="180"/>
      <c r="K221" s="142"/>
      <c r="L221" s="402">
        <f>'[6]sp. DRG'!I188</f>
        <v>173</v>
      </c>
      <c r="M221" s="205">
        <f>'[6]sp. DRG'!J188</f>
        <v>446.83</v>
      </c>
      <c r="N221" s="396">
        <f>'[6]sp. DRG'!K188</f>
        <v>173</v>
      </c>
      <c r="O221" s="173">
        <f>'[6]sp. DRG'!L188</f>
        <v>0</v>
      </c>
      <c r="P221" s="205">
        <f>'[6]sp. DRG'!M188</f>
        <v>446.83</v>
      </c>
      <c r="Q221" s="396">
        <f>'[6]sp. DRG'!N188</f>
        <v>0</v>
      </c>
      <c r="R221" s="205">
        <f>'[6]sp. DRG'!O188</f>
        <v>0</v>
      </c>
      <c r="S221" s="396">
        <f>'[6]sp. DRG'!P188</f>
        <v>0</v>
      </c>
      <c r="T221" s="403">
        <f>'[6]sp. DRG'!Q188</f>
        <v>0</v>
      </c>
      <c r="U221" s="402">
        <f>'[6]sp. DRG'!R188</f>
        <v>1017</v>
      </c>
      <c r="V221" s="205">
        <f>'[6]sp. DRG'!S188</f>
        <v>348.15</v>
      </c>
      <c r="W221" s="396">
        <f>'[6]sp. DRG'!T188</f>
        <v>1017</v>
      </c>
      <c r="X221" s="403">
        <f>'[6]sp. DRG'!U188</f>
        <v>348.15</v>
      </c>
      <c r="Y221" s="344">
        <f t="shared" si="46"/>
        <v>3745.42</v>
      </c>
      <c r="Z221" s="206">
        <f t="shared" si="47"/>
        <v>3745.42</v>
      </c>
    </row>
    <row r="222" spans="1:30" ht="13.5" thickBot="1">
      <c r="A222" s="136" t="s">
        <v>572</v>
      </c>
      <c r="B222" s="284" t="s">
        <v>573</v>
      </c>
      <c r="C222" s="138">
        <v>1</v>
      </c>
      <c r="D222" s="139">
        <f>'[6]sp. DRG'!E189</f>
        <v>717</v>
      </c>
      <c r="E222" s="140">
        <f>'[6]sp. DRG'!F189</f>
        <v>899.12</v>
      </c>
      <c r="F222" s="141">
        <f>'[6]sp. DRG'!G189</f>
        <v>717</v>
      </c>
      <c r="G222" s="142">
        <f>'[6]sp. DRG'!H189</f>
        <v>899.12</v>
      </c>
      <c r="H222" s="179"/>
      <c r="I222" s="140"/>
      <c r="J222" s="180"/>
      <c r="K222" s="142"/>
      <c r="L222" s="402">
        <f>'[6]sp. DRG'!I189</f>
        <v>68</v>
      </c>
      <c r="M222" s="205">
        <f>'[6]sp. DRG'!J189</f>
        <v>162.94999999999999</v>
      </c>
      <c r="N222" s="396">
        <f>'[6]sp. DRG'!K189</f>
        <v>68</v>
      </c>
      <c r="O222" s="173">
        <f>'[6]sp. DRG'!L189</f>
        <v>0</v>
      </c>
      <c r="P222" s="205">
        <f>'[6]sp. DRG'!M189</f>
        <v>162.94999999999999</v>
      </c>
      <c r="Q222" s="396">
        <f>'[6]sp. DRG'!N189</f>
        <v>0</v>
      </c>
      <c r="R222" s="205">
        <f>'[6]sp. DRG'!O189</f>
        <v>0</v>
      </c>
      <c r="S222" s="396">
        <f>'[6]sp. DRG'!P189</f>
        <v>0</v>
      </c>
      <c r="T222" s="403">
        <f>'[6]sp. DRG'!Q189</f>
        <v>0</v>
      </c>
      <c r="U222" s="402">
        <f>'[6]sp. DRG'!R189</f>
        <v>668</v>
      </c>
      <c r="V222" s="205">
        <f>'[6]sp. DRG'!S189</f>
        <v>134.69</v>
      </c>
      <c r="W222" s="396">
        <f>'[6]sp. DRG'!T189</f>
        <v>668</v>
      </c>
      <c r="X222" s="403">
        <f>'[6]sp. DRG'!U189</f>
        <v>134.69</v>
      </c>
      <c r="Y222" s="344">
        <f t="shared" si="46"/>
        <v>1196.76</v>
      </c>
      <c r="Z222" s="206">
        <f t="shared" si="47"/>
        <v>1196.76</v>
      </c>
    </row>
    <row r="223" spans="1:30" ht="13.5" thickBot="1">
      <c r="A223" s="136" t="s">
        <v>574</v>
      </c>
      <c r="B223" s="284" t="s">
        <v>575</v>
      </c>
      <c r="C223" s="138">
        <v>1</v>
      </c>
      <c r="D223" s="139">
        <f>'[6]sp. DRG'!E190</f>
        <v>633</v>
      </c>
      <c r="E223" s="140">
        <f>'[6]sp. DRG'!F190</f>
        <v>858.08</v>
      </c>
      <c r="F223" s="141">
        <f>'[6]sp. DRG'!G190</f>
        <v>633</v>
      </c>
      <c r="G223" s="142">
        <f>'[6]sp. DRG'!H190</f>
        <v>858.08</v>
      </c>
      <c r="H223" s="179"/>
      <c r="I223" s="140"/>
      <c r="J223" s="180"/>
      <c r="K223" s="142"/>
      <c r="L223" s="402">
        <f>'[6]sp. DRG'!I190</f>
        <v>168</v>
      </c>
      <c r="M223" s="205">
        <f>'[6]sp. DRG'!J190</f>
        <v>404.24</v>
      </c>
      <c r="N223" s="396">
        <f>'[6]sp. DRG'!K190</f>
        <v>168</v>
      </c>
      <c r="O223" s="173">
        <f>'[6]sp. DRG'!L190</f>
        <v>0</v>
      </c>
      <c r="P223" s="205">
        <f>'[6]sp. DRG'!M190</f>
        <v>404.24</v>
      </c>
      <c r="Q223" s="396">
        <f>'[6]sp. DRG'!N190</f>
        <v>0</v>
      </c>
      <c r="R223" s="205">
        <f>'[6]sp. DRG'!O190</f>
        <v>0</v>
      </c>
      <c r="S223" s="396">
        <f>'[6]sp. DRG'!P190</f>
        <v>0</v>
      </c>
      <c r="T223" s="403">
        <f>'[6]sp. DRG'!Q190</f>
        <v>0</v>
      </c>
      <c r="U223" s="402">
        <f>'[6]sp. DRG'!R190</f>
        <v>323</v>
      </c>
      <c r="V223" s="205">
        <f>'[6]sp. DRG'!S190</f>
        <v>70.459999999999994</v>
      </c>
      <c r="W223" s="396">
        <f>'[6]sp. DRG'!T190</f>
        <v>323</v>
      </c>
      <c r="X223" s="403">
        <f>'[6]sp. DRG'!U190</f>
        <v>70.459999999999994</v>
      </c>
      <c r="Y223" s="344">
        <f t="shared" si="46"/>
        <v>1332.78</v>
      </c>
      <c r="Z223" s="206">
        <f t="shared" si="47"/>
        <v>1332.78</v>
      </c>
    </row>
    <row r="224" spans="1:30" ht="13.5" thickBot="1">
      <c r="A224" s="136" t="s">
        <v>576</v>
      </c>
      <c r="B224" s="284" t="s">
        <v>577</v>
      </c>
      <c r="C224" s="138">
        <v>1</v>
      </c>
      <c r="D224" s="139">
        <f>'[6]sp. DRG'!E192</f>
        <v>504</v>
      </c>
      <c r="E224" s="140">
        <f>'[6]sp. DRG'!F192</f>
        <v>564.97</v>
      </c>
      <c r="F224" s="141">
        <f>'[6]sp. DRG'!G192</f>
        <v>504</v>
      </c>
      <c r="G224" s="142">
        <f>'[6]sp. DRG'!H192</f>
        <v>564.97</v>
      </c>
      <c r="H224" s="179"/>
      <c r="I224" s="140"/>
      <c r="J224" s="180"/>
      <c r="K224" s="142"/>
      <c r="L224" s="402">
        <f>'[6]sp. DRG'!I192</f>
        <v>126</v>
      </c>
      <c r="M224" s="205">
        <f>'[6]sp. DRG'!J192</f>
        <v>726.34</v>
      </c>
      <c r="N224" s="396">
        <f>'[6]sp. DRG'!K192</f>
        <v>126</v>
      </c>
      <c r="O224" s="173">
        <f>'[6]sp. DRG'!L191</f>
        <v>0</v>
      </c>
      <c r="P224" s="205">
        <f>'[6]sp. DRG'!M192</f>
        <v>726.34</v>
      </c>
      <c r="Q224" s="396">
        <f>'[6]sp. DRG'!N192</f>
        <v>0</v>
      </c>
      <c r="R224" s="205">
        <f>'[6]sp. DRG'!O192</f>
        <v>0</v>
      </c>
      <c r="S224" s="396">
        <f>'[6]sp. DRG'!P192</f>
        <v>0</v>
      </c>
      <c r="T224" s="403">
        <f>'[6]sp. DRG'!Q192</f>
        <v>0</v>
      </c>
      <c r="U224" s="402">
        <f>'[6]sp. DRG'!R192</f>
        <v>607</v>
      </c>
      <c r="V224" s="205">
        <f>'[6]sp. DRG'!S192</f>
        <v>82.83</v>
      </c>
      <c r="W224" s="396">
        <f>'[6]sp. DRG'!T192</f>
        <v>607</v>
      </c>
      <c r="X224" s="403">
        <f>'[6]sp. DRG'!U192</f>
        <v>82.83</v>
      </c>
      <c r="Y224" s="344">
        <f t="shared" si="46"/>
        <v>1374.14</v>
      </c>
      <c r="Z224" s="206">
        <f t="shared" si="47"/>
        <v>1374.14</v>
      </c>
    </row>
    <row r="225" spans="1:30" ht="13.5" thickBot="1">
      <c r="A225" s="347" t="s">
        <v>578</v>
      </c>
      <c r="B225" s="348" t="s">
        <v>579</v>
      </c>
      <c r="C225" s="404">
        <v>1</v>
      </c>
      <c r="D225" s="428">
        <f>'[6]sp. DRG'!E193</f>
        <v>246</v>
      </c>
      <c r="E225" s="506">
        <f>'[6]sp. DRG'!F193</f>
        <v>293.85000000000002</v>
      </c>
      <c r="F225" s="507">
        <f>'[6]sp. DRG'!G193</f>
        <v>246</v>
      </c>
      <c r="G225" s="508">
        <f>'[6]sp. DRG'!H193</f>
        <v>293.85000000000002</v>
      </c>
      <c r="H225" s="405"/>
      <c r="I225" s="406"/>
      <c r="J225" s="407"/>
      <c r="K225" s="408"/>
      <c r="L225" s="518">
        <f>'[6]sp. DRG'!I193</f>
        <v>332</v>
      </c>
      <c r="M225" s="519">
        <f>'[6]sp. DRG'!J193</f>
        <v>2175.2199999999998</v>
      </c>
      <c r="N225" s="520">
        <f>'[6]sp. DRG'!K193</f>
        <v>332</v>
      </c>
      <c r="O225" s="173">
        <f>'[6]sp. DRG'!L192</f>
        <v>11504</v>
      </c>
      <c r="P225" s="519">
        <f>'[6]sp. DRG'!M193</f>
        <v>2175.2199999999998</v>
      </c>
      <c r="Q225" s="520">
        <f>'[6]sp. DRG'!N193</f>
        <v>0</v>
      </c>
      <c r="R225" s="519">
        <f>'[6]sp. DRG'!O193</f>
        <v>0</v>
      </c>
      <c r="S225" s="520">
        <f>'[6]sp. DRG'!P193</f>
        <v>0</v>
      </c>
      <c r="T225" s="521">
        <f>'[6]sp. DRG'!Q193</f>
        <v>0</v>
      </c>
      <c r="U225" s="518">
        <f>'[6]sp. DRG'!R193</f>
        <v>0</v>
      </c>
      <c r="V225" s="519">
        <f>'[6]sp. DRG'!S193</f>
        <v>0</v>
      </c>
      <c r="W225" s="520">
        <f>'[6]sp. DRG'!T193</f>
        <v>0</v>
      </c>
      <c r="X225" s="521">
        <f>'[6]sp. DRG'!U193</f>
        <v>0</v>
      </c>
      <c r="Y225" s="344">
        <f t="shared" si="46"/>
        <v>2469.0699999999997</v>
      </c>
      <c r="Z225" s="206">
        <f t="shared" si="47"/>
        <v>2469.0699999999997</v>
      </c>
    </row>
    <row r="226" spans="1:30" ht="13.5" thickBot="1">
      <c r="A226" s="522" t="s">
        <v>580</v>
      </c>
      <c r="B226" s="523" t="s">
        <v>581</v>
      </c>
      <c r="C226" s="524">
        <v>1</v>
      </c>
      <c r="D226" s="507">
        <f>'[6]sp. DRG'!E191</f>
        <v>444</v>
      </c>
      <c r="E226" s="507">
        <f>'[6]sp. DRG'!F191</f>
        <v>623.14</v>
      </c>
      <c r="F226" s="507">
        <f>'[6]sp. DRG'!G191</f>
        <v>444</v>
      </c>
      <c r="G226" s="507">
        <f>'[6]sp. DRG'!H191</f>
        <v>623.14</v>
      </c>
      <c r="H226" s="407"/>
      <c r="I226" s="508"/>
      <c r="J226" s="407"/>
      <c r="K226" s="508"/>
      <c r="L226" s="407">
        <f>'[6]sp. DRG'!I191</f>
        <v>148</v>
      </c>
      <c r="M226" s="407">
        <f>'[6]sp. DRG'!J191</f>
        <v>392.95</v>
      </c>
      <c r="N226" s="407">
        <f>'[6]sp. DRG'!K191</f>
        <v>148</v>
      </c>
      <c r="O226" s="173">
        <f>'[6]sp. DRG'!L193</f>
        <v>11504</v>
      </c>
      <c r="P226" s="407">
        <f>'[6]sp. DRG'!M191</f>
        <v>392.95</v>
      </c>
      <c r="Q226" s="407">
        <f>'[6]sp. DRG'!N191</f>
        <v>0</v>
      </c>
      <c r="R226" s="407">
        <f>'[6]sp. DRG'!O191</f>
        <v>0</v>
      </c>
      <c r="S226" s="407">
        <f>'[6]sp. DRG'!P191</f>
        <v>0</v>
      </c>
      <c r="T226" s="407">
        <f>'[6]sp. DRG'!Q191</f>
        <v>0</v>
      </c>
      <c r="U226" s="407">
        <f>'[6]sp. DRG'!R191</f>
        <v>866</v>
      </c>
      <c r="V226" s="407">
        <f>'[6]sp. DRG'!S191</f>
        <v>158.28</v>
      </c>
      <c r="W226" s="407">
        <f>'[6]sp. DRG'!T191</f>
        <v>866</v>
      </c>
      <c r="X226" s="407">
        <f>'[6]sp. DRG'!U191</f>
        <v>158.28</v>
      </c>
      <c r="Y226" s="344">
        <f t="shared" si="46"/>
        <v>1174.3699999999999</v>
      </c>
      <c r="Z226" s="206">
        <f t="shared" si="47"/>
        <v>1174.3699999999999</v>
      </c>
    </row>
    <row r="227" spans="1:30" ht="13.5" thickBot="1">
      <c r="A227" s="2981" t="s">
        <v>582</v>
      </c>
      <c r="B227" s="2982"/>
      <c r="C227" s="2999"/>
      <c r="D227" s="228">
        <f>SUM(D219:D226)</f>
        <v>12768</v>
      </c>
      <c r="E227" s="168">
        <f t="shared" ref="E227:Z227" si="48">SUM(E219:E226)</f>
        <v>18618.990000000002</v>
      </c>
      <c r="F227" s="228">
        <f t="shared" si="48"/>
        <v>12768</v>
      </c>
      <c r="G227" s="168">
        <f t="shared" si="48"/>
        <v>18618.990000000002</v>
      </c>
      <c r="H227" s="228">
        <f t="shared" si="48"/>
        <v>0</v>
      </c>
      <c r="I227" s="525">
        <f t="shared" si="48"/>
        <v>0</v>
      </c>
      <c r="J227" s="228">
        <f t="shared" si="48"/>
        <v>0</v>
      </c>
      <c r="K227" s="525">
        <f t="shared" si="48"/>
        <v>0</v>
      </c>
      <c r="L227" s="228">
        <f t="shared" si="48"/>
        <v>1476</v>
      </c>
      <c r="M227" s="168">
        <f t="shared" si="48"/>
        <v>5406.28</v>
      </c>
      <c r="N227" s="228">
        <f t="shared" si="48"/>
        <v>1476</v>
      </c>
      <c r="O227" s="228">
        <f t="shared" si="48"/>
        <v>23104</v>
      </c>
      <c r="P227" s="168">
        <f t="shared" si="48"/>
        <v>5406.28</v>
      </c>
      <c r="Q227" s="228">
        <f t="shared" si="48"/>
        <v>0</v>
      </c>
      <c r="R227" s="228">
        <f t="shared" si="48"/>
        <v>0</v>
      </c>
      <c r="S227" s="228">
        <f t="shared" si="48"/>
        <v>0</v>
      </c>
      <c r="T227" s="228">
        <f t="shared" si="48"/>
        <v>0</v>
      </c>
      <c r="U227" s="228">
        <f t="shared" si="48"/>
        <v>6282</v>
      </c>
      <c r="V227" s="228">
        <f t="shared" si="48"/>
        <v>1385.4799999999998</v>
      </c>
      <c r="W227" s="228">
        <f t="shared" si="48"/>
        <v>6282</v>
      </c>
      <c r="X227" s="228">
        <f t="shared" si="48"/>
        <v>1385.4799999999998</v>
      </c>
      <c r="Y227" s="526">
        <f t="shared" si="48"/>
        <v>25410.749999999996</v>
      </c>
      <c r="Z227" s="526">
        <f t="shared" si="48"/>
        <v>25410.749999999996</v>
      </c>
      <c r="AA227" s="171">
        <f>'[6]sp. DRG'!V194+'[6]sp. acuti altele decat DRG'!V40</f>
        <v>25410.749999999996</v>
      </c>
      <c r="AB227" s="171">
        <f>'[6]sp. DRG'!W194+'[6]sp. acuti altele decat DRG'!W40</f>
        <v>25410.749999999996</v>
      </c>
      <c r="AC227" s="172">
        <f>Y227-AA227</f>
        <v>0</v>
      </c>
      <c r="AD227" s="172">
        <f>Z227-AB227</f>
        <v>0</v>
      </c>
    </row>
    <row r="228" spans="1:30">
      <c r="A228" s="125" t="s">
        <v>583</v>
      </c>
      <c r="B228" s="279" t="s">
        <v>584</v>
      </c>
      <c r="C228" s="178">
        <v>1</v>
      </c>
      <c r="D228" s="231">
        <f>'[6]sp. DRG'!E195</f>
        <v>5391</v>
      </c>
      <c r="E228" s="232">
        <f>'[6]sp. DRG'!F195</f>
        <v>8983.4330000000009</v>
      </c>
      <c r="F228" s="233">
        <f>'[6]sp. DRG'!G195</f>
        <v>5391</v>
      </c>
      <c r="G228" s="234">
        <f>'[6]sp. DRG'!H195</f>
        <v>8983.4330000000009</v>
      </c>
      <c r="H228" s="481"/>
      <c r="I228" s="337"/>
      <c r="J228" s="441"/>
      <c r="K228" s="339"/>
      <c r="L228" s="483">
        <f>'[6]sp. DRG'!I195</f>
        <v>215</v>
      </c>
      <c r="M228" s="484">
        <f>'[6]sp. DRG'!J195</f>
        <v>637.03099999999995</v>
      </c>
      <c r="N228" s="263">
        <f>'[6]sp. DRG'!K195</f>
        <v>215</v>
      </c>
      <c r="O228" s="263">
        <f>'[6]sp. DRG'!L195</f>
        <v>3117</v>
      </c>
      <c r="P228" s="484">
        <f>'[6]sp. DRG'!M195</f>
        <v>637.03099999999995</v>
      </c>
      <c r="Q228" s="263">
        <f>'[6]sp. DRG'!N195</f>
        <v>0</v>
      </c>
      <c r="R228" s="484">
        <f>'[6]sp. DRG'!O195</f>
        <v>0</v>
      </c>
      <c r="S228" s="263">
        <f>'[6]sp. DRG'!P195</f>
        <v>0</v>
      </c>
      <c r="T228" s="485">
        <f>'[6]sp. DRG'!Q195</f>
        <v>0</v>
      </c>
      <c r="U228" s="483">
        <f>'[6]sp. DRG'!R195</f>
        <v>1705</v>
      </c>
      <c r="V228" s="484">
        <f>'[6]sp. DRG'!S195</f>
        <v>527.22799999999995</v>
      </c>
      <c r="W228" s="263">
        <f>'[6]sp. DRG'!T195</f>
        <v>1705</v>
      </c>
      <c r="X228" s="485">
        <f>'[6]sp. DRG'!U195</f>
        <v>527.22799999999995</v>
      </c>
      <c r="Y228" s="344">
        <f>V228+R228+M228+I228+E228</f>
        <v>10147.692000000001</v>
      </c>
      <c r="Z228" s="206">
        <f>X228+T228+P228+K228+G228</f>
        <v>10147.692000000001</v>
      </c>
    </row>
    <row r="229" spans="1:30" ht="22.5">
      <c r="A229" s="136" t="s">
        <v>585</v>
      </c>
      <c r="B229" s="284" t="s">
        <v>586</v>
      </c>
      <c r="C229" s="138">
        <v>1</v>
      </c>
      <c r="D229" s="148">
        <f>'[6]sp. DRG'!E196</f>
        <v>3867</v>
      </c>
      <c r="E229" s="149">
        <f>'[6]sp. DRG'!F196</f>
        <v>5731</v>
      </c>
      <c r="F229" s="150">
        <f>'[6]sp. DRG'!G196</f>
        <v>3867</v>
      </c>
      <c r="G229" s="151">
        <f>'[6]sp. DRG'!H196</f>
        <v>5731</v>
      </c>
      <c r="H229" s="207"/>
      <c r="I229" s="149"/>
      <c r="J229" s="208"/>
      <c r="K229" s="151"/>
      <c r="L229" s="486">
        <f>'[6]sp. DRG'!I196</f>
        <v>270</v>
      </c>
      <c r="M229" s="288">
        <f>'[6]sp. DRG'!J196</f>
        <v>634</v>
      </c>
      <c r="N229" s="481">
        <f>'[6]sp. DRG'!K196</f>
        <v>221</v>
      </c>
      <c r="O229" s="481">
        <f>'[6]sp. DRG'!L196</f>
        <v>110</v>
      </c>
      <c r="P229" s="288">
        <f>'[6]sp. DRG'!M196</f>
        <v>573</v>
      </c>
      <c r="Q229" s="481">
        <f>'[6]sp. DRG'!N196</f>
        <v>0</v>
      </c>
      <c r="R229" s="288">
        <f>'[6]sp. DRG'!O196</f>
        <v>0</v>
      </c>
      <c r="S229" s="481">
        <f>'[6]sp. DRG'!P196</f>
        <v>0</v>
      </c>
      <c r="T229" s="487">
        <f>'[6]sp. DRG'!Q196</f>
        <v>0</v>
      </c>
      <c r="U229" s="486">
        <f>'[6]sp. DRG'!R196</f>
        <v>2759</v>
      </c>
      <c r="V229" s="288">
        <f>'[6]sp. DRG'!S196</f>
        <v>831</v>
      </c>
      <c r="W229" s="481">
        <f>'[6]sp. DRG'!T196</f>
        <v>2228</v>
      </c>
      <c r="X229" s="487">
        <f>'[6]sp. DRG'!U196</f>
        <v>792</v>
      </c>
      <c r="Y229" s="344">
        <f>V229+R229+M229+I229+E229</f>
        <v>7196</v>
      </c>
      <c r="Z229" s="206">
        <f>X229+T229+P229+K229+G229</f>
        <v>7096</v>
      </c>
    </row>
    <row r="230" spans="1:30">
      <c r="A230" s="136" t="s">
        <v>587</v>
      </c>
      <c r="B230" s="284" t="s">
        <v>588</v>
      </c>
      <c r="C230" s="138">
        <v>1</v>
      </c>
      <c r="D230" s="148">
        <f>'[6]sp. DRG'!E197</f>
        <v>1257</v>
      </c>
      <c r="E230" s="149">
        <f>'[6]sp. DRG'!F197</f>
        <v>1631</v>
      </c>
      <c r="F230" s="150">
        <f>'[6]sp. DRG'!G197</f>
        <v>1257</v>
      </c>
      <c r="G230" s="151">
        <f>'[6]sp. DRG'!H197</f>
        <v>1631</v>
      </c>
      <c r="H230" s="207"/>
      <c r="I230" s="149"/>
      <c r="J230" s="208"/>
      <c r="K230" s="151"/>
      <c r="L230" s="486">
        <f>'[6]sp. DRG'!I197</f>
        <v>66</v>
      </c>
      <c r="M230" s="288">
        <f>'[6]sp. DRG'!J197</f>
        <v>157</v>
      </c>
      <c r="N230" s="481">
        <f>'[6]sp. DRG'!K197</f>
        <v>66</v>
      </c>
      <c r="O230" s="481">
        <f>'[6]sp. DRG'!L197</f>
        <v>0</v>
      </c>
      <c r="P230" s="288">
        <f>'[6]sp. DRG'!M197</f>
        <v>157</v>
      </c>
      <c r="Q230" s="481">
        <f>'[6]sp. DRG'!N197</f>
        <v>0</v>
      </c>
      <c r="R230" s="288">
        <f>'[6]sp. DRG'!O197</f>
        <v>0</v>
      </c>
      <c r="S230" s="481">
        <f>'[6]sp. DRG'!P197</f>
        <v>0</v>
      </c>
      <c r="T230" s="487">
        <f>'[6]sp. DRG'!Q197</f>
        <v>0</v>
      </c>
      <c r="U230" s="486">
        <f>'[6]sp. DRG'!R197</f>
        <v>1941</v>
      </c>
      <c r="V230" s="288">
        <f>'[6]sp. DRG'!S197</f>
        <v>223</v>
      </c>
      <c r="W230" s="481">
        <f>'[6]sp. DRG'!T197</f>
        <v>1941</v>
      </c>
      <c r="X230" s="487">
        <f>'[6]sp. DRG'!U197</f>
        <v>223</v>
      </c>
      <c r="Y230" s="344">
        <f>V230+R230+M230+I230+E230</f>
        <v>2011</v>
      </c>
      <c r="Z230" s="206">
        <f>X230+T230+P230+K230+G230</f>
        <v>2011</v>
      </c>
    </row>
    <row r="231" spans="1:30">
      <c r="A231" s="136" t="s">
        <v>589</v>
      </c>
      <c r="B231" s="284" t="s">
        <v>590</v>
      </c>
      <c r="C231" s="138">
        <v>1</v>
      </c>
      <c r="D231" s="148">
        <f>'[6]sp. DRG'!E198</f>
        <v>1002</v>
      </c>
      <c r="E231" s="149">
        <f>'[6]sp. DRG'!F198</f>
        <v>1287.21</v>
      </c>
      <c r="F231" s="150">
        <f>'[6]sp. DRG'!G198</f>
        <v>1002</v>
      </c>
      <c r="G231" s="151">
        <f>'[6]sp. DRG'!H198</f>
        <v>1287.21</v>
      </c>
      <c r="H231" s="207"/>
      <c r="I231" s="149"/>
      <c r="J231" s="208"/>
      <c r="K231" s="151"/>
      <c r="L231" s="486">
        <f>'[6]sp. DRG'!I198</f>
        <v>21</v>
      </c>
      <c r="M231" s="288">
        <f>'[6]sp. DRG'!J198</f>
        <v>39.97</v>
      </c>
      <c r="N231" s="481">
        <f>'[6]sp. DRG'!K198</f>
        <v>21</v>
      </c>
      <c r="O231" s="481">
        <f>'[6]sp. DRG'!L198</f>
        <v>217</v>
      </c>
      <c r="P231" s="288">
        <f>'[6]sp. DRG'!M198</f>
        <v>39.97</v>
      </c>
      <c r="Q231" s="481">
        <f>'[6]sp. DRG'!N198</f>
        <v>0</v>
      </c>
      <c r="R231" s="288">
        <f>'[6]sp. DRG'!O198</f>
        <v>0</v>
      </c>
      <c r="S231" s="481">
        <f>'[6]sp. DRG'!P198</f>
        <v>0</v>
      </c>
      <c r="T231" s="487">
        <f>'[6]sp. DRG'!Q198</f>
        <v>0</v>
      </c>
      <c r="U231" s="486">
        <f>'[6]sp. DRG'!R198</f>
        <v>1226</v>
      </c>
      <c r="V231" s="288">
        <f>'[6]sp. DRG'!S198</f>
        <v>182.86</v>
      </c>
      <c r="W231" s="481">
        <f>'[6]sp. DRG'!T198</f>
        <v>1226</v>
      </c>
      <c r="X231" s="487">
        <f>'[6]sp. DRG'!U198</f>
        <v>182.86</v>
      </c>
      <c r="Y231" s="344">
        <f>V231+R231+M231+I231+E231</f>
        <v>1510.04</v>
      </c>
      <c r="Z231" s="206">
        <f>X231+T231+P231+K231+G231</f>
        <v>1510.04</v>
      </c>
    </row>
    <row r="232" spans="1:30" s="317" customFormat="1" ht="13.5" thickBot="1">
      <c r="A232" s="527" t="s">
        <v>591</v>
      </c>
      <c r="B232" s="528" t="s">
        <v>592</v>
      </c>
      <c r="C232" s="529">
        <v>1</v>
      </c>
      <c r="D232" s="163">
        <f>'[6]sp. DRG'!E199</f>
        <v>255</v>
      </c>
      <c r="E232" s="164">
        <f>'[6]sp. DRG'!F199</f>
        <v>476</v>
      </c>
      <c r="F232" s="165">
        <f>'[6]sp. DRG'!G199</f>
        <v>254</v>
      </c>
      <c r="G232" s="166">
        <f>'[6]sp. DRG'!H199</f>
        <v>474</v>
      </c>
      <c r="H232" s="530"/>
      <c r="I232" s="531"/>
      <c r="J232" s="532"/>
      <c r="K232" s="533"/>
      <c r="L232" s="534">
        <f>'[6]sp. DRG'!I199</f>
        <v>351</v>
      </c>
      <c r="M232" s="535">
        <f>'[6]sp. DRG'!J199</f>
        <v>2302.56</v>
      </c>
      <c r="N232" s="536">
        <f>'[6]sp. DRG'!K199</f>
        <v>162</v>
      </c>
      <c r="O232" s="536">
        <f>'[6]sp. DRG'!L199</f>
        <v>16272</v>
      </c>
      <c r="P232" s="535">
        <f>'[6]sp. DRG'!M199</f>
        <v>2229.5</v>
      </c>
      <c r="Q232" s="536">
        <f>'[6]sp. DRG'!N199</f>
        <v>0</v>
      </c>
      <c r="R232" s="535">
        <f>'[6]sp. DRG'!O199</f>
        <v>0</v>
      </c>
      <c r="S232" s="536">
        <f>'[6]sp. DRG'!P199</f>
        <v>0</v>
      </c>
      <c r="T232" s="537">
        <f>'[6]sp. DRG'!Q199</f>
        <v>0</v>
      </c>
      <c r="U232" s="534">
        <f>'[6]sp. DRG'!R199</f>
        <v>0</v>
      </c>
      <c r="V232" s="535">
        <f>'[6]sp. DRG'!S199</f>
        <v>0</v>
      </c>
      <c r="W232" s="536">
        <f>'[6]sp. DRG'!T199</f>
        <v>0</v>
      </c>
      <c r="X232" s="537">
        <f>'[6]sp. DRG'!U199</f>
        <v>0</v>
      </c>
      <c r="Y232" s="344">
        <f>V232+R232+M232+I232+E232</f>
        <v>2778.56</v>
      </c>
      <c r="Z232" s="206">
        <f>X232+T232+P232+K232+G232</f>
        <v>2703.5</v>
      </c>
      <c r="AA232" s="316"/>
      <c r="AB232" s="316"/>
    </row>
    <row r="233" spans="1:30" ht="13.5" thickBot="1">
      <c r="A233" s="2981" t="s">
        <v>593</v>
      </c>
      <c r="B233" s="2982"/>
      <c r="C233" s="2999"/>
      <c r="D233" s="198">
        <f t="shared" ref="D233:Z233" si="49">SUM(D228:D232)</f>
        <v>11772</v>
      </c>
      <c r="E233" s="538">
        <f t="shared" si="49"/>
        <v>18108.643</v>
      </c>
      <c r="F233" s="200">
        <f t="shared" si="49"/>
        <v>11771</v>
      </c>
      <c r="G233" s="538">
        <f t="shared" si="49"/>
        <v>18106.643</v>
      </c>
      <c r="H233" s="358">
        <f t="shared" si="49"/>
        <v>0</v>
      </c>
      <c r="I233" s="494">
        <f t="shared" si="49"/>
        <v>0</v>
      </c>
      <c r="J233" s="358">
        <f t="shared" si="49"/>
        <v>0</v>
      </c>
      <c r="K233" s="494">
        <f t="shared" si="49"/>
        <v>0</v>
      </c>
      <c r="L233" s="358">
        <f t="shared" si="49"/>
        <v>923</v>
      </c>
      <c r="M233" s="494">
        <f t="shared" si="49"/>
        <v>3770.5609999999997</v>
      </c>
      <c r="N233" s="358">
        <f t="shared" si="49"/>
        <v>685</v>
      </c>
      <c r="O233" s="358">
        <f t="shared" si="49"/>
        <v>19716</v>
      </c>
      <c r="P233" s="494">
        <f t="shared" si="49"/>
        <v>3636.5010000000002</v>
      </c>
      <c r="Q233" s="414">
        <f t="shared" si="49"/>
        <v>0</v>
      </c>
      <c r="R233" s="494">
        <f t="shared" si="49"/>
        <v>0</v>
      </c>
      <c r="S233" s="358">
        <f t="shared" si="49"/>
        <v>0</v>
      </c>
      <c r="T233" s="495">
        <f t="shared" si="49"/>
        <v>0</v>
      </c>
      <c r="U233" s="414">
        <f t="shared" si="49"/>
        <v>7631</v>
      </c>
      <c r="V233" s="494">
        <f t="shared" si="49"/>
        <v>1764.0880000000002</v>
      </c>
      <c r="W233" s="358">
        <f t="shared" si="49"/>
        <v>7100</v>
      </c>
      <c r="X233" s="494">
        <f t="shared" si="49"/>
        <v>1725.0880000000002</v>
      </c>
      <c r="Y233" s="413">
        <f t="shared" si="49"/>
        <v>23643.292000000005</v>
      </c>
      <c r="Z233" s="494">
        <f t="shared" si="49"/>
        <v>23468.232000000004</v>
      </c>
      <c r="AA233" s="171">
        <f>'[6]sp. DRG'!V200</f>
        <v>23643.292000000001</v>
      </c>
      <c r="AB233" s="171">
        <f>'[6]sp. DRG'!W200</f>
        <v>23468.232</v>
      </c>
      <c r="AC233" s="172">
        <f>Y233-AA233</f>
        <v>0</v>
      </c>
      <c r="AD233" s="172">
        <f>Z233-AB233</f>
        <v>0</v>
      </c>
    </row>
    <row r="234" spans="1:30" ht="23.25" thickBot="1">
      <c r="A234" s="125" t="s">
        <v>594</v>
      </c>
      <c r="B234" s="279" t="s">
        <v>595</v>
      </c>
      <c r="C234" s="127">
        <v>1</v>
      </c>
      <c r="D234" s="128">
        <f>'[6]sp. DRG'!E201</f>
        <v>4782</v>
      </c>
      <c r="E234" s="129">
        <f>'[6]sp. DRG'!F201</f>
        <v>9890.8972599999997</v>
      </c>
      <c r="F234" s="130">
        <f>'[6]sp. DRG'!G201</f>
        <v>4782</v>
      </c>
      <c r="G234" s="129">
        <f>'[6]sp. DRG'!H201</f>
        <v>9890.8972599999997</v>
      </c>
      <c r="H234" s="174"/>
      <c r="I234" s="129"/>
      <c r="J234" s="174"/>
      <c r="K234" s="129"/>
      <c r="L234" s="174">
        <f>'[6]sp. DRG'!I201</f>
        <v>225</v>
      </c>
      <c r="M234" s="175">
        <f>'[6]sp. DRG'!J201</f>
        <v>483.00247800000011</v>
      </c>
      <c r="N234" s="174">
        <f>'[6]sp. DRG'!K201</f>
        <v>225</v>
      </c>
      <c r="O234" s="174">
        <f>'[6]sp. DRG'!L201</f>
        <v>0</v>
      </c>
      <c r="P234" s="175">
        <f>'[6]sp. DRG'!M201</f>
        <v>483.00247800000011</v>
      </c>
      <c r="Q234" s="174">
        <f>'[6]sp. DRG'!N201</f>
        <v>0</v>
      </c>
      <c r="R234" s="175">
        <f>'[6]sp. DRG'!O201</f>
        <v>0</v>
      </c>
      <c r="S234" s="174">
        <f>'[6]sp. DRG'!P201</f>
        <v>0</v>
      </c>
      <c r="T234" s="175">
        <f>'[6]sp. DRG'!Q201</f>
        <v>0</v>
      </c>
      <c r="U234" s="174">
        <f>'[6]sp. DRG'!R201</f>
        <v>7785</v>
      </c>
      <c r="V234" s="175">
        <f>'[6]sp. DRG'!S201</f>
        <v>2077.1936800000003</v>
      </c>
      <c r="W234" s="174">
        <f>'[6]sp. DRG'!T201</f>
        <v>4672</v>
      </c>
      <c r="X234" s="175">
        <f>'[6]sp. DRG'!U201</f>
        <v>1361.45298</v>
      </c>
      <c r="Y234" s="175">
        <f>V234+R234+M234+I234+E234</f>
        <v>12451.093418</v>
      </c>
      <c r="Z234" s="135">
        <f>X234+T234+P234+K234+G234</f>
        <v>11735.352718</v>
      </c>
    </row>
    <row r="235" spans="1:30" ht="23.25" thickBot="1">
      <c r="A235" s="136" t="s">
        <v>596</v>
      </c>
      <c r="B235" s="284" t="s">
        <v>597</v>
      </c>
      <c r="C235" s="178">
        <v>1</v>
      </c>
      <c r="D235" s="139">
        <f>'[6]sp. DRG'!E202</f>
        <v>3645</v>
      </c>
      <c r="E235" s="140">
        <f>'[6]sp. DRG'!F202</f>
        <v>6224.4405399999996</v>
      </c>
      <c r="F235" s="141">
        <f>'[6]sp. DRG'!G202</f>
        <v>3645</v>
      </c>
      <c r="G235" s="140">
        <f>'[6]sp. DRG'!H202</f>
        <v>6224.4405399999996</v>
      </c>
      <c r="H235" s="180"/>
      <c r="I235" s="140"/>
      <c r="J235" s="180"/>
      <c r="K235" s="140"/>
      <c r="L235" s="180">
        <f>'[6]sp. DRG'!I202</f>
        <v>420</v>
      </c>
      <c r="M235" s="181">
        <f>'[6]sp. DRG'!J202</f>
        <v>1054.8608100000001</v>
      </c>
      <c r="N235" s="180">
        <f>'[6]sp. DRG'!K202</f>
        <v>409</v>
      </c>
      <c r="O235" s="180">
        <f>'[6]sp. DRG'!L202</f>
        <v>0</v>
      </c>
      <c r="P235" s="181">
        <f>'[6]sp. DRG'!M202</f>
        <v>1032.0755100000001</v>
      </c>
      <c r="Q235" s="180">
        <f>'[6]sp. DRG'!N202</f>
        <v>0</v>
      </c>
      <c r="R235" s="181">
        <f>'[6]sp. DRG'!O202</f>
        <v>0</v>
      </c>
      <c r="S235" s="180">
        <f>'[6]sp. DRG'!P202</f>
        <v>0</v>
      </c>
      <c r="T235" s="181">
        <f>'[6]sp. DRG'!Q202</f>
        <v>0</v>
      </c>
      <c r="U235" s="180">
        <f>'[6]sp. DRG'!R202</f>
        <v>3873</v>
      </c>
      <c r="V235" s="181">
        <f>'[6]sp. DRG'!S202</f>
        <v>2718.4110000000001</v>
      </c>
      <c r="W235" s="180">
        <f>'[6]sp. DRG'!T202</f>
        <v>3873</v>
      </c>
      <c r="X235" s="181">
        <f>'[6]sp. DRG'!U202</f>
        <v>2718.4110000000001</v>
      </c>
      <c r="Y235" s="175">
        <f t="shared" ref="Y235:Y243" si="50">V235+R235+M235+I235+E235</f>
        <v>9997.7123499999998</v>
      </c>
      <c r="Z235" s="135">
        <f t="shared" ref="Z235:Z243" si="51">X235+T235+P235+K235+G235</f>
        <v>9974.9270500000002</v>
      </c>
    </row>
    <row r="236" spans="1:30" ht="13.5" thickBot="1">
      <c r="A236" s="136" t="s">
        <v>598</v>
      </c>
      <c r="B236" s="284" t="s">
        <v>599</v>
      </c>
      <c r="C236" s="178">
        <v>1</v>
      </c>
      <c r="D236" s="139">
        <f>'[6]sp. DRG'!E203</f>
        <v>3795</v>
      </c>
      <c r="E236" s="140">
        <f>'[6]sp. DRG'!F203</f>
        <v>6547.8895000000002</v>
      </c>
      <c r="F236" s="141">
        <f>'[6]sp. DRG'!G203</f>
        <v>3795</v>
      </c>
      <c r="G236" s="140">
        <f>'[6]sp. DRG'!H203</f>
        <v>6547.8895000000002</v>
      </c>
      <c r="H236" s="180"/>
      <c r="I236" s="140"/>
      <c r="J236" s="180"/>
      <c r="K236" s="140"/>
      <c r="L236" s="180">
        <f>'[6]sp. DRG'!I203</f>
        <v>264</v>
      </c>
      <c r="M236" s="181">
        <f>'[6]sp. DRG'!J203</f>
        <v>703.43502000000001</v>
      </c>
      <c r="N236" s="180">
        <f>'[6]sp. DRG'!K203</f>
        <v>264</v>
      </c>
      <c r="O236" s="180">
        <f>'[6]sp. DRG'!L203</f>
        <v>0</v>
      </c>
      <c r="P236" s="181">
        <f>'[6]sp. DRG'!M203</f>
        <v>703.43502000000001</v>
      </c>
      <c r="Q236" s="180">
        <f>'[6]sp. DRG'!N203</f>
        <v>1200</v>
      </c>
      <c r="R236" s="181">
        <f>'[6]sp. DRG'!O203</f>
        <v>259.44</v>
      </c>
      <c r="S236" s="180">
        <f>'[6]sp. DRG'!P203</f>
        <v>1200</v>
      </c>
      <c r="T236" s="181">
        <f>'[6]sp. DRG'!Q203</f>
        <v>259.44</v>
      </c>
      <c r="U236" s="180">
        <f>'[6]sp. DRG'!R203</f>
        <v>2973</v>
      </c>
      <c r="V236" s="181">
        <f>'[6]sp. DRG'!S203</f>
        <v>840</v>
      </c>
      <c r="W236" s="180">
        <f>'[6]sp. DRG'!T203</f>
        <v>3061</v>
      </c>
      <c r="X236" s="181">
        <f>'[6]sp. DRG'!U203</f>
        <v>755.32030000000009</v>
      </c>
      <c r="Y236" s="175">
        <f t="shared" si="50"/>
        <v>8350.7645200000006</v>
      </c>
      <c r="Z236" s="135">
        <f t="shared" si="51"/>
        <v>8266.08482</v>
      </c>
    </row>
    <row r="237" spans="1:30" ht="13.5" thickBot="1">
      <c r="A237" s="136" t="s">
        <v>600</v>
      </c>
      <c r="B237" s="284" t="s">
        <v>601</v>
      </c>
      <c r="C237" s="138">
        <v>1</v>
      </c>
      <c r="D237" s="139">
        <f>'[6]sp. DRG'!E204</f>
        <v>999</v>
      </c>
      <c r="E237" s="140">
        <f>'[6]sp. DRG'!F204</f>
        <v>1466.7138179999999</v>
      </c>
      <c r="F237" s="141">
        <f>'[6]sp. DRG'!G204</f>
        <v>999</v>
      </c>
      <c r="G237" s="140">
        <f>'[6]sp. DRG'!H204</f>
        <v>1466.7138179999999</v>
      </c>
      <c r="H237" s="180"/>
      <c r="I237" s="140"/>
      <c r="J237" s="180"/>
      <c r="K237" s="140"/>
      <c r="L237" s="180">
        <f>'[6]sp. DRG'!I204</f>
        <v>63</v>
      </c>
      <c r="M237" s="181">
        <f>'[6]sp. DRG'!J204</f>
        <v>114.31583999999999</v>
      </c>
      <c r="N237" s="180">
        <f>'[6]sp. DRG'!K204</f>
        <v>63</v>
      </c>
      <c r="O237" s="180">
        <f>'[6]sp. DRG'!L204</f>
        <v>0</v>
      </c>
      <c r="P237" s="181">
        <f>'[6]sp. DRG'!M204</f>
        <v>114.31583999999999</v>
      </c>
      <c r="Q237" s="180">
        <f>'[6]sp. DRG'!N204</f>
        <v>0</v>
      </c>
      <c r="R237" s="181">
        <f>'[6]sp. DRG'!O204</f>
        <v>0</v>
      </c>
      <c r="S237" s="180">
        <f>'[6]sp. DRG'!P204</f>
        <v>0</v>
      </c>
      <c r="T237" s="181">
        <f>'[6]sp. DRG'!Q204</f>
        <v>0</v>
      </c>
      <c r="U237" s="180">
        <f>'[6]sp. DRG'!R204</f>
        <v>2616</v>
      </c>
      <c r="V237" s="181">
        <f>'[6]sp. DRG'!S204</f>
        <v>723.433041</v>
      </c>
      <c r="W237" s="180">
        <f>'[6]sp. DRG'!T204</f>
        <v>2616</v>
      </c>
      <c r="X237" s="181">
        <f>'[6]sp. DRG'!U204</f>
        <v>723.433041</v>
      </c>
      <c r="Y237" s="175">
        <f t="shared" si="50"/>
        <v>2304.4626989999997</v>
      </c>
      <c r="Z237" s="135">
        <f t="shared" si="51"/>
        <v>2304.4626989999997</v>
      </c>
    </row>
    <row r="238" spans="1:30" ht="13.5" thickBot="1">
      <c r="A238" s="136" t="s">
        <v>602</v>
      </c>
      <c r="B238" s="284" t="s">
        <v>603</v>
      </c>
      <c r="C238" s="138">
        <v>1</v>
      </c>
      <c r="D238" s="139">
        <f>'[6]sp. DRG'!E205</f>
        <v>543</v>
      </c>
      <c r="E238" s="140">
        <f>'[6]sp. DRG'!F205</f>
        <v>721.61442</v>
      </c>
      <c r="F238" s="141">
        <f>'[6]sp. DRG'!G205</f>
        <v>543</v>
      </c>
      <c r="G238" s="140">
        <f>'[6]sp. DRG'!H205</f>
        <v>721.61442</v>
      </c>
      <c r="H238" s="180"/>
      <c r="I238" s="140"/>
      <c r="J238" s="180"/>
      <c r="K238" s="140"/>
      <c r="L238" s="180">
        <f>'[6]sp. DRG'!I205</f>
        <v>102</v>
      </c>
      <c r="M238" s="181">
        <f>'[6]sp. DRG'!J205</f>
        <v>233.64</v>
      </c>
      <c r="N238" s="180">
        <f>'[6]sp. DRG'!K205</f>
        <v>102</v>
      </c>
      <c r="O238" s="180">
        <f>'[6]sp. DRG'!L205</f>
        <v>0</v>
      </c>
      <c r="P238" s="181">
        <f>'[6]sp. DRG'!M205</f>
        <v>233.64</v>
      </c>
      <c r="Q238" s="180">
        <f>'[6]sp. DRG'!N205</f>
        <v>0</v>
      </c>
      <c r="R238" s="181">
        <f>'[6]sp. DRG'!O205</f>
        <v>0</v>
      </c>
      <c r="S238" s="180">
        <f>'[6]sp. DRG'!P205</f>
        <v>0</v>
      </c>
      <c r="T238" s="181">
        <f>'[6]sp. DRG'!Q205</f>
        <v>0</v>
      </c>
      <c r="U238" s="180">
        <f>'[6]sp. DRG'!R205</f>
        <v>2712</v>
      </c>
      <c r="V238" s="181">
        <f>'[6]sp. DRG'!S205</f>
        <v>731.01</v>
      </c>
      <c r="W238" s="180">
        <f>'[6]sp. DRG'!T205</f>
        <v>2712</v>
      </c>
      <c r="X238" s="181">
        <f>'[6]sp. DRG'!U205</f>
        <v>731.01</v>
      </c>
      <c r="Y238" s="175">
        <f t="shared" si="50"/>
        <v>1686.26442</v>
      </c>
      <c r="Z238" s="135">
        <f t="shared" si="51"/>
        <v>1686.26442</v>
      </c>
    </row>
    <row r="239" spans="1:30" ht="13.5" thickBot="1">
      <c r="A239" s="136" t="s">
        <v>604</v>
      </c>
      <c r="B239" s="284" t="s">
        <v>605</v>
      </c>
      <c r="C239" s="138">
        <v>1</v>
      </c>
      <c r="D239" s="139">
        <f>'[6]sp. DRG'!E206</f>
        <v>840</v>
      </c>
      <c r="E239" s="140">
        <f>'[6]sp. DRG'!F206</f>
        <v>1187.71632</v>
      </c>
      <c r="F239" s="141">
        <f>'[6]sp. DRG'!G206</f>
        <v>840</v>
      </c>
      <c r="G239" s="140">
        <f>'[6]sp. DRG'!H206</f>
        <v>1187.71632</v>
      </c>
      <c r="H239" s="180"/>
      <c r="I239" s="140"/>
      <c r="J239" s="180"/>
      <c r="K239" s="140"/>
      <c r="L239" s="180">
        <f>'[6]sp. DRG'!I206</f>
        <v>42</v>
      </c>
      <c r="M239" s="181">
        <f>'[6]sp. DRG'!J206</f>
        <v>80.035560000000004</v>
      </c>
      <c r="N239" s="180">
        <f>'[6]sp. DRG'!K206</f>
        <v>37</v>
      </c>
      <c r="O239" s="180">
        <f>'[6]sp. DRG'!L206</f>
        <v>0</v>
      </c>
      <c r="P239" s="181">
        <f>'[6]sp. DRG'!M206</f>
        <v>67.696749999999994</v>
      </c>
      <c r="Q239" s="180">
        <f>'[6]sp. DRG'!N206</f>
        <v>0</v>
      </c>
      <c r="R239" s="181">
        <f>'[6]sp. DRG'!O206</f>
        <v>0</v>
      </c>
      <c r="S239" s="180">
        <f>'[6]sp. DRG'!P206</f>
        <v>0</v>
      </c>
      <c r="T239" s="181">
        <f>'[6]sp. DRG'!Q206</f>
        <v>0</v>
      </c>
      <c r="U239" s="180">
        <f>'[6]sp. DRG'!R206</f>
        <v>3249</v>
      </c>
      <c r="V239" s="181">
        <f>'[6]sp. DRG'!S206</f>
        <v>888.78773999999999</v>
      </c>
      <c r="W239" s="180">
        <f>'[6]sp. DRG'!T206</f>
        <v>3249</v>
      </c>
      <c r="X239" s="181">
        <f>'[6]sp. DRG'!U206</f>
        <v>888.78773999999999</v>
      </c>
      <c r="Y239" s="175">
        <f t="shared" si="50"/>
        <v>2156.53962</v>
      </c>
      <c r="Z239" s="135">
        <f t="shared" si="51"/>
        <v>2144.2008099999998</v>
      </c>
    </row>
    <row r="240" spans="1:30" ht="13.5" thickBot="1">
      <c r="A240" s="136" t="s">
        <v>606</v>
      </c>
      <c r="B240" s="284" t="s">
        <v>607</v>
      </c>
      <c r="C240" s="138">
        <v>1</v>
      </c>
      <c r="D240" s="139">
        <f>'[6]sp. DRG'!E207</f>
        <v>861</v>
      </c>
      <c r="E240" s="140">
        <f>'[6]sp. DRG'!F207</f>
        <v>1165.842216</v>
      </c>
      <c r="F240" s="141">
        <f>'[6]sp. DRG'!G207</f>
        <v>861</v>
      </c>
      <c r="G240" s="140">
        <f>'[6]sp. DRG'!H207</f>
        <v>1165.842216</v>
      </c>
      <c r="H240" s="180"/>
      <c r="I240" s="140"/>
      <c r="J240" s="180"/>
      <c r="K240" s="140"/>
      <c r="L240" s="180">
        <f>'[6]sp. DRG'!I207</f>
        <v>70</v>
      </c>
      <c r="M240" s="181">
        <f>'[6]sp. DRG'!J207</f>
        <v>162.69046560000004</v>
      </c>
      <c r="N240" s="180">
        <f>'[6]sp. DRG'!K207</f>
        <v>66</v>
      </c>
      <c r="O240" s="180">
        <f>'[6]sp. DRG'!L207</f>
        <v>0</v>
      </c>
      <c r="P240" s="181">
        <f>'[6]sp. DRG'!M207</f>
        <v>152.55464999999998</v>
      </c>
      <c r="Q240" s="180">
        <f>'[6]sp. DRG'!N207</f>
        <v>0</v>
      </c>
      <c r="R240" s="181">
        <f>'[6]sp. DRG'!O207</f>
        <v>0</v>
      </c>
      <c r="S240" s="180">
        <f>'[6]sp. DRG'!P207</f>
        <v>0</v>
      </c>
      <c r="T240" s="181">
        <f>'[6]sp. DRG'!Q207</f>
        <v>0</v>
      </c>
      <c r="U240" s="180">
        <f>'[6]sp. DRG'!R207</f>
        <v>3513</v>
      </c>
      <c r="V240" s="181">
        <f>'[6]sp. DRG'!S207</f>
        <v>900.00023999999996</v>
      </c>
      <c r="W240" s="180">
        <f>'[6]sp. DRG'!T207</f>
        <v>3513</v>
      </c>
      <c r="X240" s="181">
        <f>'[6]sp. DRG'!U207</f>
        <v>900.00023999999996</v>
      </c>
      <c r="Y240" s="175">
        <f t="shared" si="50"/>
        <v>2228.5329216</v>
      </c>
      <c r="Z240" s="135">
        <f t="shared" si="51"/>
        <v>2218.3971059999999</v>
      </c>
    </row>
    <row r="241" spans="1:30" ht="13.5" thickBot="1">
      <c r="A241" s="136" t="s">
        <v>608</v>
      </c>
      <c r="B241" s="284" t="s">
        <v>609</v>
      </c>
      <c r="C241" s="138">
        <v>1</v>
      </c>
      <c r="D241" s="139">
        <f>'[6]sp. DRG'!E208</f>
        <v>771</v>
      </c>
      <c r="E241" s="140">
        <f>'[6]sp. DRG'!F208</f>
        <v>1004.3971199999999</v>
      </c>
      <c r="F241" s="141">
        <f>'[6]sp. DRG'!G208</f>
        <v>771</v>
      </c>
      <c r="G241" s="140">
        <f>'[6]sp. DRG'!H208</f>
        <v>1004.3971199999999</v>
      </c>
      <c r="H241" s="180"/>
      <c r="I241" s="140"/>
      <c r="J241" s="180"/>
      <c r="K241" s="140"/>
      <c r="L241" s="180">
        <f>'[6]sp. DRG'!I208</f>
        <v>81</v>
      </c>
      <c r="M241" s="181">
        <f>'[6]sp. DRG'!J208</f>
        <v>161.32234500000004</v>
      </c>
      <c r="N241" s="180">
        <f>'[6]sp. DRG'!K208</f>
        <v>81</v>
      </c>
      <c r="O241" s="180">
        <f>'[6]sp. DRG'!L208</f>
        <v>0</v>
      </c>
      <c r="P241" s="181">
        <f>'[6]sp. DRG'!M208</f>
        <v>161.32234500000004</v>
      </c>
      <c r="Q241" s="180">
        <f>'[6]sp. DRG'!N208</f>
        <v>0</v>
      </c>
      <c r="R241" s="181">
        <f>'[6]sp. DRG'!O208</f>
        <v>0</v>
      </c>
      <c r="S241" s="180">
        <f>'[6]sp. DRG'!P208</f>
        <v>0</v>
      </c>
      <c r="T241" s="181">
        <f>'[6]sp. DRG'!Q208</f>
        <v>0</v>
      </c>
      <c r="U241" s="180">
        <f>'[6]sp. DRG'!R208</f>
        <v>1620</v>
      </c>
      <c r="V241" s="181">
        <f>'[6]sp. DRG'!S208</f>
        <v>450.00165000000004</v>
      </c>
      <c r="W241" s="180">
        <f>'[6]sp. DRG'!T208</f>
        <v>1620</v>
      </c>
      <c r="X241" s="181">
        <f>'[6]sp. DRG'!U208</f>
        <v>450.00165000000004</v>
      </c>
      <c r="Y241" s="175">
        <f t="shared" si="50"/>
        <v>1615.7211149999998</v>
      </c>
      <c r="Z241" s="135">
        <f t="shared" si="51"/>
        <v>1615.7211149999998</v>
      </c>
    </row>
    <row r="242" spans="1:30" ht="13.5" thickBot="1">
      <c r="A242" s="347" t="s">
        <v>610</v>
      </c>
      <c r="B242" s="348" t="s">
        <v>611</v>
      </c>
      <c r="C242" s="349">
        <v>1</v>
      </c>
      <c r="D242" s="139">
        <f>'[6]sp. DRG'!E209</f>
        <v>549</v>
      </c>
      <c r="E242" s="141">
        <f>'[6]sp. DRG'!F209</f>
        <v>839.44295999999997</v>
      </c>
      <c r="F242" s="141">
        <f>'[6]sp. DRG'!G209</f>
        <v>549</v>
      </c>
      <c r="G242" s="141">
        <f>'[6]sp. DRG'!H209</f>
        <v>839.44295999999997</v>
      </c>
      <c r="H242" s="180"/>
      <c r="I242" s="181"/>
      <c r="J242" s="180"/>
      <c r="K242" s="181"/>
      <c r="L242" s="180">
        <f>'[6]sp. DRG'!I209</f>
        <v>399</v>
      </c>
      <c r="M242" s="180">
        <f>'[6]sp. DRG'!J209</f>
        <v>1882.2619199999999</v>
      </c>
      <c r="N242" s="180">
        <f>'[6]sp. DRG'!K209</f>
        <v>399</v>
      </c>
      <c r="O242" s="180">
        <f>'[6]sp. DRG'!L209</f>
        <v>0</v>
      </c>
      <c r="P242" s="180">
        <f>'[6]sp. DRG'!M209</f>
        <v>1882.2619199999999</v>
      </c>
      <c r="Q242" s="180">
        <f>'[6]sp. DRG'!N209</f>
        <v>0</v>
      </c>
      <c r="R242" s="180">
        <f>'[6]sp. DRG'!O209</f>
        <v>0</v>
      </c>
      <c r="S242" s="180">
        <f>'[6]sp. DRG'!P209</f>
        <v>0</v>
      </c>
      <c r="T242" s="180">
        <f>'[6]sp. DRG'!Q209</f>
        <v>0</v>
      </c>
      <c r="U242" s="180">
        <f>'[6]sp. DRG'!R209</f>
        <v>0</v>
      </c>
      <c r="V242" s="180">
        <f>'[6]sp. DRG'!S209</f>
        <v>0</v>
      </c>
      <c r="W242" s="180">
        <f>'[6]sp. DRG'!T209</f>
        <v>0</v>
      </c>
      <c r="X242" s="180">
        <f>'[6]sp. DRG'!U209</f>
        <v>0</v>
      </c>
      <c r="Y242" s="175">
        <f t="shared" si="50"/>
        <v>2721.7048799999998</v>
      </c>
      <c r="Z242" s="135">
        <f t="shared" si="51"/>
        <v>2721.7048799999998</v>
      </c>
    </row>
    <row r="243" spans="1:30" ht="13.5" thickBot="1">
      <c r="A243" s="539" t="s">
        <v>612</v>
      </c>
      <c r="B243" s="540" t="s">
        <v>613</v>
      </c>
      <c r="C243" s="356">
        <v>1</v>
      </c>
      <c r="D243" s="190">
        <f>'[6]sp. DRG'!E210</f>
        <v>762</v>
      </c>
      <c r="E243" s="192">
        <f>'[6]sp. DRG'!F210</f>
        <v>1084.57899</v>
      </c>
      <c r="F243" s="192">
        <f>'[6]sp. DRG'!G210</f>
        <v>762</v>
      </c>
      <c r="G243" s="192">
        <f>'[6]sp. DRG'!H210</f>
        <v>1084.57899</v>
      </c>
      <c r="H243" s="196"/>
      <c r="I243" s="195"/>
      <c r="J243" s="196"/>
      <c r="K243" s="195"/>
      <c r="L243" s="196">
        <f>'[6]sp. DRG'!I210</f>
        <v>0</v>
      </c>
      <c r="M243" s="196">
        <f>'[6]sp. DRG'!J210</f>
        <v>0</v>
      </c>
      <c r="N243" s="196">
        <f>'[6]sp. DRG'!K210</f>
        <v>0</v>
      </c>
      <c r="O243" s="196">
        <f>'[6]sp. DRG'!L210</f>
        <v>0</v>
      </c>
      <c r="P243" s="196">
        <f>'[6]sp. DRG'!M210</f>
        <v>0</v>
      </c>
      <c r="Q243" s="196">
        <f>'[6]sp. DRG'!N210</f>
        <v>0</v>
      </c>
      <c r="R243" s="196">
        <f>'[6]sp. DRG'!O210</f>
        <v>0</v>
      </c>
      <c r="S243" s="196">
        <f>'[6]sp. DRG'!P210</f>
        <v>0</v>
      </c>
      <c r="T243" s="196">
        <f>'[6]sp. DRG'!Q210</f>
        <v>0</v>
      </c>
      <c r="U243" s="196">
        <f>'[6]sp. DRG'!R210</f>
        <v>1773</v>
      </c>
      <c r="V243" s="196">
        <f>'[6]sp. DRG'!S210</f>
        <v>389.99948999999998</v>
      </c>
      <c r="W243" s="196">
        <f>'[6]sp. DRG'!T210</f>
        <v>1153</v>
      </c>
      <c r="X243" s="196">
        <f>'[6]sp. DRG'!U210</f>
        <v>244.76542999999998</v>
      </c>
      <c r="Y243" s="541">
        <f t="shared" si="50"/>
        <v>1474.5784799999999</v>
      </c>
      <c r="Z243" s="542">
        <f t="shared" si="51"/>
        <v>1329.3444199999999</v>
      </c>
    </row>
    <row r="244" spans="1:30" ht="13.5" thickBot="1">
      <c r="A244" s="2981" t="s">
        <v>614</v>
      </c>
      <c r="B244" s="2982"/>
      <c r="C244" s="2999"/>
      <c r="D244" s="169">
        <f>SUM(D234:D243)</f>
        <v>17547</v>
      </c>
      <c r="E244" s="170">
        <f t="shared" ref="E244:Z244" si="52">SUM(E234:E243)</f>
        <v>30133.533144000001</v>
      </c>
      <c r="F244" s="169">
        <f t="shared" si="52"/>
        <v>17547</v>
      </c>
      <c r="G244" s="170">
        <f t="shared" si="52"/>
        <v>30133.533144000001</v>
      </c>
      <c r="H244" s="169">
        <f t="shared" si="52"/>
        <v>0</v>
      </c>
      <c r="I244" s="169">
        <f t="shared" si="52"/>
        <v>0</v>
      </c>
      <c r="J244" s="169">
        <f t="shared" si="52"/>
        <v>0</v>
      </c>
      <c r="K244" s="169">
        <f t="shared" si="52"/>
        <v>0</v>
      </c>
      <c r="L244" s="169">
        <f t="shared" si="52"/>
        <v>1666</v>
      </c>
      <c r="M244" s="170">
        <f t="shared" si="52"/>
        <v>4875.5644386000004</v>
      </c>
      <c r="N244" s="169">
        <f t="shared" si="52"/>
        <v>1646</v>
      </c>
      <c r="O244" s="169">
        <f t="shared" si="52"/>
        <v>0</v>
      </c>
      <c r="P244" s="170">
        <f t="shared" si="52"/>
        <v>4830.304513000001</v>
      </c>
      <c r="Q244" s="169">
        <f t="shared" si="52"/>
        <v>1200</v>
      </c>
      <c r="R244" s="169">
        <f t="shared" si="52"/>
        <v>259.44</v>
      </c>
      <c r="S244" s="169">
        <f t="shared" si="52"/>
        <v>1200</v>
      </c>
      <c r="T244" s="169">
        <f t="shared" si="52"/>
        <v>259.44</v>
      </c>
      <c r="U244" s="169">
        <f t="shared" si="52"/>
        <v>30114</v>
      </c>
      <c r="V244" s="170">
        <f t="shared" si="52"/>
        <v>9718.8368410000003</v>
      </c>
      <c r="W244" s="169">
        <f t="shared" si="52"/>
        <v>26469</v>
      </c>
      <c r="X244" s="170">
        <f t="shared" si="52"/>
        <v>8773.1823810000005</v>
      </c>
      <c r="Y244" s="168">
        <f t="shared" si="52"/>
        <v>44987.374423599998</v>
      </c>
      <c r="Z244" s="168">
        <f t="shared" si="52"/>
        <v>43996.460037999997</v>
      </c>
      <c r="AA244" s="171">
        <f>'[6]sp. DRG'!V211+'[6]sp. recuperare si  cronici'!V59</f>
        <v>44987.374423599998</v>
      </c>
      <c r="AB244" s="171">
        <f>'[6]sp. DRG'!W211+'[6]sp. recuperare si  cronici'!W59</f>
        <v>43996.460037999997</v>
      </c>
      <c r="AC244" s="172">
        <f>Y244-AA244</f>
        <v>0</v>
      </c>
      <c r="AD244" s="172">
        <f>Z244-AB244</f>
        <v>0</v>
      </c>
    </row>
    <row r="245" spans="1:30" s="155" customFormat="1" ht="22.5">
      <c r="A245" s="296" t="s">
        <v>615</v>
      </c>
      <c r="B245" s="230" t="s">
        <v>616</v>
      </c>
      <c r="C245" s="178">
        <v>1</v>
      </c>
      <c r="D245" s="543">
        <f>'[6]sp. DRG'!E212</f>
        <v>4328</v>
      </c>
      <c r="E245" s="337">
        <f>'[6]sp. DRG'!F212</f>
        <v>6685.86</v>
      </c>
      <c r="F245" s="440">
        <f>'[6]sp. DRG'!G212</f>
        <v>4328</v>
      </c>
      <c r="G245" s="339">
        <f>'[6]sp. DRG'!H212</f>
        <v>6685.86</v>
      </c>
      <c r="H245" s="481"/>
      <c r="I245" s="337"/>
      <c r="J245" s="441"/>
      <c r="K245" s="482"/>
      <c r="L245" s="486">
        <f>'[6]sp. DRG'!I212</f>
        <v>209</v>
      </c>
      <c r="M245" s="442">
        <f>'[6]sp. DRG'!J212</f>
        <v>379.59</v>
      </c>
      <c r="N245" s="441">
        <f>'[6]sp. DRG'!K212</f>
        <v>209</v>
      </c>
      <c r="O245" s="441">
        <f>'[6]sp. DRG'!L212</f>
        <v>220</v>
      </c>
      <c r="P245" s="442">
        <f>'[6]sp. DRG'!M212</f>
        <v>379.59</v>
      </c>
      <c r="Q245" s="441">
        <f>'[6]sp. DRG'!N212</f>
        <v>0</v>
      </c>
      <c r="R245" s="442">
        <f>'[6]sp. DRG'!O212</f>
        <v>0</v>
      </c>
      <c r="S245" s="441">
        <f>'[6]sp. DRG'!P212</f>
        <v>0</v>
      </c>
      <c r="T245" s="544">
        <f>'[6]sp. DRG'!Q212</f>
        <v>0</v>
      </c>
      <c r="U245" s="486">
        <f>'[6]sp. DRG'!R212</f>
        <v>2196</v>
      </c>
      <c r="V245" s="442">
        <f>'[6]sp. DRG'!S212</f>
        <v>555.37</v>
      </c>
      <c r="W245" s="441">
        <f>'[6]sp. DRG'!T212</f>
        <v>2196</v>
      </c>
      <c r="X245" s="544">
        <f>'[6]sp. DRG'!U212</f>
        <v>555.37</v>
      </c>
      <c r="Y245" s="205">
        <f>V245+R245+M245+I245+E245</f>
        <v>7620.82</v>
      </c>
      <c r="Z245" s="206">
        <f>X245+T245+P245+K245+G245</f>
        <v>7620.82</v>
      </c>
      <c r="AA245" s="154"/>
      <c r="AB245" s="154"/>
    </row>
    <row r="246" spans="1:30" ht="22.5">
      <c r="A246" s="136" t="s">
        <v>617</v>
      </c>
      <c r="B246" s="137" t="s">
        <v>618</v>
      </c>
      <c r="C246" s="138">
        <v>1</v>
      </c>
      <c r="D246" s="148">
        <f>'[6]sp. DRG'!E213</f>
        <v>855</v>
      </c>
      <c r="E246" s="149">
        <f>'[6]sp. DRG'!F213</f>
        <v>1083.03</v>
      </c>
      <c r="F246" s="150">
        <f>'[6]sp. DRG'!G213</f>
        <v>855</v>
      </c>
      <c r="G246" s="151">
        <f>'[6]sp. DRG'!H213</f>
        <v>1083.03</v>
      </c>
      <c r="H246" s="179"/>
      <c r="I246" s="149"/>
      <c r="J246" s="180"/>
      <c r="K246" s="153"/>
      <c r="L246" s="216">
        <f>'[6]sp. DRG'!I213</f>
        <v>0</v>
      </c>
      <c r="M246" s="213">
        <f>'[6]sp. DRG'!J213</f>
        <v>0</v>
      </c>
      <c r="N246" s="208">
        <f>'[6]sp. DRG'!K213</f>
        <v>0</v>
      </c>
      <c r="O246" s="208">
        <f>'[6]sp. DRG'!L213</f>
        <v>0</v>
      </c>
      <c r="P246" s="213">
        <f>'[6]sp. DRG'!M213</f>
        <v>0</v>
      </c>
      <c r="Q246" s="208">
        <f>'[6]sp. DRG'!N213</f>
        <v>0</v>
      </c>
      <c r="R246" s="213">
        <f>'[6]sp. DRG'!O213</f>
        <v>0</v>
      </c>
      <c r="S246" s="208">
        <f>'[6]sp. DRG'!P213</f>
        <v>0</v>
      </c>
      <c r="T246" s="215">
        <f>'[6]sp. DRG'!Q213</f>
        <v>0</v>
      </c>
      <c r="U246" s="216">
        <f>'[6]sp. DRG'!R213</f>
        <v>1800</v>
      </c>
      <c r="V246" s="213">
        <f>'[6]sp. DRG'!S213</f>
        <v>450</v>
      </c>
      <c r="W246" s="208">
        <f>'[6]sp. DRG'!T213</f>
        <v>1800</v>
      </c>
      <c r="X246" s="215">
        <f>'[6]sp. DRG'!U213</f>
        <v>450</v>
      </c>
      <c r="Y246" s="205">
        <f>V246+R246+M246+I246+E246</f>
        <v>1533.03</v>
      </c>
      <c r="Z246" s="206">
        <f>X246+T246+P246+K246+G246</f>
        <v>1533.03</v>
      </c>
    </row>
    <row r="247" spans="1:30" ht="22.5">
      <c r="A247" s="545" t="s">
        <v>619</v>
      </c>
      <c r="B247" s="546" t="s">
        <v>620</v>
      </c>
      <c r="C247" s="443">
        <v>1</v>
      </c>
      <c r="D247" s="150">
        <f>'[6]sp. DRG'!E214</f>
        <v>1233</v>
      </c>
      <c r="E247" s="149">
        <f>'[6]sp. DRG'!F214</f>
        <v>1550.35</v>
      </c>
      <c r="F247" s="150">
        <f>'[6]sp. DRG'!G214</f>
        <v>1233</v>
      </c>
      <c r="G247" s="149">
        <f>'[6]sp. DRG'!H214</f>
        <v>1550.35</v>
      </c>
      <c r="H247" s="180"/>
      <c r="I247" s="149"/>
      <c r="J247" s="180"/>
      <c r="K247" s="149"/>
      <c r="L247" s="208">
        <f>'[6]sp. DRG'!I214</f>
        <v>0</v>
      </c>
      <c r="M247" s="213">
        <f>'[6]sp. DRG'!J214</f>
        <v>0</v>
      </c>
      <c r="N247" s="208">
        <f>'[6]sp. DRG'!K214</f>
        <v>0</v>
      </c>
      <c r="O247" s="208">
        <f>'[6]sp. DRG'!L214</f>
        <v>0</v>
      </c>
      <c r="P247" s="213">
        <f>'[6]sp. DRG'!M214</f>
        <v>0</v>
      </c>
      <c r="Q247" s="208">
        <f>'[6]sp. DRG'!N214</f>
        <v>0</v>
      </c>
      <c r="R247" s="213">
        <f>'[6]sp. DRG'!O214</f>
        <v>0</v>
      </c>
      <c r="S247" s="208">
        <f>'[6]sp. DRG'!P214</f>
        <v>0</v>
      </c>
      <c r="T247" s="213">
        <f>'[6]sp. DRG'!Q214</f>
        <v>0</v>
      </c>
      <c r="U247" s="208">
        <f>'[6]sp. DRG'!R214</f>
        <v>1261</v>
      </c>
      <c r="V247" s="213">
        <f>'[6]sp. DRG'!S214</f>
        <v>158.85</v>
      </c>
      <c r="W247" s="208">
        <f>'[6]sp. DRG'!T214</f>
        <v>1261</v>
      </c>
      <c r="X247" s="213">
        <f>'[6]sp. DRG'!U214</f>
        <v>158.85</v>
      </c>
      <c r="Y247" s="205">
        <f>V247+R247+M247+I247+E247</f>
        <v>1709.1999999999998</v>
      </c>
      <c r="Z247" s="206">
        <f>X247+T247+P247+K247+G247</f>
        <v>1709.1999999999998</v>
      </c>
    </row>
    <row r="248" spans="1:30" ht="23.25" thickBot="1">
      <c r="A248" s="547" t="s">
        <v>621</v>
      </c>
      <c r="B248" s="547" t="s">
        <v>622</v>
      </c>
      <c r="C248" s="524">
        <v>1</v>
      </c>
      <c r="D248" s="150">
        <f>'[6]sp. DRG'!E215</f>
        <v>615</v>
      </c>
      <c r="E248" s="149">
        <f>'[6]sp. DRG'!F215</f>
        <v>657.66</v>
      </c>
      <c r="F248" s="150">
        <f>'[6]sp. DRG'!G215</f>
        <v>615</v>
      </c>
      <c r="G248" s="149">
        <f>'[6]sp. DRG'!H215</f>
        <v>657.66</v>
      </c>
      <c r="H248" s="407"/>
      <c r="I248" s="158"/>
      <c r="J248" s="407"/>
      <c r="K248" s="158"/>
      <c r="L248" s="208">
        <f>'[6]sp. DRG'!I215</f>
        <v>0</v>
      </c>
      <c r="M248" s="208">
        <f>'[6]sp. DRG'!J215</f>
        <v>0</v>
      </c>
      <c r="N248" s="208">
        <f>'[6]sp. DRG'!K215</f>
        <v>0</v>
      </c>
      <c r="O248" s="208">
        <f>'[6]sp. DRG'!L215</f>
        <v>0</v>
      </c>
      <c r="P248" s="208">
        <f>'[6]sp. DRG'!M215</f>
        <v>0</v>
      </c>
      <c r="Q248" s="208">
        <f>'[6]sp. DRG'!N215</f>
        <v>0</v>
      </c>
      <c r="R248" s="208">
        <f>'[6]sp. DRG'!O215</f>
        <v>0</v>
      </c>
      <c r="S248" s="208">
        <f>'[6]sp. DRG'!P215</f>
        <v>0</v>
      </c>
      <c r="T248" s="208">
        <f>'[6]sp. DRG'!Q215</f>
        <v>0</v>
      </c>
      <c r="U248" s="208">
        <f>'[6]sp. DRG'!R215</f>
        <v>964</v>
      </c>
      <c r="V248" s="213">
        <f>'[6]sp. DRG'!S215</f>
        <v>236</v>
      </c>
      <c r="W248" s="208">
        <f>'[6]sp. DRG'!T215</f>
        <v>964</v>
      </c>
      <c r="X248" s="213">
        <f>'[6]sp. DRG'!U215</f>
        <v>236</v>
      </c>
      <c r="Y248" s="205">
        <f>V248+R248+M248+I248+E248</f>
        <v>893.66</v>
      </c>
      <c r="Z248" s="206">
        <f>X248+T248+P248+K248+G248</f>
        <v>893.66</v>
      </c>
    </row>
    <row r="249" spans="1:30" ht="13.5" thickBot="1">
      <c r="A249" s="2981" t="s">
        <v>623</v>
      </c>
      <c r="B249" s="2982"/>
      <c r="C249" s="2999"/>
      <c r="D249" s="414">
        <f>SUM(D245:D248)</f>
        <v>7031</v>
      </c>
      <c r="E249" s="538">
        <f t="shared" ref="E249:Z249" si="53">SUM(E245:E248)</f>
        <v>9976.9</v>
      </c>
      <c r="F249" s="414">
        <f t="shared" si="53"/>
        <v>7031</v>
      </c>
      <c r="G249" s="538">
        <f t="shared" si="53"/>
        <v>9976.9</v>
      </c>
      <c r="H249" s="414">
        <f t="shared" si="53"/>
        <v>0</v>
      </c>
      <c r="I249" s="414">
        <f t="shared" si="53"/>
        <v>0</v>
      </c>
      <c r="J249" s="414">
        <f t="shared" si="53"/>
        <v>0</v>
      </c>
      <c r="K249" s="414">
        <f t="shared" si="53"/>
        <v>0</v>
      </c>
      <c r="L249" s="414">
        <f t="shared" si="53"/>
        <v>209</v>
      </c>
      <c r="M249" s="538">
        <f t="shared" si="53"/>
        <v>379.59</v>
      </c>
      <c r="N249" s="414">
        <f t="shared" si="53"/>
        <v>209</v>
      </c>
      <c r="O249" s="414">
        <f t="shared" si="53"/>
        <v>220</v>
      </c>
      <c r="P249" s="538">
        <f t="shared" si="53"/>
        <v>379.59</v>
      </c>
      <c r="Q249" s="414">
        <f t="shared" si="53"/>
        <v>0</v>
      </c>
      <c r="R249" s="414">
        <f t="shared" si="53"/>
        <v>0</v>
      </c>
      <c r="S249" s="414">
        <f t="shared" si="53"/>
        <v>0</v>
      </c>
      <c r="T249" s="414">
        <f t="shared" si="53"/>
        <v>0</v>
      </c>
      <c r="U249" s="414">
        <f t="shared" si="53"/>
        <v>6221</v>
      </c>
      <c r="V249" s="414">
        <f t="shared" si="53"/>
        <v>1400.22</v>
      </c>
      <c r="W249" s="414">
        <f t="shared" si="53"/>
        <v>6221</v>
      </c>
      <c r="X249" s="414">
        <f t="shared" si="53"/>
        <v>1400.22</v>
      </c>
      <c r="Y249" s="167">
        <f t="shared" si="53"/>
        <v>11756.71</v>
      </c>
      <c r="Z249" s="167">
        <f t="shared" si="53"/>
        <v>11756.71</v>
      </c>
      <c r="AA249" s="171">
        <f>'[6]sp. DRG'!V216+'[6]sp. acuti altele decat DRG'!V44</f>
        <v>11756.71</v>
      </c>
      <c r="AB249" s="171">
        <f>'[6]sp. DRG'!W216+'[6]sp. acuti altele decat DRG'!W44</f>
        <v>11756.71</v>
      </c>
      <c r="AC249" s="172">
        <f>Y249-AA249</f>
        <v>0</v>
      </c>
      <c r="AD249" s="172">
        <f>Z249-AB249</f>
        <v>0</v>
      </c>
    </row>
    <row r="250" spans="1:30" s="155" customFormat="1" ht="33.75">
      <c r="A250" s="125" t="s">
        <v>624</v>
      </c>
      <c r="B250" s="279" t="s">
        <v>625</v>
      </c>
      <c r="C250" s="178">
        <v>1</v>
      </c>
      <c r="D250" s="231">
        <f>'[6]sp. DRG'!E217</f>
        <v>0</v>
      </c>
      <c r="E250" s="232">
        <f>'[6]sp. DRG'!F217</f>
        <v>0</v>
      </c>
      <c r="F250" s="233">
        <f>'[6]sp. DRG'!G217</f>
        <v>0</v>
      </c>
      <c r="G250" s="548">
        <f>'[6]sp. DRG'!H217</f>
        <v>0</v>
      </c>
      <c r="H250" s="235"/>
      <c r="I250" s="232"/>
      <c r="J250" s="236"/>
      <c r="K250" s="548"/>
      <c r="L250" s="235">
        <f>'[6]sp. DRG'!I217</f>
        <v>0</v>
      </c>
      <c r="M250" s="281">
        <f>'[6]sp. DRG'!J217</f>
        <v>0</v>
      </c>
      <c r="N250" s="236">
        <f>'[6]sp. DRG'!K217</f>
        <v>0</v>
      </c>
      <c r="O250" s="236">
        <f>'[6]sp. DRG'!L217</f>
        <v>0</v>
      </c>
      <c r="P250" s="281">
        <f>'[6]sp. DRG'!M217</f>
        <v>0</v>
      </c>
      <c r="Q250" s="236">
        <f>'[6]sp. DRG'!N217</f>
        <v>0</v>
      </c>
      <c r="R250" s="281">
        <f>'[6]sp. DRG'!O217</f>
        <v>0</v>
      </c>
      <c r="S250" s="236">
        <f>'[6]sp. DRG'!P217</f>
        <v>0</v>
      </c>
      <c r="T250" s="361">
        <f>'[6]sp. DRG'!Q217</f>
        <v>0</v>
      </c>
      <c r="U250" s="235">
        <f>'[6]sp. DRG'!R217</f>
        <v>0</v>
      </c>
      <c r="V250" s="281">
        <f>'[6]sp. DRG'!S217</f>
        <v>0</v>
      </c>
      <c r="W250" s="236">
        <f>'[6]sp. DRG'!T217</f>
        <v>0</v>
      </c>
      <c r="X250" s="282">
        <f>'[6]sp. DRG'!U217</f>
        <v>0</v>
      </c>
      <c r="Y250" s="205">
        <f>V250+R250+M250+I250+E250</f>
        <v>0</v>
      </c>
      <c r="Z250" s="206">
        <f>X250+T250+P250+K250+G250</f>
        <v>0</v>
      </c>
      <c r="AA250" s="154"/>
      <c r="AB250" s="154"/>
    </row>
    <row r="251" spans="1:30" s="155" customFormat="1" ht="33.75">
      <c r="A251" s="136" t="s">
        <v>626</v>
      </c>
      <c r="B251" s="284" t="s">
        <v>627</v>
      </c>
      <c r="C251" s="138">
        <v>1</v>
      </c>
      <c r="D251" s="148">
        <f>'[6]sp. DRG'!E218</f>
        <v>0</v>
      </c>
      <c r="E251" s="149">
        <f>'[6]sp. DRG'!F218</f>
        <v>0</v>
      </c>
      <c r="F251" s="150">
        <f>'[6]sp. DRG'!G218</f>
        <v>0</v>
      </c>
      <c r="G251" s="153">
        <f>'[6]sp. DRG'!H218</f>
        <v>0</v>
      </c>
      <c r="H251" s="241"/>
      <c r="I251" s="149"/>
      <c r="J251" s="242"/>
      <c r="K251" s="153"/>
      <c r="L251" s="241">
        <f>'[6]sp. DRG'!I218</f>
        <v>0</v>
      </c>
      <c r="M251" s="249">
        <f>'[6]sp. DRG'!J218</f>
        <v>0</v>
      </c>
      <c r="N251" s="242">
        <f>'[6]sp. DRG'!K218</f>
        <v>0</v>
      </c>
      <c r="O251" s="242">
        <f>'[6]sp. DRG'!L218</f>
        <v>0</v>
      </c>
      <c r="P251" s="249">
        <f>'[6]sp. DRG'!M218</f>
        <v>0</v>
      </c>
      <c r="Q251" s="242">
        <f>'[6]sp. DRG'!N218</f>
        <v>0</v>
      </c>
      <c r="R251" s="249">
        <f>'[6]sp. DRG'!O218</f>
        <v>0</v>
      </c>
      <c r="S251" s="242">
        <f>'[6]sp. DRG'!P218</f>
        <v>0</v>
      </c>
      <c r="T251" s="363">
        <f>'[6]sp. DRG'!Q218</f>
        <v>0</v>
      </c>
      <c r="U251" s="241">
        <f>'[6]sp. DRG'!R218</f>
        <v>0</v>
      </c>
      <c r="V251" s="249">
        <f>'[6]sp. DRG'!S218</f>
        <v>0</v>
      </c>
      <c r="W251" s="242">
        <f>'[6]sp. DRG'!T218</f>
        <v>0</v>
      </c>
      <c r="X251" s="250">
        <f>'[6]sp. DRG'!U218</f>
        <v>0</v>
      </c>
      <c r="Y251" s="205">
        <f t="shared" ref="Y251:Y275" si="54">V251+R251+M251+I251+E251</f>
        <v>0</v>
      </c>
      <c r="Z251" s="206">
        <f t="shared" ref="Z251:Z275" si="55">X251+T251+P251+K251+G251</f>
        <v>0</v>
      </c>
      <c r="AA251" s="154"/>
      <c r="AB251" s="154"/>
    </row>
    <row r="252" spans="1:30" s="155" customFormat="1" ht="33.75">
      <c r="A252" s="136" t="s">
        <v>628</v>
      </c>
      <c r="B252" s="284" t="s">
        <v>629</v>
      </c>
      <c r="C252" s="138">
        <v>1</v>
      </c>
      <c r="D252" s="148">
        <f>'[6]sp. DRG'!E219</f>
        <v>0</v>
      </c>
      <c r="E252" s="149">
        <f>'[6]sp. DRG'!F219</f>
        <v>0</v>
      </c>
      <c r="F252" s="150">
        <f>'[6]sp. DRG'!G219</f>
        <v>0</v>
      </c>
      <c r="G252" s="153">
        <f>'[6]sp. DRG'!H219</f>
        <v>0</v>
      </c>
      <c r="H252" s="241"/>
      <c r="I252" s="149"/>
      <c r="J252" s="242"/>
      <c r="K252" s="153"/>
      <c r="L252" s="241">
        <f>'[6]sp. DRG'!I219</f>
        <v>0</v>
      </c>
      <c r="M252" s="249">
        <f>'[6]sp. DRG'!J219</f>
        <v>0</v>
      </c>
      <c r="N252" s="242">
        <f>'[6]sp. DRG'!K219</f>
        <v>0</v>
      </c>
      <c r="O252" s="242">
        <f>'[6]sp. DRG'!L219</f>
        <v>0</v>
      </c>
      <c r="P252" s="249">
        <f>'[6]sp. DRG'!M219</f>
        <v>0</v>
      </c>
      <c r="Q252" s="242">
        <f>'[6]sp. DRG'!N219</f>
        <v>0</v>
      </c>
      <c r="R252" s="249">
        <f>'[6]sp. DRG'!O219</f>
        <v>0</v>
      </c>
      <c r="S252" s="242">
        <f>'[6]sp. DRG'!P219</f>
        <v>0</v>
      </c>
      <c r="T252" s="363">
        <f>'[6]sp. DRG'!Q219</f>
        <v>0</v>
      </c>
      <c r="U252" s="241">
        <f>'[6]sp. DRG'!R219</f>
        <v>0</v>
      </c>
      <c r="V252" s="249">
        <f>'[6]sp. DRG'!S219</f>
        <v>0</v>
      </c>
      <c r="W252" s="242">
        <f>'[6]sp. DRG'!T219</f>
        <v>0</v>
      </c>
      <c r="X252" s="250">
        <f>'[6]sp. DRG'!U219</f>
        <v>0</v>
      </c>
      <c r="Y252" s="205">
        <f t="shared" si="54"/>
        <v>0</v>
      </c>
      <c r="Z252" s="206">
        <f t="shared" si="55"/>
        <v>0</v>
      </c>
      <c r="AA252" s="154"/>
      <c r="AB252" s="154"/>
    </row>
    <row r="253" spans="1:30" s="155" customFormat="1" ht="22.5">
      <c r="A253" s="136" t="s">
        <v>630</v>
      </c>
      <c r="B253" s="284" t="s">
        <v>631</v>
      </c>
      <c r="C253" s="138">
        <v>1</v>
      </c>
      <c r="D253" s="148">
        <f>'[6]sp. DRG'!E220</f>
        <v>0</v>
      </c>
      <c r="E253" s="149">
        <f>'[6]sp. DRG'!F220</f>
        <v>0</v>
      </c>
      <c r="F253" s="150">
        <f>'[6]sp. DRG'!G220</f>
        <v>0</v>
      </c>
      <c r="G253" s="153">
        <f>'[6]sp. DRG'!H220</f>
        <v>0</v>
      </c>
      <c r="H253" s="241"/>
      <c r="I253" s="149"/>
      <c r="J253" s="242"/>
      <c r="K253" s="153"/>
      <c r="L253" s="241">
        <f>'[6]sp. DRG'!I220</f>
        <v>0</v>
      </c>
      <c r="M253" s="249">
        <f>'[6]sp. DRG'!J220</f>
        <v>0</v>
      </c>
      <c r="N253" s="242">
        <f>'[6]sp. DRG'!K220</f>
        <v>0</v>
      </c>
      <c r="O253" s="242">
        <f>'[6]sp. DRG'!L220</f>
        <v>0</v>
      </c>
      <c r="P253" s="249">
        <f>'[6]sp. DRG'!M220</f>
        <v>0</v>
      </c>
      <c r="Q253" s="242">
        <f>'[6]sp. DRG'!N220</f>
        <v>0</v>
      </c>
      <c r="R253" s="249">
        <f>'[6]sp. DRG'!O220</f>
        <v>0</v>
      </c>
      <c r="S253" s="242">
        <f>'[6]sp. DRG'!P220</f>
        <v>0</v>
      </c>
      <c r="T253" s="363">
        <f>'[6]sp. DRG'!Q220</f>
        <v>0</v>
      </c>
      <c r="U253" s="241">
        <f>'[6]sp. DRG'!R220</f>
        <v>0</v>
      </c>
      <c r="V253" s="249">
        <f>'[6]sp. DRG'!S220</f>
        <v>0</v>
      </c>
      <c r="W253" s="242">
        <f>'[6]sp. DRG'!T220</f>
        <v>0</v>
      </c>
      <c r="X253" s="250">
        <f>'[6]sp. DRG'!U220</f>
        <v>0</v>
      </c>
      <c r="Y253" s="205">
        <f t="shared" si="54"/>
        <v>0</v>
      </c>
      <c r="Z253" s="206">
        <f t="shared" si="55"/>
        <v>0</v>
      </c>
      <c r="AA253" s="154"/>
      <c r="AB253" s="154"/>
    </row>
    <row r="254" spans="1:30" s="155" customFormat="1" ht="22.5">
      <c r="A254" s="136" t="s">
        <v>632</v>
      </c>
      <c r="B254" s="284" t="s">
        <v>633</v>
      </c>
      <c r="C254" s="138">
        <v>1</v>
      </c>
      <c r="D254" s="148">
        <f>'[6]sp. DRG'!E221</f>
        <v>0</v>
      </c>
      <c r="E254" s="149">
        <f>'[6]sp. DRG'!F221</f>
        <v>0</v>
      </c>
      <c r="F254" s="150">
        <f>'[6]sp. DRG'!G221</f>
        <v>0</v>
      </c>
      <c r="G254" s="153">
        <f>'[6]sp. DRG'!H221</f>
        <v>0</v>
      </c>
      <c r="H254" s="241"/>
      <c r="I254" s="149"/>
      <c r="J254" s="242"/>
      <c r="K254" s="153"/>
      <c r="L254" s="241">
        <f>'[6]sp. DRG'!I221</f>
        <v>0</v>
      </c>
      <c r="M254" s="249">
        <f>'[6]sp. DRG'!J221</f>
        <v>0</v>
      </c>
      <c r="N254" s="242">
        <f>'[6]sp. DRG'!K221</f>
        <v>0</v>
      </c>
      <c r="O254" s="242">
        <f>'[6]sp. DRG'!L221</f>
        <v>0</v>
      </c>
      <c r="P254" s="249">
        <f>'[6]sp. DRG'!M221</f>
        <v>0</v>
      </c>
      <c r="Q254" s="242">
        <f>'[6]sp. DRG'!N221</f>
        <v>0</v>
      </c>
      <c r="R254" s="249">
        <f>'[6]sp. DRG'!O221</f>
        <v>0</v>
      </c>
      <c r="S254" s="242">
        <f>'[6]sp. DRG'!P221</f>
        <v>0</v>
      </c>
      <c r="T254" s="363">
        <f>'[6]sp. DRG'!Q221</f>
        <v>0</v>
      </c>
      <c r="U254" s="241">
        <f>'[6]sp. DRG'!R221</f>
        <v>0</v>
      </c>
      <c r="V254" s="249">
        <f>'[6]sp. DRG'!S221</f>
        <v>0</v>
      </c>
      <c r="W254" s="242">
        <f>'[6]sp. DRG'!T221</f>
        <v>0</v>
      </c>
      <c r="X254" s="250">
        <f>'[6]sp. DRG'!U221</f>
        <v>0</v>
      </c>
      <c r="Y254" s="205">
        <f t="shared" si="54"/>
        <v>0</v>
      </c>
      <c r="Z254" s="206">
        <f t="shared" si="55"/>
        <v>0</v>
      </c>
      <c r="AA254" s="154"/>
      <c r="AB254" s="154"/>
    </row>
    <row r="255" spans="1:30" s="155" customFormat="1" ht="22.5">
      <c r="A255" s="136" t="s">
        <v>634</v>
      </c>
      <c r="B255" s="284" t="s">
        <v>635</v>
      </c>
      <c r="C255" s="138">
        <v>1</v>
      </c>
      <c r="D255" s="148">
        <f>'[6]sp. DRG'!E222</f>
        <v>0</v>
      </c>
      <c r="E255" s="149">
        <f>'[6]sp. DRG'!F222</f>
        <v>0</v>
      </c>
      <c r="F255" s="150">
        <f>'[6]sp. DRG'!G222</f>
        <v>0</v>
      </c>
      <c r="G255" s="153">
        <f>'[6]sp. DRG'!H222</f>
        <v>0</v>
      </c>
      <c r="H255" s="241"/>
      <c r="I255" s="149"/>
      <c r="J255" s="242"/>
      <c r="K255" s="153"/>
      <c r="L255" s="241">
        <f>'[6]sp. DRG'!I222</f>
        <v>0</v>
      </c>
      <c r="M255" s="249">
        <f>'[6]sp. DRG'!J222</f>
        <v>0</v>
      </c>
      <c r="N255" s="242">
        <f>'[6]sp. DRG'!K222</f>
        <v>0</v>
      </c>
      <c r="O255" s="242">
        <f>'[6]sp. DRG'!L222</f>
        <v>0</v>
      </c>
      <c r="P255" s="249">
        <f>'[6]sp. DRG'!M222</f>
        <v>0</v>
      </c>
      <c r="Q255" s="242">
        <f>'[6]sp. DRG'!N222</f>
        <v>0</v>
      </c>
      <c r="R255" s="249">
        <f>'[6]sp. DRG'!O222</f>
        <v>0</v>
      </c>
      <c r="S255" s="242">
        <f>'[6]sp. DRG'!P222</f>
        <v>0</v>
      </c>
      <c r="T255" s="363">
        <f>'[6]sp. DRG'!Q222</f>
        <v>0</v>
      </c>
      <c r="U255" s="241">
        <f>'[6]sp. DRG'!R222</f>
        <v>0</v>
      </c>
      <c r="V255" s="249">
        <f>'[6]sp. DRG'!S222</f>
        <v>0</v>
      </c>
      <c r="W255" s="242">
        <f>'[6]sp. DRG'!T222</f>
        <v>0</v>
      </c>
      <c r="X255" s="250">
        <f>'[6]sp. DRG'!U222</f>
        <v>0</v>
      </c>
      <c r="Y255" s="205">
        <f t="shared" si="54"/>
        <v>0</v>
      </c>
      <c r="Z255" s="206">
        <f t="shared" si="55"/>
        <v>0</v>
      </c>
      <c r="AA255" s="154"/>
      <c r="AB255" s="154"/>
    </row>
    <row r="256" spans="1:30" s="155" customFormat="1" ht="22.5">
      <c r="A256" s="136" t="s">
        <v>636</v>
      </c>
      <c r="B256" s="284" t="s">
        <v>637</v>
      </c>
      <c r="C256" s="138">
        <v>1</v>
      </c>
      <c r="D256" s="148">
        <f>'[6]sp. DRG'!E227</f>
        <v>0</v>
      </c>
      <c r="E256" s="149">
        <f>'[6]sp. DRG'!F227</f>
        <v>0</v>
      </c>
      <c r="F256" s="150">
        <f>'[6]sp. DRG'!G227</f>
        <v>0</v>
      </c>
      <c r="G256" s="153">
        <f>'[6]sp. DRG'!H227</f>
        <v>0</v>
      </c>
      <c r="H256" s="241"/>
      <c r="I256" s="249"/>
      <c r="J256" s="242"/>
      <c r="K256" s="363"/>
      <c r="L256" s="241">
        <f>'[6]sp. DRG'!I227</f>
        <v>0</v>
      </c>
      <c r="M256" s="249">
        <f>'[6]sp. DRG'!J227</f>
        <v>0</v>
      </c>
      <c r="N256" s="242">
        <f>'[6]sp. DRG'!K227</f>
        <v>0</v>
      </c>
      <c r="O256" s="242">
        <f>'[6]sp. DRG'!L227</f>
        <v>0</v>
      </c>
      <c r="P256" s="249">
        <f>'[6]sp. DRG'!M227</f>
        <v>0</v>
      </c>
      <c r="Q256" s="242">
        <f>'[6]sp. DRG'!N227</f>
        <v>0</v>
      </c>
      <c r="R256" s="249">
        <f>'[6]sp. DRG'!O227</f>
        <v>0</v>
      </c>
      <c r="S256" s="242">
        <f>'[6]sp. DRG'!P227</f>
        <v>0</v>
      </c>
      <c r="T256" s="363">
        <f>'[6]sp. DRG'!Q227</f>
        <v>0</v>
      </c>
      <c r="U256" s="241">
        <f>'[6]sp. DRG'!R227</f>
        <v>0</v>
      </c>
      <c r="V256" s="249">
        <f>'[6]sp. DRG'!S227</f>
        <v>0</v>
      </c>
      <c r="W256" s="242">
        <f>'[6]sp. DRG'!T227</f>
        <v>0</v>
      </c>
      <c r="X256" s="250">
        <f>'[6]sp. DRG'!U227</f>
        <v>0</v>
      </c>
      <c r="Y256" s="205">
        <f t="shared" si="54"/>
        <v>0</v>
      </c>
      <c r="Z256" s="206">
        <f t="shared" si="55"/>
        <v>0</v>
      </c>
      <c r="AA256" s="154"/>
      <c r="AB256" s="154"/>
    </row>
    <row r="257" spans="1:29" s="155" customFormat="1" ht="22.5">
      <c r="A257" s="136" t="s">
        <v>638</v>
      </c>
      <c r="B257" s="284" t="s">
        <v>639</v>
      </c>
      <c r="C257" s="138">
        <v>1</v>
      </c>
      <c r="D257" s="148">
        <f>'[6]sp. DRG'!E228</f>
        <v>0</v>
      </c>
      <c r="E257" s="149">
        <f>'[6]sp. DRG'!F228</f>
        <v>0</v>
      </c>
      <c r="F257" s="150">
        <f>'[6]sp. DRG'!G228</f>
        <v>0</v>
      </c>
      <c r="G257" s="153">
        <f>'[6]sp. DRG'!H228</f>
        <v>0</v>
      </c>
      <c r="H257" s="241"/>
      <c r="I257" s="249"/>
      <c r="J257" s="242"/>
      <c r="K257" s="363"/>
      <c r="L257" s="241">
        <f>'[6]sp. DRG'!I228</f>
        <v>0</v>
      </c>
      <c r="M257" s="249">
        <f>'[6]sp. DRG'!J228</f>
        <v>0</v>
      </c>
      <c r="N257" s="242">
        <f>'[6]sp. DRG'!K228</f>
        <v>0</v>
      </c>
      <c r="O257" s="242">
        <f>'[6]sp. DRG'!L228</f>
        <v>0</v>
      </c>
      <c r="P257" s="249">
        <f>'[6]sp. DRG'!M228</f>
        <v>0</v>
      </c>
      <c r="Q257" s="242">
        <f>'[6]sp. DRG'!N228</f>
        <v>0</v>
      </c>
      <c r="R257" s="249">
        <f>'[6]sp. DRG'!O228</f>
        <v>0</v>
      </c>
      <c r="S257" s="242">
        <f>'[6]sp. DRG'!P228</f>
        <v>0</v>
      </c>
      <c r="T257" s="363">
        <f>'[6]sp. DRG'!Q228</f>
        <v>0</v>
      </c>
      <c r="U257" s="241">
        <f>'[6]sp. DRG'!R228</f>
        <v>0</v>
      </c>
      <c r="V257" s="249">
        <f>'[6]sp. DRG'!S228</f>
        <v>0</v>
      </c>
      <c r="W257" s="242">
        <f>'[6]sp. DRG'!T228</f>
        <v>0</v>
      </c>
      <c r="X257" s="250">
        <f>'[6]sp. DRG'!U228</f>
        <v>0</v>
      </c>
      <c r="Y257" s="205">
        <f t="shared" si="54"/>
        <v>0</v>
      </c>
      <c r="Z257" s="206">
        <f t="shared" si="55"/>
        <v>0</v>
      </c>
      <c r="AA257" s="154"/>
      <c r="AB257" s="154"/>
    </row>
    <row r="258" spans="1:29" s="155" customFormat="1" ht="22.5">
      <c r="A258" s="136" t="s">
        <v>640</v>
      </c>
      <c r="B258" s="284" t="s">
        <v>641</v>
      </c>
      <c r="C258" s="138">
        <v>1</v>
      </c>
      <c r="D258" s="148">
        <f>'[6]sp. DRG'!E223</f>
        <v>0</v>
      </c>
      <c r="E258" s="149">
        <f>'[6]sp. DRG'!F223</f>
        <v>0</v>
      </c>
      <c r="F258" s="150">
        <f>'[6]sp. DRG'!G223</f>
        <v>0</v>
      </c>
      <c r="G258" s="153">
        <f>'[6]sp. DRG'!H223</f>
        <v>0</v>
      </c>
      <c r="H258" s="241"/>
      <c r="I258" s="149"/>
      <c r="J258" s="242"/>
      <c r="K258" s="153"/>
      <c r="L258" s="241">
        <f>'[6]sp. DRG'!I223</f>
        <v>0</v>
      </c>
      <c r="M258" s="249">
        <f>'[6]sp. DRG'!J223</f>
        <v>0</v>
      </c>
      <c r="N258" s="242">
        <f>'[6]sp. DRG'!K223</f>
        <v>0</v>
      </c>
      <c r="O258" s="242">
        <f>'[6]sp. DRG'!L223</f>
        <v>0</v>
      </c>
      <c r="P258" s="249">
        <f>'[6]sp. DRG'!M223</f>
        <v>0</v>
      </c>
      <c r="Q258" s="242">
        <f>'[6]sp. DRG'!N223</f>
        <v>0</v>
      </c>
      <c r="R258" s="249">
        <f>'[6]sp. DRG'!O223</f>
        <v>0</v>
      </c>
      <c r="S258" s="242">
        <f>'[6]sp. DRG'!P223</f>
        <v>0</v>
      </c>
      <c r="T258" s="363">
        <f>'[6]sp. DRG'!Q223</f>
        <v>0</v>
      </c>
      <c r="U258" s="241">
        <f>'[6]sp. DRG'!R223</f>
        <v>0</v>
      </c>
      <c r="V258" s="249">
        <f>'[6]sp. DRG'!S223</f>
        <v>0</v>
      </c>
      <c r="W258" s="242">
        <f>'[6]sp. DRG'!T223</f>
        <v>0</v>
      </c>
      <c r="X258" s="250">
        <f>'[6]sp. DRG'!U223</f>
        <v>0</v>
      </c>
      <c r="Y258" s="205">
        <f t="shared" si="54"/>
        <v>0</v>
      </c>
      <c r="Z258" s="206">
        <f t="shared" si="55"/>
        <v>0</v>
      </c>
      <c r="AA258" s="154"/>
      <c r="AB258" s="154"/>
    </row>
    <row r="259" spans="1:29" s="155" customFormat="1" ht="22.5">
      <c r="A259" s="136" t="s">
        <v>642</v>
      </c>
      <c r="B259" s="284" t="s">
        <v>643</v>
      </c>
      <c r="C259" s="138">
        <v>1</v>
      </c>
      <c r="D259" s="148">
        <f>'[6]sp. DRG'!E224</f>
        <v>0</v>
      </c>
      <c r="E259" s="149">
        <f>'[6]sp. DRG'!F224</f>
        <v>0</v>
      </c>
      <c r="F259" s="150">
        <f>'[6]sp. DRG'!G224</f>
        <v>0</v>
      </c>
      <c r="G259" s="153">
        <f>'[6]sp. DRG'!H224</f>
        <v>0</v>
      </c>
      <c r="H259" s="241"/>
      <c r="I259" s="149"/>
      <c r="J259" s="242"/>
      <c r="K259" s="153"/>
      <c r="L259" s="241">
        <f>'[6]sp. DRG'!I224</f>
        <v>0</v>
      </c>
      <c r="M259" s="249">
        <f>'[6]sp. DRG'!J224</f>
        <v>0</v>
      </c>
      <c r="N259" s="242">
        <f>'[6]sp. DRG'!K224</f>
        <v>0</v>
      </c>
      <c r="O259" s="242">
        <f>'[6]sp. DRG'!L224</f>
        <v>0</v>
      </c>
      <c r="P259" s="249">
        <f>'[6]sp. DRG'!M224</f>
        <v>0</v>
      </c>
      <c r="Q259" s="242">
        <f>'[6]sp. DRG'!N224</f>
        <v>0</v>
      </c>
      <c r="R259" s="249">
        <f>'[6]sp. DRG'!O224</f>
        <v>0</v>
      </c>
      <c r="S259" s="242">
        <f>'[6]sp. DRG'!P224</f>
        <v>0</v>
      </c>
      <c r="T259" s="363">
        <f>'[6]sp. DRG'!Q224</f>
        <v>0</v>
      </c>
      <c r="U259" s="241">
        <f>'[6]sp. DRG'!R224</f>
        <v>0</v>
      </c>
      <c r="V259" s="249">
        <f>'[6]sp. DRG'!S224</f>
        <v>0</v>
      </c>
      <c r="W259" s="242">
        <f>'[6]sp. DRG'!T224</f>
        <v>0</v>
      </c>
      <c r="X259" s="250">
        <f>'[6]sp. DRG'!U224</f>
        <v>0</v>
      </c>
      <c r="Y259" s="205">
        <f t="shared" si="54"/>
        <v>0</v>
      </c>
      <c r="Z259" s="206">
        <f t="shared" si="55"/>
        <v>0</v>
      </c>
      <c r="AA259" s="154"/>
      <c r="AB259" s="154"/>
    </row>
    <row r="260" spans="1:29" s="155" customFormat="1" ht="22.5">
      <c r="A260" s="136" t="s">
        <v>644</v>
      </c>
      <c r="B260" s="284" t="s">
        <v>645</v>
      </c>
      <c r="C260" s="138">
        <v>1</v>
      </c>
      <c r="D260" s="148">
        <f>'[6]sp. DRG'!E229</f>
        <v>0</v>
      </c>
      <c r="E260" s="149">
        <f>'[6]sp. DRG'!F229</f>
        <v>0</v>
      </c>
      <c r="F260" s="150">
        <f>'[6]sp. DRG'!G229</f>
        <v>0</v>
      </c>
      <c r="G260" s="153">
        <f>'[6]sp. DRG'!H229</f>
        <v>0</v>
      </c>
      <c r="H260" s="241"/>
      <c r="I260" s="249"/>
      <c r="J260" s="242"/>
      <c r="K260" s="363"/>
      <c r="L260" s="241">
        <f>'[6]sp. DRG'!I229</f>
        <v>0</v>
      </c>
      <c r="M260" s="249">
        <f>'[6]sp. DRG'!J229</f>
        <v>0</v>
      </c>
      <c r="N260" s="242">
        <f>'[6]sp. DRG'!K229</f>
        <v>0</v>
      </c>
      <c r="O260" s="242">
        <f>'[6]sp. DRG'!L229</f>
        <v>0</v>
      </c>
      <c r="P260" s="249">
        <f>'[6]sp. DRG'!M229</f>
        <v>0</v>
      </c>
      <c r="Q260" s="242">
        <f>'[6]sp. DRG'!N229</f>
        <v>0</v>
      </c>
      <c r="R260" s="249">
        <f>'[6]sp. DRG'!O229</f>
        <v>0</v>
      </c>
      <c r="S260" s="242">
        <f>'[6]sp. DRG'!P229</f>
        <v>0</v>
      </c>
      <c r="T260" s="363">
        <f>'[6]sp. DRG'!Q229</f>
        <v>0</v>
      </c>
      <c r="U260" s="241">
        <f>'[6]sp. DRG'!R229</f>
        <v>0</v>
      </c>
      <c r="V260" s="249">
        <f>'[6]sp. DRG'!S229</f>
        <v>0</v>
      </c>
      <c r="W260" s="242">
        <f>'[6]sp. DRG'!T229</f>
        <v>0</v>
      </c>
      <c r="X260" s="250">
        <f>'[6]sp. DRG'!U229</f>
        <v>0</v>
      </c>
      <c r="Y260" s="205">
        <f t="shared" si="54"/>
        <v>0</v>
      </c>
      <c r="Z260" s="206">
        <f t="shared" si="55"/>
        <v>0</v>
      </c>
      <c r="AA260" s="154"/>
      <c r="AB260" s="154"/>
    </row>
    <row r="261" spans="1:29" s="155" customFormat="1">
      <c r="A261" s="136" t="s">
        <v>646</v>
      </c>
      <c r="B261" s="284" t="s">
        <v>647</v>
      </c>
      <c r="C261" s="138">
        <v>1</v>
      </c>
      <c r="D261" s="148">
        <f>'[6]sp. DRG'!E225</f>
        <v>0</v>
      </c>
      <c r="E261" s="149">
        <f>'[6]sp. DRG'!F225</f>
        <v>0</v>
      </c>
      <c r="F261" s="150">
        <f>'[6]sp. DRG'!G225</f>
        <v>0</v>
      </c>
      <c r="G261" s="153">
        <f>'[6]sp. DRG'!H225</f>
        <v>0</v>
      </c>
      <c r="H261" s="241"/>
      <c r="I261" s="149"/>
      <c r="J261" s="242"/>
      <c r="K261" s="153"/>
      <c r="L261" s="241">
        <f>'[6]sp. DRG'!I225</f>
        <v>0</v>
      </c>
      <c r="M261" s="249">
        <f>'[6]sp. DRG'!J225</f>
        <v>0</v>
      </c>
      <c r="N261" s="242">
        <f>'[6]sp. DRG'!K225</f>
        <v>0</v>
      </c>
      <c r="O261" s="242">
        <f>'[6]sp. DRG'!L225</f>
        <v>0</v>
      </c>
      <c r="P261" s="249">
        <f>'[6]sp. DRG'!M225</f>
        <v>0</v>
      </c>
      <c r="Q261" s="242">
        <f>'[6]sp. DRG'!N225</f>
        <v>0</v>
      </c>
      <c r="R261" s="249">
        <f>'[6]sp. DRG'!O225</f>
        <v>0</v>
      </c>
      <c r="S261" s="242">
        <f>'[6]sp. DRG'!P225</f>
        <v>0</v>
      </c>
      <c r="T261" s="363">
        <f>'[6]sp. DRG'!Q225</f>
        <v>0</v>
      </c>
      <c r="U261" s="241">
        <f>'[6]sp. DRG'!R225</f>
        <v>0</v>
      </c>
      <c r="V261" s="249">
        <f>'[6]sp. DRG'!S225</f>
        <v>0</v>
      </c>
      <c r="W261" s="242">
        <f>'[6]sp. DRG'!T225</f>
        <v>0</v>
      </c>
      <c r="X261" s="250">
        <f>'[6]sp. DRG'!U225</f>
        <v>0</v>
      </c>
      <c r="Y261" s="205">
        <f t="shared" si="54"/>
        <v>0</v>
      </c>
      <c r="Z261" s="206">
        <f t="shared" si="55"/>
        <v>0</v>
      </c>
      <c r="AA261" s="154"/>
      <c r="AB261" s="154"/>
    </row>
    <row r="262" spans="1:29" s="155" customFormat="1">
      <c r="A262" s="136" t="s">
        <v>648</v>
      </c>
      <c r="B262" s="284" t="s">
        <v>649</v>
      </c>
      <c r="C262" s="138">
        <v>1</v>
      </c>
      <c r="D262" s="148">
        <f>'[6]sp. DRG'!E226</f>
        <v>0</v>
      </c>
      <c r="E262" s="149">
        <f>'[6]sp. DRG'!F226</f>
        <v>0</v>
      </c>
      <c r="F262" s="150">
        <f>'[6]sp. DRG'!G226</f>
        <v>0</v>
      </c>
      <c r="G262" s="153">
        <f>'[6]sp. DRG'!H226</f>
        <v>0</v>
      </c>
      <c r="H262" s="241"/>
      <c r="I262" s="149"/>
      <c r="J262" s="242"/>
      <c r="K262" s="153"/>
      <c r="L262" s="241">
        <f>'[6]sp. DRG'!I226</f>
        <v>0</v>
      </c>
      <c r="M262" s="249">
        <f>'[6]sp. DRG'!J226</f>
        <v>0</v>
      </c>
      <c r="N262" s="242">
        <f>'[6]sp. DRG'!K226</f>
        <v>0</v>
      </c>
      <c r="O262" s="242">
        <f>'[6]sp. DRG'!L226</f>
        <v>0</v>
      </c>
      <c r="P262" s="249">
        <f>'[6]sp. DRG'!M226</f>
        <v>0</v>
      </c>
      <c r="Q262" s="242">
        <f>'[6]sp. DRG'!N226</f>
        <v>0</v>
      </c>
      <c r="R262" s="249">
        <f>'[6]sp. DRG'!O226</f>
        <v>0</v>
      </c>
      <c r="S262" s="242">
        <f>'[6]sp. DRG'!P226</f>
        <v>0</v>
      </c>
      <c r="T262" s="363">
        <f>'[6]sp. DRG'!Q226</f>
        <v>0</v>
      </c>
      <c r="U262" s="241">
        <f>'[6]sp. DRG'!R226</f>
        <v>0</v>
      </c>
      <c r="V262" s="249">
        <f>'[6]sp. DRG'!S226</f>
        <v>0</v>
      </c>
      <c r="W262" s="242">
        <f>'[6]sp. DRG'!T226</f>
        <v>0</v>
      </c>
      <c r="X262" s="250">
        <f>'[6]sp. DRG'!U226</f>
        <v>0</v>
      </c>
      <c r="Y262" s="205">
        <f t="shared" si="54"/>
        <v>0</v>
      </c>
      <c r="Z262" s="206">
        <f t="shared" si="55"/>
        <v>0</v>
      </c>
      <c r="AA262" s="154"/>
      <c r="AB262" s="154"/>
    </row>
    <row r="263" spans="1:29" s="155" customFormat="1" ht="22.5">
      <c r="A263" s="549" t="s">
        <v>650</v>
      </c>
      <c r="B263" s="550" t="s">
        <v>651</v>
      </c>
      <c r="C263" s="138">
        <v>1</v>
      </c>
      <c r="D263" s="148"/>
      <c r="E263" s="149"/>
      <c r="F263" s="150"/>
      <c r="G263" s="153"/>
      <c r="H263" s="241"/>
      <c r="I263" s="149"/>
      <c r="J263" s="242"/>
      <c r="K263" s="153"/>
      <c r="L263" s="241"/>
      <c r="M263" s="249"/>
      <c r="N263" s="242"/>
      <c r="O263" s="242"/>
      <c r="P263" s="249"/>
      <c r="Q263" s="242"/>
      <c r="R263" s="249"/>
      <c r="S263" s="242"/>
      <c r="T263" s="363"/>
      <c r="U263" s="241">
        <f>'[6]sp. DRG'!R230</f>
        <v>0</v>
      </c>
      <c r="V263" s="242">
        <f>'[6]sp. DRG'!S230</f>
        <v>0</v>
      </c>
      <c r="W263" s="242">
        <f>'[6]sp. DRG'!T230</f>
        <v>0</v>
      </c>
      <c r="X263" s="551">
        <f>'[6]sp. DRG'!U230</f>
        <v>0</v>
      </c>
      <c r="Y263" s="205">
        <f>V263+R263+M263+I263+E263</f>
        <v>0</v>
      </c>
      <c r="Z263" s="206">
        <f>X263+T263+P263+K263+G263</f>
        <v>0</v>
      </c>
      <c r="AA263" s="154"/>
      <c r="AB263" s="154"/>
    </row>
    <row r="264" spans="1:29" s="155" customFormat="1" ht="33.75" customHeight="1">
      <c r="A264" s="136" t="s">
        <v>652</v>
      </c>
      <c r="B264" s="284" t="s">
        <v>653</v>
      </c>
      <c r="C264" s="138">
        <v>3</v>
      </c>
      <c r="D264" s="148"/>
      <c r="E264" s="249"/>
      <c r="F264" s="242"/>
      <c r="G264" s="363"/>
      <c r="H264" s="241"/>
      <c r="I264" s="249"/>
      <c r="J264" s="242"/>
      <c r="K264" s="363"/>
      <c r="L264" s="241">
        <f>'[6]sp. recuperare si  cronici'!E61</f>
        <v>0</v>
      </c>
      <c r="M264" s="249">
        <f>'[6]sp. recuperare si  cronici'!F61</f>
        <v>0</v>
      </c>
      <c r="N264" s="242">
        <f>'[6]sp. recuperare si  cronici'!G61</f>
        <v>0</v>
      </c>
      <c r="O264" s="242">
        <f>'[6]sp. recuperare si  cronici'!H61</f>
        <v>0</v>
      </c>
      <c r="P264" s="249">
        <f>'[6]sp. recuperare si  cronici'!I61</f>
        <v>0</v>
      </c>
      <c r="Q264" s="242">
        <f>'[6]sp. recuperare si  cronici'!J61</f>
        <v>0</v>
      </c>
      <c r="R264" s="249">
        <f>'[6]sp. recuperare si  cronici'!K61</f>
        <v>0</v>
      </c>
      <c r="S264" s="242">
        <f>'[6]sp. recuperare si  cronici'!L61</f>
        <v>0</v>
      </c>
      <c r="T264" s="363">
        <f>'[6]sp. recuperare si  cronici'!M61</f>
        <v>0</v>
      </c>
      <c r="U264" s="241"/>
      <c r="V264" s="249"/>
      <c r="W264" s="242"/>
      <c r="X264" s="250"/>
      <c r="Y264" s="205">
        <f t="shared" si="54"/>
        <v>0</v>
      </c>
      <c r="Z264" s="206">
        <f t="shared" si="55"/>
        <v>0</v>
      </c>
      <c r="AA264" s="154"/>
      <c r="AB264" s="154"/>
    </row>
    <row r="265" spans="1:29" s="155" customFormat="1">
      <c r="A265" s="183" t="s">
        <v>654</v>
      </c>
      <c r="B265" s="552" t="s">
        <v>655</v>
      </c>
      <c r="C265" s="185">
        <v>1</v>
      </c>
      <c r="D265" s="148">
        <f>'[6]sp. DRG'!E231</f>
        <v>0</v>
      </c>
      <c r="E265" s="149">
        <f>'[6]sp. DRG'!F231</f>
        <v>0</v>
      </c>
      <c r="F265" s="150">
        <f>'[6]sp. DRG'!G231</f>
        <v>0</v>
      </c>
      <c r="G265" s="153">
        <f>'[6]sp. DRG'!H231</f>
        <v>0</v>
      </c>
      <c r="H265" s="241"/>
      <c r="I265" s="249"/>
      <c r="J265" s="242"/>
      <c r="K265" s="363"/>
      <c r="L265" s="241">
        <f>'[6]sp. DRG'!I231</f>
        <v>0</v>
      </c>
      <c r="M265" s="249">
        <f>'[6]sp. DRG'!J231</f>
        <v>0</v>
      </c>
      <c r="N265" s="242">
        <f>'[6]sp. DRG'!K231</f>
        <v>0</v>
      </c>
      <c r="O265" s="242">
        <f>'[6]sp. DRG'!L231</f>
        <v>0</v>
      </c>
      <c r="P265" s="249">
        <f>'[6]sp. DRG'!M231</f>
        <v>0</v>
      </c>
      <c r="Q265" s="242">
        <f>'[6]sp. DRG'!N231</f>
        <v>0</v>
      </c>
      <c r="R265" s="249">
        <f>'[6]sp. DRG'!O231</f>
        <v>0</v>
      </c>
      <c r="S265" s="242">
        <f>'[6]sp. DRG'!P231</f>
        <v>0</v>
      </c>
      <c r="T265" s="363">
        <f>'[6]sp. DRG'!Q231</f>
        <v>0</v>
      </c>
      <c r="U265" s="241">
        <f>'[6]sp. DRG'!R231</f>
        <v>0</v>
      </c>
      <c r="V265" s="249">
        <f>'[6]sp. DRG'!S231</f>
        <v>0</v>
      </c>
      <c r="W265" s="242">
        <f>'[6]sp. DRG'!T231</f>
        <v>0</v>
      </c>
      <c r="X265" s="250">
        <f>'[6]sp. DRG'!U231</f>
        <v>0</v>
      </c>
      <c r="Y265" s="205">
        <f t="shared" si="54"/>
        <v>0</v>
      </c>
      <c r="Z265" s="206">
        <f t="shared" si="55"/>
        <v>0</v>
      </c>
      <c r="AA265" s="154"/>
      <c r="AB265" s="154"/>
    </row>
    <row r="266" spans="1:29" s="155" customFormat="1">
      <c r="A266" s="183" t="s">
        <v>656</v>
      </c>
      <c r="B266" s="552" t="s">
        <v>657</v>
      </c>
      <c r="C266" s="185">
        <v>3</v>
      </c>
      <c r="D266" s="148"/>
      <c r="E266" s="249"/>
      <c r="F266" s="242"/>
      <c r="G266" s="363"/>
      <c r="H266" s="241"/>
      <c r="I266" s="249"/>
      <c r="J266" s="242"/>
      <c r="K266" s="363"/>
      <c r="L266" s="241">
        <f>'[6]sp. recuperare si  cronici'!E62</f>
        <v>0</v>
      </c>
      <c r="M266" s="249">
        <f>'[6]sp. recuperare si  cronici'!F62</f>
        <v>0</v>
      </c>
      <c r="N266" s="242">
        <f>'[6]sp. recuperare si  cronici'!G62</f>
        <v>0</v>
      </c>
      <c r="O266" s="242">
        <f>'[6]sp. recuperare si  cronici'!H62</f>
        <v>0</v>
      </c>
      <c r="P266" s="249">
        <f>'[6]sp. recuperare si  cronici'!I62</f>
        <v>0</v>
      </c>
      <c r="Q266" s="242">
        <f>'[6]sp. recuperare si  cronici'!J62</f>
        <v>0</v>
      </c>
      <c r="R266" s="249">
        <f>'[6]sp. recuperare si  cronici'!K62</f>
        <v>0</v>
      </c>
      <c r="S266" s="242">
        <f>'[6]sp. recuperare si  cronici'!L62</f>
        <v>0</v>
      </c>
      <c r="T266" s="363">
        <f>'[6]sp. recuperare si  cronici'!M62</f>
        <v>0</v>
      </c>
      <c r="U266" s="553"/>
      <c r="V266" s="249"/>
      <c r="W266" s="554"/>
      <c r="X266" s="250"/>
      <c r="Y266" s="205">
        <f t="shared" si="54"/>
        <v>0</v>
      </c>
      <c r="Z266" s="206">
        <f t="shared" si="55"/>
        <v>0</v>
      </c>
      <c r="AA266" s="154"/>
      <c r="AB266" s="154"/>
    </row>
    <row r="267" spans="1:29" s="155" customFormat="1">
      <c r="A267" s="183" t="s">
        <v>658</v>
      </c>
      <c r="B267" s="552" t="s">
        <v>659</v>
      </c>
      <c r="C267" s="185">
        <v>1</v>
      </c>
      <c r="D267" s="148">
        <f>'[6]sp. DRG'!E233</f>
        <v>0</v>
      </c>
      <c r="E267" s="149">
        <f>'[6]sp. DRG'!F233</f>
        <v>0</v>
      </c>
      <c r="F267" s="150">
        <f>'[6]sp. DRG'!G233</f>
        <v>0</v>
      </c>
      <c r="G267" s="153">
        <f>'[6]sp. DRG'!H233</f>
        <v>0</v>
      </c>
      <c r="H267" s="241"/>
      <c r="I267" s="249"/>
      <c r="J267" s="242"/>
      <c r="K267" s="363"/>
      <c r="L267" s="241">
        <f>'[6]sp. DRG'!I233</f>
        <v>0</v>
      </c>
      <c r="M267" s="249">
        <f>'[6]sp. DRG'!J233</f>
        <v>0</v>
      </c>
      <c r="N267" s="242">
        <f>'[6]sp. DRG'!K233</f>
        <v>0</v>
      </c>
      <c r="O267" s="242">
        <f>'[6]sp. DRG'!L233</f>
        <v>0</v>
      </c>
      <c r="P267" s="249">
        <f>'[6]sp. DRG'!M233</f>
        <v>0</v>
      </c>
      <c r="Q267" s="242">
        <f>'[6]sp. DRG'!N233</f>
        <v>0</v>
      </c>
      <c r="R267" s="249">
        <f>'[6]sp. DRG'!O233</f>
        <v>0</v>
      </c>
      <c r="S267" s="242">
        <f>'[6]sp. DRG'!P233</f>
        <v>0</v>
      </c>
      <c r="T267" s="363">
        <f>'[6]sp. DRG'!Q233</f>
        <v>0</v>
      </c>
      <c r="U267" s="241">
        <f>'[6]sp. DRG'!R233</f>
        <v>0</v>
      </c>
      <c r="V267" s="249">
        <f>'[6]sp. DRG'!S233</f>
        <v>0</v>
      </c>
      <c r="W267" s="242">
        <f>'[6]sp. DRG'!T233</f>
        <v>0</v>
      </c>
      <c r="X267" s="250">
        <f>'[6]sp. DRG'!U233</f>
        <v>0</v>
      </c>
      <c r="Y267" s="205">
        <f t="shared" si="54"/>
        <v>0</v>
      </c>
      <c r="Z267" s="206">
        <f t="shared" si="55"/>
        <v>0</v>
      </c>
      <c r="AA267" s="154"/>
      <c r="AB267" s="154"/>
    </row>
    <row r="268" spans="1:29" s="155" customFormat="1">
      <c r="A268" s="183" t="s">
        <v>660</v>
      </c>
      <c r="B268" s="552" t="s">
        <v>661</v>
      </c>
      <c r="C268" s="185">
        <v>1</v>
      </c>
      <c r="D268" s="148">
        <f>'[6]sp. DRG'!E234</f>
        <v>0</v>
      </c>
      <c r="E268" s="149">
        <f>'[6]sp. DRG'!F234</f>
        <v>0</v>
      </c>
      <c r="F268" s="150">
        <f>'[6]sp. DRG'!G234</f>
        <v>0</v>
      </c>
      <c r="G268" s="153">
        <f>'[6]sp. DRG'!H234</f>
        <v>0</v>
      </c>
      <c r="H268" s="241"/>
      <c r="I268" s="249"/>
      <c r="J268" s="242"/>
      <c r="K268" s="363"/>
      <c r="L268" s="241">
        <f>'[6]sp. DRG'!I234</f>
        <v>0</v>
      </c>
      <c r="M268" s="249">
        <f>'[6]sp. DRG'!J234</f>
        <v>0</v>
      </c>
      <c r="N268" s="242">
        <f>'[6]sp. DRG'!K234</f>
        <v>0</v>
      </c>
      <c r="O268" s="242">
        <f>'[6]sp. DRG'!L234</f>
        <v>0</v>
      </c>
      <c r="P268" s="249">
        <f>'[6]sp. DRG'!M234</f>
        <v>0</v>
      </c>
      <c r="Q268" s="242">
        <f>'[6]sp. DRG'!N234</f>
        <v>0</v>
      </c>
      <c r="R268" s="249">
        <f>'[6]sp. DRG'!O234</f>
        <v>0</v>
      </c>
      <c r="S268" s="242">
        <f>'[6]sp. DRG'!P234</f>
        <v>0</v>
      </c>
      <c r="T268" s="363">
        <f>'[6]sp. DRG'!Q234</f>
        <v>0</v>
      </c>
      <c r="U268" s="241">
        <f>'[6]sp. DRG'!R234</f>
        <v>0</v>
      </c>
      <c r="V268" s="249">
        <f>'[6]sp. DRG'!S234</f>
        <v>0</v>
      </c>
      <c r="W268" s="242">
        <f>'[6]sp. DRG'!T234</f>
        <v>0</v>
      </c>
      <c r="X268" s="250">
        <f>'[6]sp. DRG'!U234</f>
        <v>0</v>
      </c>
      <c r="Y268" s="205">
        <f t="shared" si="54"/>
        <v>0</v>
      </c>
      <c r="Z268" s="206">
        <f t="shared" si="55"/>
        <v>0</v>
      </c>
      <c r="AA268" s="154"/>
      <c r="AB268" s="154"/>
    </row>
    <row r="269" spans="1:29" s="155" customFormat="1">
      <c r="A269" s="183" t="s">
        <v>662</v>
      </c>
      <c r="B269" s="552" t="s">
        <v>663</v>
      </c>
      <c r="C269" s="185">
        <v>3</v>
      </c>
      <c r="D269" s="148"/>
      <c r="E269" s="249"/>
      <c r="F269" s="242"/>
      <c r="G269" s="363"/>
      <c r="H269" s="241"/>
      <c r="I269" s="249"/>
      <c r="J269" s="242"/>
      <c r="K269" s="363"/>
      <c r="L269" s="241">
        <f>'[6]sp. recuperare si  cronici'!E63</f>
        <v>0</v>
      </c>
      <c r="M269" s="249">
        <f>'[6]sp. recuperare si  cronici'!F63</f>
        <v>0</v>
      </c>
      <c r="N269" s="242">
        <f>'[6]sp. recuperare si  cronici'!G63</f>
        <v>0</v>
      </c>
      <c r="O269" s="242">
        <f>'[6]sp. recuperare si  cronici'!H63</f>
        <v>0</v>
      </c>
      <c r="P269" s="249">
        <f>'[6]sp. recuperare si  cronici'!I63</f>
        <v>0</v>
      </c>
      <c r="Q269" s="242">
        <f>'[6]sp. recuperare si  cronici'!J63</f>
        <v>0</v>
      </c>
      <c r="R269" s="249">
        <f>'[6]sp. recuperare si  cronici'!K63</f>
        <v>0</v>
      </c>
      <c r="S269" s="242">
        <f>'[6]sp. recuperare si  cronici'!L63</f>
        <v>0</v>
      </c>
      <c r="T269" s="363">
        <f>'[6]sp. recuperare si  cronici'!M63</f>
        <v>0</v>
      </c>
      <c r="U269" s="241">
        <f>'[6]sp. recuperare si  cronici'!R63</f>
        <v>0</v>
      </c>
      <c r="V269" s="249">
        <f>'[6]sp. recuperare si  cronici'!S63</f>
        <v>0</v>
      </c>
      <c r="W269" s="242">
        <f>'[6]sp. recuperare si  cronici'!T63</f>
        <v>0</v>
      </c>
      <c r="X269" s="250">
        <f>'[6]sp. recuperare si  cronici'!U63</f>
        <v>0</v>
      </c>
      <c r="Y269" s="205">
        <f t="shared" si="54"/>
        <v>0</v>
      </c>
      <c r="Z269" s="206">
        <f t="shared" si="55"/>
        <v>0</v>
      </c>
      <c r="AA269" s="154"/>
      <c r="AB269" s="154"/>
    </row>
    <row r="270" spans="1:29" s="155" customFormat="1" ht="22.5">
      <c r="A270" s="136" t="s">
        <v>664</v>
      </c>
      <c r="B270" s="284" t="s">
        <v>665</v>
      </c>
      <c r="C270" s="138">
        <v>1</v>
      </c>
      <c r="D270" s="148">
        <f>'[6]sp. DRG'!E232</f>
        <v>0</v>
      </c>
      <c r="E270" s="149">
        <f>'[6]sp. DRG'!F232</f>
        <v>0</v>
      </c>
      <c r="F270" s="150">
        <f>'[6]sp. DRG'!G232</f>
        <v>0</v>
      </c>
      <c r="G270" s="153">
        <f>'[6]sp. DRG'!H232</f>
        <v>0</v>
      </c>
      <c r="H270" s="241"/>
      <c r="I270" s="249"/>
      <c r="J270" s="242"/>
      <c r="K270" s="363"/>
      <c r="L270" s="241">
        <f>'[6]sp. DRG'!I232</f>
        <v>0</v>
      </c>
      <c r="M270" s="249">
        <f>'[6]sp. DRG'!J232</f>
        <v>0</v>
      </c>
      <c r="N270" s="242">
        <f>'[6]sp. DRG'!K232</f>
        <v>0</v>
      </c>
      <c r="O270" s="242">
        <f>'[6]sp. DRG'!L232</f>
        <v>0</v>
      </c>
      <c r="P270" s="249">
        <f>'[6]sp. DRG'!M232</f>
        <v>0</v>
      </c>
      <c r="Q270" s="242">
        <f>'[6]sp. DRG'!N232</f>
        <v>0</v>
      </c>
      <c r="R270" s="249">
        <f>'[6]sp. DRG'!O232</f>
        <v>0</v>
      </c>
      <c r="S270" s="242">
        <f>'[6]sp. DRG'!P232</f>
        <v>0</v>
      </c>
      <c r="T270" s="363">
        <f>'[6]sp. DRG'!Q232</f>
        <v>0</v>
      </c>
      <c r="U270" s="241">
        <f>'[6]sp. DRG'!R232</f>
        <v>0</v>
      </c>
      <c r="V270" s="249">
        <f>'[6]sp. DRG'!S232</f>
        <v>0</v>
      </c>
      <c r="W270" s="242">
        <f>'[6]sp. DRG'!T232</f>
        <v>0</v>
      </c>
      <c r="X270" s="250">
        <f>'[6]sp. DRG'!U232</f>
        <v>0</v>
      </c>
      <c r="Y270" s="205">
        <f t="shared" si="54"/>
        <v>0</v>
      </c>
      <c r="Z270" s="206">
        <f t="shared" si="55"/>
        <v>0</v>
      </c>
      <c r="AA270" s="154"/>
      <c r="AB270" s="154"/>
      <c r="AC270" s="177"/>
    </row>
    <row r="271" spans="1:29" s="155" customFormat="1">
      <c r="A271" s="555" t="s">
        <v>666</v>
      </c>
      <c r="B271" s="556" t="s">
        <v>667</v>
      </c>
      <c r="C271" s="138">
        <v>1</v>
      </c>
      <c r="D271" s="148">
        <f>'[6]sp. DRG'!E235</f>
        <v>0</v>
      </c>
      <c r="E271" s="150">
        <f>'[6]sp. DRG'!F235</f>
        <v>0</v>
      </c>
      <c r="F271" s="150">
        <f>'[6]sp. DRG'!G235</f>
        <v>0</v>
      </c>
      <c r="G271" s="557">
        <f>'[6]sp. DRG'!H235</f>
        <v>0</v>
      </c>
      <c r="H271" s="241"/>
      <c r="I271" s="249"/>
      <c r="J271" s="242"/>
      <c r="K271" s="363"/>
      <c r="L271" s="241">
        <f>'[6]sp. DRG'!I235</f>
        <v>0</v>
      </c>
      <c r="M271" s="242">
        <f>'[6]sp. DRG'!J235</f>
        <v>0</v>
      </c>
      <c r="N271" s="242">
        <f>'[6]sp. DRG'!K235</f>
        <v>0</v>
      </c>
      <c r="O271" s="242">
        <f>'[6]sp. DRG'!L235</f>
        <v>0</v>
      </c>
      <c r="P271" s="242">
        <f>'[6]sp. DRG'!M235</f>
        <v>0</v>
      </c>
      <c r="Q271" s="242">
        <f>'[6]sp. DRG'!N235</f>
        <v>0</v>
      </c>
      <c r="R271" s="242">
        <f>'[6]sp. DRG'!O235</f>
        <v>0</v>
      </c>
      <c r="S271" s="242">
        <f>'[6]sp. DRG'!P235</f>
        <v>0</v>
      </c>
      <c r="T271" s="558">
        <f>'[6]sp. DRG'!Q235</f>
        <v>0</v>
      </c>
      <c r="U271" s="241">
        <f>'[6]sp. DRG'!R235</f>
        <v>0</v>
      </c>
      <c r="V271" s="242">
        <f>'[6]sp. DRG'!S235</f>
        <v>0</v>
      </c>
      <c r="W271" s="242">
        <f>'[6]sp. DRG'!T235</f>
        <v>0</v>
      </c>
      <c r="X271" s="551">
        <f>'[6]sp. DRG'!U235</f>
        <v>0</v>
      </c>
      <c r="Y271" s="205">
        <f t="shared" si="54"/>
        <v>0</v>
      </c>
      <c r="Z271" s="206">
        <f t="shared" si="55"/>
        <v>0</v>
      </c>
      <c r="AA271" s="154"/>
      <c r="AB271" s="154"/>
    </row>
    <row r="272" spans="1:29" s="155" customFormat="1" ht="13.5" thickBot="1">
      <c r="A272" s="559" t="s">
        <v>668</v>
      </c>
      <c r="B272" s="560" t="s">
        <v>669</v>
      </c>
      <c r="C272" s="138">
        <v>1</v>
      </c>
      <c r="D272" s="148">
        <f>'[6]sp. DRG'!E236</f>
        <v>0</v>
      </c>
      <c r="E272" s="150">
        <f>'[6]sp. DRG'!F236</f>
        <v>0</v>
      </c>
      <c r="F272" s="150">
        <f>'[6]sp. DRG'!G236</f>
        <v>0</v>
      </c>
      <c r="G272" s="557">
        <f>'[6]sp. DRG'!H236</f>
        <v>0</v>
      </c>
      <c r="H272" s="241"/>
      <c r="I272" s="249"/>
      <c r="J272" s="242"/>
      <c r="K272" s="363"/>
      <c r="L272" s="241">
        <f>'[6]sp. DRG'!I236</f>
        <v>0</v>
      </c>
      <c r="M272" s="242">
        <f>'[6]sp. DRG'!J236</f>
        <v>0</v>
      </c>
      <c r="N272" s="242">
        <f>'[6]sp. DRG'!K236</f>
        <v>0</v>
      </c>
      <c r="O272" s="242">
        <f>'[6]sp. DRG'!L236</f>
        <v>0</v>
      </c>
      <c r="P272" s="242">
        <f>'[6]sp. DRG'!M236</f>
        <v>0</v>
      </c>
      <c r="Q272" s="242">
        <f>'[6]sp. DRG'!N236</f>
        <v>0</v>
      </c>
      <c r="R272" s="242">
        <f>'[6]sp. DRG'!O236</f>
        <v>0</v>
      </c>
      <c r="S272" s="242">
        <f>'[6]sp. DRG'!P236</f>
        <v>0</v>
      </c>
      <c r="T272" s="558">
        <f>'[6]sp. DRG'!Q236</f>
        <v>0</v>
      </c>
      <c r="U272" s="241">
        <f>'[6]sp. DRG'!R236</f>
        <v>0</v>
      </c>
      <c r="V272" s="242">
        <f>'[6]sp. DRG'!S236</f>
        <v>0</v>
      </c>
      <c r="W272" s="242">
        <f>'[6]sp. DRG'!T236</f>
        <v>0</v>
      </c>
      <c r="X272" s="551">
        <f>'[6]sp. DRG'!U236</f>
        <v>0</v>
      </c>
      <c r="Y272" s="205">
        <f t="shared" si="54"/>
        <v>0</v>
      </c>
      <c r="Z272" s="206">
        <f t="shared" si="55"/>
        <v>0</v>
      </c>
      <c r="AA272" s="154"/>
      <c r="AB272" s="154"/>
    </row>
    <row r="273" spans="1:30" s="155" customFormat="1">
      <c r="A273" s="561" t="s">
        <v>670</v>
      </c>
      <c r="B273" s="562" t="s">
        <v>671</v>
      </c>
      <c r="C273" s="563">
        <v>2</v>
      </c>
      <c r="D273" s="148"/>
      <c r="E273" s="150"/>
      <c r="F273" s="150"/>
      <c r="G273" s="557"/>
      <c r="H273" s="241">
        <f>'[6]sp. acuti altele decat DRG'!E45</f>
        <v>0</v>
      </c>
      <c r="I273" s="242">
        <f>'[6]sp. acuti altele decat DRG'!F45</f>
        <v>0</v>
      </c>
      <c r="J273" s="242">
        <f>'[6]sp. acuti altele decat DRG'!G45</f>
        <v>0</v>
      </c>
      <c r="K273" s="558">
        <f>'[6]sp. acuti altele decat DRG'!H45</f>
        <v>0</v>
      </c>
      <c r="L273" s="241">
        <f>'[6]sp. acuti altele decat DRG'!I45</f>
        <v>0</v>
      </c>
      <c r="M273" s="242">
        <f>'[6]sp. acuti altele decat DRG'!J45</f>
        <v>0</v>
      </c>
      <c r="N273" s="242">
        <f>'[6]sp. acuti altele decat DRG'!K45</f>
        <v>0</v>
      </c>
      <c r="O273" s="242">
        <f>'[6]sp. acuti altele decat DRG'!L45</f>
        <v>0</v>
      </c>
      <c r="P273" s="242">
        <f>'[6]sp. acuti altele decat DRG'!M45</f>
        <v>0</v>
      </c>
      <c r="Q273" s="242">
        <f>'[6]sp. acuti altele decat DRG'!N45</f>
        <v>0</v>
      </c>
      <c r="R273" s="242">
        <f>'[6]sp. acuti altele decat DRG'!O45</f>
        <v>0</v>
      </c>
      <c r="S273" s="242">
        <f>'[6]sp. acuti altele decat DRG'!P45</f>
        <v>0</v>
      </c>
      <c r="T273" s="558">
        <f>'[6]sp. acuti altele decat DRG'!Q45</f>
        <v>0</v>
      </c>
      <c r="U273" s="241">
        <f>'[6]sp. acuti altele decat DRG'!R45</f>
        <v>0</v>
      </c>
      <c r="V273" s="242">
        <f>'[6]sp. acuti altele decat DRG'!S45</f>
        <v>0</v>
      </c>
      <c r="W273" s="242">
        <f>'[6]sp. acuti altele decat DRG'!T45</f>
        <v>0</v>
      </c>
      <c r="X273" s="551">
        <f>'[6]sp. acuti altele decat DRG'!U45</f>
        <v>0</v>
      </c>
      <c r="Y273" s="205">
        <f>V273+R273+M273+I273+E273</f>
        <v>0</v>
      </c>
      <c r="Z273" s="206">
        <f>X273+T273+P273+K273+G273</f>
        <v>0</v>
      </c>
      <c r="AA273" s="154"/>
      <c r="AB273" s="154"/>
    </row>
    <row r="274" spans="1:30" s="155" customFormat="1">
      <c r="A274" s="561" t="s">
        <v>672</v>
      </c>
      <c r="B274" s="562" t="s">
        <v>673</v>
      </c>
      <c r="C274" s="563">
        <v>2</v>
      </c>
      <c r="D274" s="148"/>
      <c r="E274" s="150"/>
      <c r="F274" s="150"/>
      <c r="G274" s="557"/>
      <c r="H274" s="241">
        <f>'[6]sp. acuti altele decat DRG'!E46</f>
        <v>0</v>
      </c>
      <c r="I274" s="242">
        <f>'[6]sp. acuti altele decat DRG'!F46</f>
        <v>0</v>
      </c>
      <c r="J274" s="242">
        <f>'[6]sp. acuti altele decat DRG'!G46</f>
        <v>0</v>
      </c>
      <c r="K274" s="558">
        <f>'[6]sp. acuti altele decat DRG'!H46</f>
        <v>0</v>
      </c>
      <c r="L274" s="241">
        <f>'[6]sp. acuti altele decat DRG'!I46</f>
        <v>0</v>
      </c>
      <c r="M274" s="242">
        <f>'[6]sp. acuti altele decat DRG'!J46</f>
        <v>0</v>
      </c>
      <c r="N274" s="242">
        <f>'[6]sp. acuti altele decat DRG'!K46</f>
        <v>0</v>
      </c>
      <c r="O274" s="242">
        <f>'[6]sp. acuti altele decat DRG'!L46</f>
        <v>0</v>
      </c>
      <c r="P274" s="242">
        <f>'[6]sp. acuti altele decat DRG'!M46</f>
        <v>0</v>
      </c>
      <c r="Q274" s="242">
        <f>'[6]sp. acuti altele decat DRG'!N46</f>
        <v>0</v>
      </c>
      <c r="R274" s="242">
        <f>'[6]sp. acuti altele decat DRG'!O46</f>
        <v>0</v>
      </c>
      <c r="S274" s="242">
        <f>'[6]sp. acuti altele decat DRG'!P46</f>
        <v>0</v>
      </c>
      <c r="T274" s="558">
        <f>'[6]sp. acuti altele decat DRG'!Q46</f>
        <v>0</v>
      </c>
      <c r="U274" s="241">
        <f>'[6]sp. acuti altele decat DRG'!R46</f>
        <v>0</v>
      </c>
      <c r="V274" s="242">
        <f>'[6]sp. acuti altele decat DRG'!S46</f>
        <v>0</v>
      </c>
      <c r="W274" s="242">
        <f>'[6]sp. acuti altele decat DRG'!T46</f>
        <v>0</v>
      </c>
      <c r="X274" s="551">
        <f>'[6]sp. acuti altele decat DRG'!U46</f>
        <v>0</v>
      </c>
      <c r="Y274" s="205">
        <f>V274+R274+M274+I274+E274</f>
        <v>0</v>
      </c>
      <c r="Z274" s="206">
        <f>X274+T274+P274+K274+G274</f>
        <v>0</v>
      </c>
      <c r="AA274" s="154"/>
      <c r="AB274" s="154"/>
    </row>
    <row r="275" spans="1:30" s="155" customFormat="1" ht="13.5" thickBot="1">
      <c r="A275" s="564" t="s">
        <v>674</v>
      </c>
      <c r="B275" s="565" t="s">
        <v>675</v>
      </c>
      <c r="C275" s="434">
        <v>3</v>
      </c>
      <c r="D275" s="163"/>
      <c r="E275" s="165"/>
      <c r="F275" s="165"/>
      <c r="G275" s="566"/>
      <c r="H275" s="254"/>
      <c r="I275" s="255"/>
      <c r="J275" s="256"/>
      <c r="K275" s="567"/>
      <c r="L275" s="254">
        <f>'[6]sp. recuperare si  cronici'!E64</f>
        <v>0</v>
      </c>
      <c r="M275" s="256">
        <f>'[6]sp. recuperare si  cronici'!F64</f>
        <v>0</v>
      </c>
      <c r="N275" s="256">
        <f>'[6]sp. recuperare si  cronici'!G64</f>
        <v>0</v>
      </c>
      <c r="O275" s="256">
        <f>'[6]sp. recuperare si  cronici'!H64</f>
        <v>0</v>
      </c>
      <c r="P275" s="256">
        <f>'[6]sp. recuperare si  cronici'!I64</f>
        <v>0</v>
      </c>
      <c r="Q275" s="256">
        <f>'[6]sp. recuperare si  cronici'!J64</f>
        <v>0</v>
      </c>
      <c r="R275" s="256">
        <f>'[6]sp. recuperare si  cronici'!K64</f>
        <v>0</v>
      </c>
      <c r="S275" s="256">
        <f>'[6]sp. recuperare si  cronici'!L64</f>
        <v>0</v>
      </c>
      <c r="T275" s="568">
        <f>'[6]sp. recuperare si  cronici'!M64</f>
        <v>0</v>
      </c>
      <c r="U275" s="254">
        <f>'[6]sp. recuperare si  cronici'!N64</f>
        <v>0</v>
      </c>
      <c r="V275" s="256">
        <f>'[6]sp. recuperare si  cronici'!O64</f>
        <v>0</v>
      </c>
      <c r="W275" s="256">
        <f>'[6]sp. recuperare si  cronici'!P64</f>
        <v>0</v>
      </c>
      <c r="X275" s="569">
        <f>'[6]sp. recuperare si  cronici'!Q64</f>
        <v>0</v>
      </c>
      <c r="Y275" s="205">
        <f t="shared" si="54"/>
        <v>0</v>
      </c>
      <c r="Z275" s="206">
        <f t="shared" si="55"/>
        <v>0</v>
      </c>
      <c r="AA275" s="154"/>
      <c r="AB275" s="154"/>
    </row>
    <row r="276" spans="1:30" s="155" customFormat="1" ht="13.5" thickBot="1">
      <c r="A276" s="2981" t="s">
        <v>676</v>
      </c>
      <c r="B276" s="2982"/>
      <c r="C276" s="2999"/>
      <c r="D276" s="570">
        <f>SUM(D250:D275)</f>
        <v>0</v>
      </c>
      <c r="E276" s="571">
        <f t="shared" ref="E276:Z276" si="56">SUM(E250:E275)</f>
        <v>0</v>
      </c>
      <c r="F276" s="570">
        <f t="shared" si="56"/>
        <v>0</v>
      </c>
      <c r="G276" s="571">
        <f t="shared" si="56"/>
        <v>0</v>
      </c>
      <c r="H276" s="570">
        <f t="shared" si="56"/>
        <v>0</v>
      </c>
      <c r="I276" s="570">
        <f t="shared" si="56"/>
        <v>0</v>
      </c>
      <c r="J276" s="570">
        <f t="shared" si="56"/>
        <v>0</v>
      </c>
      <c r="K276" s="570">
        <f t="shared" si="56"/>
        <v>0</v>
      </c>
      <c r="L276" s="570">
        <f t="shared" si="56"/>
        <v>0</v>
      </c>
      <c r="M276" s="571">
        <f t="shared" si="56"/>
        <v>0</v>
      </c>
      <c r="N276" s="570">
        <f t="shared" si="56"/>
        <v>0</v>
      </c>
      <c r="O276" s="570">
        <f t="shared" si="56"/>
        <v>0</v>
      </c>
      <c r="P276" s="571">
        <f t="shared" si="56"/>
        <v>0</v>
      </c>
      <c r="Q276" s="570">
        <f t="shared" si="56"/>
        <v>0</v>
      </c>
      <c r="R276" s="571">
        <f t="shared" si="56"/>
        <v>0</v>
      </c>
      <c r="S276" s="570">
        <f t="shared" si="56"/>
        <v>0</v>
      </c>
      <c r="T276" s="571">
        <f t="shared" si="56"/>
        <v>0</v>
      </c>
      <c r="U276" s="570">
        <f t="shared" si="56"/>
        <v>0</v>
      </c>
      <c r="V276" s="571">
        <f t="shared" si="56"/>
        <v>0</v>
      </c>
      <c r="W276" s="570">
        <f t="shared" si="56"/>
        <v>0</v>
      </c>
      <c r="X276" s="571">
        <f t="shared" si="56"/>
        <v>0</v>
      </c>
      <c r="Y276" s="459">
        <f t="shared" si="56"/>
        <v>0</v>
      </c>
      <c r="Z276" s="459">
        <f t="shared" si="56"/>
        <v>0</v>
      </c>
      <c r="AA276" s="283">
        <f>'[6]sp. DRG'!V237+'[6]sp. recuperare si  cronici'!V65+'[6]sp. acuti altele decat DRG'!V47</f>
        <v>0</v>
      </c>
      <c r="AB276" s="283">
        <f>'[6]sp. DRG'!W237+'[6]sp. recuperare si  cronici'!W65+'[6]sp. acuti altele decat DRG'!W47</f>
        <v>0</v>
      </c>
      <c r="AC276" s="172">
        <f>Y276-AA276</f>
        <v>0</v>
      </c>
      <c r="AD276" s="172">
        <f>Z276-AB276</f>
        <v>0</v>
      </c>
    </row>
    <row r="277" spans="1:30" s="317" customFormat="1" ht="33.75">
      <c r="A277" s="318" t="s">
        <v>677</v>
      </c>
      <c r="B277" s="572" t="s">
        <v>678</v>
      </c>
      <c r="C277" s="573">
        <v>1</v>
      </c>
      <c r="D277" s="574">
        <f>'[6]sp. DRG'!E238</f>
        <v>3282</v>
      </c>
      <c r="E277" s="575">
        <f>'[6]sp. DRG'!F238</f>
        <v>4302.8999999999996</v>
      </c>
      <c r="F277" s="576">
        <f>'[6]sp. DRG'!G238</f>
        <v>3230</v>
      </c>
      <c r="G277" s="577">
        <f>'[6]sp. DRG'!H238</f>
        <v>4302.8999999999996</v>
      </c>
      <c r="H277" s="578"/>
      <c r="I277" s="575"/>
      <c r="J277" s="579"/>
      <c r="K277" s="580"/>
      <c r="L277" s="581">
        <f>'[6]sp. DRG'!I238</f>
        <v>246</v>
      </c>
      <c r="M277" s="582">
        <f>'[6]sp. DRG'!J238</f>
        <v>596.62</v>
      </c>
      <c r="N277" s="579">
        <f>'[6]sp. DRG'!K238</f>
        <v>246</v>
      </c>
      <c r="O277" s="579">
        <f>'[6]sp. DRG'!L238</f>
        <v>0</v>
      </c>
      <c r="P277" s="582">
        <f>'[6]sp. DRG'!M238</f>
        <v>596.62</v>
      </c>
      <c r="Q277" s="579">
        <f>'[6]sp. DRG'!N238</f>
        <v>0</v>
      </c>
      <c r="R277" s="582">
        <f>'[6]sp. DRG'!O238</f>
        <v>0</v>
      </c>
      <c r="S277" s="579">
        <f>'[6]sp. DRG'!P238</f>
        <v>0</v>
      </c>
      <c r="T277" s="583">
        <f>'[6]sp. DRG'!Q238</f>
        <v>0</v>
      </c>
      <c r="U277" s="578">
        <f>'[6]sp. DRG'!R238</f>
        <v>533</v>
      </c>
      <c r="V277" s="584">
        <f>'[6]sp. DRG'!S238</f>
        <v>176.17</v>
      </c>
      <c r="W277" s="578">
        <f>'[6]sp. DRG'!T238</f>
        <v>533</v>
      </c>
      <c r="X277" s="585">
        <f>'[6]sp. DRG'!U238</f>
        <v>176.17</v>
      </c>
      <c r="Y277" s="211">
        <f>V277+R277+M277+I277+E277</f>
        <v>5075.6899999999996</v>
      </c>
      <c r="Z277" s="177">
        <f>X277+T277+P277+K277+G277</f>
        <v>5075.6899999999996</v>
      </c>
      <c r="AA277" s="316"/>
      <c r="AB277" s="316"/>
    </row>
    <row r="278" spans="1:30" ht="33.75">
      <c r="A278" s="136" t="s">
        <v>679</v>
      </c>
      <c r="B278" s="572" t="s">
        <v>680</v>
      </c>
      <c r="C278" s="138">
        <v>1</v>
      </c>
      <c r="D278" s="574">
        <f>'[6]sp. DRG'!E239</f>
        <v>642</v>
      </c>
      <c r="E278" s="575">
        <f>'[6]sp. DRG'!F239</f>
        <v>1182.1400000000001</v>
      </c>
      <c r="F278" s="576">
        <f>'[6]sp. DRG'!G239</f>
        <v>642</v>
      </c>
      <c r="G278" s="577">
        <f>'[6]sp. DRG'!H239</f>
        <v>1182.1400000000001</v>
      </c>
      <c r="H278" s="207"/>
      <c r="I278" s="213"/>
      <c r="J278" s="208"/>
      <c r="K278" s="215"/>
      <c r="L278" s="581">
        <f>'[6]sp. DRG'!I239</f>
        <v>75</v>
      </c>
      <c r="M278" s="582">
        <f>'[6]sp. DRG'!J239</f>
        <v>370.52</v>
      </c>
      <c r="N278" s="579">
        <f>'[6]sp. DRG'!K239</f>
        <v>75</v>
      </c>
      <c r="O278" s="579">
        <f>'[6]sp. DRG'!L239</f>
        <v>0</v>
      </c>
      <c r="P278" s="582">
        <f>'[6]sp. DRG'!M239</f>
        <v>370.52</v>
      </c>
      <c r="Q278" s="579">
        <f>'[6]sp. DRG'!N239</f>
        <v>0</v>
      </c>
      <c r="R278" s="582">
        <f>'[6]sp. DRG'!O239</f>
        <v>0</v>
      </c>
      <c r="S278" s="579">
        <f>'[6]sp. DRG'!P239</f>
        <v>0</v>
      </c>
      <c r="T278" s="583">
        <f>'[6]sp. DRG'!Q239</f>
        <v>0</v>
      </c>
      <c r="U278" s="578">
        <f>'[6]sp. DRG'!R239</f>
        <v>0</v>
      </c>
      <c r="V278" s="584">
        <f>'[6]sp. DRG'!S239</f>
        <v>0</v>
      </c>
      <c r="W278" s="578">
        <f>'[6]sp. DRG'!T239</f>
        <v>0</v>
      </c>
      <c r="X278" s="585">
        <f>'[6]sp. DRG'!U239</f>
        <v>0</v>
      </c>
      <c r="Y278" s="211">
        <f t="shared" ref="Y278:Y283" si="57">V278+R278+M278+I278+E278</f>
        <v>1552.66</v>
      </c>
      <c r="Z278" s="177">
        <f t="shared" ref="Z278:Z283" si="58">X278+T278+P278+K278+G278</f>
        <v>1552.66</v>
      </c>
    </row>
    <row r="279" spans="1:30">
      <c r="A279" s="183" t="s">
        <v>681</v>
      </c>
      <c r="B279" s="552" t="s">
        <v>682</v>
      </c>
      <c r="C279" s="185">
        <v>3</v>
      </c>
      <c r="D279" s="148"/>
      <c r="E279" s="213"/>
      <c r="F279" s="208"/>
      <c r="G279" s="214"/>
      <c r="H279" s="207"/>
      <c r="I279" s="213"/>
      <c r="J279" s="208"/>
      <c r="K279" s="215"/>
      <c r="L279" s="581">
        <f>'[6]sp. recuperare si  cronici'!E66</f>
        <v>0</v>
      </c>
      <c r="M279" s="582">
        <f>'[6]sp. recuperare si  cronici'!F66</f>
        <v>0</v>
      </c>
      <c r="N279" s="579">
        <f>'[6]sp. recuperare si  cronici'!G66</f>
        <v>0</v>
      </c>
      <c r="O279" s="579">
        <f>'[6]sp. recuperare si  cronici'!H66</f>
        <v>0</v>
      </c>
      <c r="P279" s="582">
        <f>'[6]sp. recuperare si  cronici'!I66</f>
        <v>0</v>
      </c>
      <c r="Q279" s="579">
        <f>'[6]sp. recuperare si  cronici'!J66</f>
        <v>297</v>
      </c>
      <c r="R279" s="582">
        <f>'[6]sp. recuperare si  cronici'!K66</f>
        <v>209.93</v>
      </c>
      <c r="S279" s="579">
        <f>'[6]sp. recuperare si  cronici'!L66</f>
        <v>297</v>
      </c>
      <c r="T279" s="583">
        <f>'[6]sp. recuperare si  cronici'!M66</f>
        <v>209.93</v>
      </c>
      <c r="U279" s="423"/>
      <c r="V279" s="213"/>
      <c r="W279" s="424"/>
      <c r="X279" s="215"/>
      <c r="Y279" s="211">
        <f t="shared" si="57"/>
        <v>209.93</v>
      </c>
      <c r="Z279" s="177">
        <f t="shared" si="58"/>
        <v>209.93</v>
      </c>
    </row>
    <row r="280" spans="1:30" ht="13.5" thickBot="1">
      <c r="A280" s="586" t="s">
        <v>683</v>
      </c>
      <c r="B280" s="587" t="s">
        <v>684</v>
      </c>
      <c r="C280" s="185">
        <v>3</v>
      </c>
      <c r="D280" s="150"/>
      <c r="E280" s="213"/>
      <c r="F280" s="208"/>
      <c r="G280" s="213"/>
      <c r="H280" s="208"/>
      <c r="I280" s="213"/>
      <c r="J280" s="208"/>
      <c r="K280" s="213"/>
      <c r="L280" s="579">
        <f>'[6]sp. recuperare si  cronici'!E67</f>
        <v>180</v>
      </c>
      <c r="M280" s="582">
        <f>'[6]sp. recuperare si  cronici'!F67</f>
        <v>369.47</v>
      </c>
      <c r="N280" s="579">
        <f>'[6]sp. recuperare si  cronici'!G67</f>
        <v>180</v>
      </c>
      <c r="O280" s="579">
        <f>'[6]sp. recuperare si  cronici'!H67</f>
        <v>0</v>
      </c>
      <c r="P280" s="582">
        <f>'[6]sp. recuperare si  cronici'!I67</f>
        <v>369.47</v>
      </c>
      <c r="Q280" s="579">
        <f>'[6]sp. recuperare si  cronici'!J67</f>
        <v>0</v>
      </c>
      <c r="R280" s="582">
        <f>'[6]sp. recuperare si  cronici'!K67</f>
        <v>0</v>
      </c>
      <c r="S280" s="579">
        <f>'[6]sp. recuperare si  cronici'!L67</f>
        <v>0</v>
      </c>
      <c r="T280" s="582">
        <f>'[6]sp. recuperare si  cronici'!M67</f>
        <v>0</v>
      </c>
      <c r="U280" s="424"/>
      <c r="V280" s="213"/>
      <c r="W280" s="424"/>
      <c r="X280" s="213"/>
      <c r="Y280" s="211">
        <f t="shared" si="57"/>
        <v>369.47</v>
      </c>
      <c r="Z280" s="177">
        <f t="shared" si="58"/>
        <v>369.47</v>
      </c>
    </row>
    <row r="281" spans="1:30" ht="13.5" thickBot="1">
      <c r="A281" s="588" t="s">
        <v>685</v>
      </c>
      <c r="B281" s="589" t="s">
        <v>686</v>
      </c>
      <c r="C281" s="590">
        <v>1</v>
      </c>
      <c r="D281" s="159">
        <f>'[6]sp. DRG'!E240</f>
        <v>510</v>
      </c>
      <c r="E281" s="159">
        <f>'[6]sp. DRG'!F240</f>
        <v>593.87</v>
      </c>
      <c r="F281" s="159">
        <f>'[6]sp. DRG'!G240</f>
        <v>510</v>
      </c>
      <c r="G281" s="159">
        <f>'[6]sp. DRG'!H240</f>
        <v>593.87</v>
      </c>
      <c r="H281" s="290"/>
      <c r="I281" s="221"/>
      <c r="J281" s="290"/>
      <c r="K281" s="221"/>
      <c r="L281" s="591">
        <f>'[6]sp. DRG'!I240</f>
        <v>0</v>
      </c>
      <c r="M281" s="591">
        <f>'[6]sp. DRG'!J240</f>
        <v>0</v>
      </c>
      <c r="N281" s="591">
        <f>'[6]sp. DRG'!K240</f>
        <v>0</v>
      </c>
      <c r="O281" s="591">
        <f>'[6]sp. DRG'!L240</f>
        <v>0</v>
      </c>
      <c r="P281" s="591">
        <f>'[6]sp. DRG'!M240</f>
        <v>0</v>
      </c>
      <c r="Q281" s="591">
        <f>'[6]sp. DRG'!N240</f>
        <v>0</v>
      </c>
      <c r="R281" s="591">
        <f>'[6]sp. DRG'!O240</f>
        <v>0</v>
      </c>
      <c r="S281" s="591">
        <f>'[6]sp. DRG'!P240</f>
        <v>0</v>
      </c>
      <c r="T281" s="591">
        <f>'[6]sp. DRG'!Q240</f>
        <v>0</v>
      </c>
      <c r="U281" s="591">
        <f>'[6]sp. DRG'!R240</f>
        <v>1400</v>
      </c>
      <c r="V281" s="591">
        <f>'[6]sp. DRG'!S240</f>
        <v>374.93</v>
      </c>
      <c r="W281" s="591">
        <f>'[6]sp. DRG'!T240</f>
        <v>1400</v>
      </c>
      <c r="X281" s="591">
        <f>'[6]sp. DRG'!U240</f>
        <v>374.93</v>
      </c>
      <c r="Y281" s="211">
        <f t="shared" si="57"/>
        <v>968.8</v>
      </c>
      <c r="Z281" s="177">
        <f t="shared" si="58"/>
        <v>968.8</v>
      </c>
    </row>
    <row r="282" spans="1:30" ht="13.5" thickBot="1">
      <c r="A282" s="592" t="s">
        <v>687</v>
      </c>
      <c r="B282" s="593" t="s">
        <v>688</v>
      </c>
      <c r="C282" s="457">
        <v>3</v>
      </c>
      <c r="D282" s="159"/>
      <c r="E282" s="159"/>
      <c r="F282" s="159"/>
      <c r="G282" s="159"/>
      <c r="H282" s="290"/>
      <c r="I282" s="221"/>
      <c r="J282" s="290"/>
      <c r="K282" s="221"/>
      <c r="L282" s="591">
        <f>'[6]sp. recuperare si  cronici'!E68</f>
        <v>0</v>
      </c>
      <c r="M282" s="591">
        <f>'[6]sp. recuperare si  cronici'!F68</f>
        <v>0</v>
      </c>
      <c r="N282" s="591">
        <f>'[6]sp. recuperare si  cronici'!G68</f>
        <v>0</v>
      </c>
      <c r="O282" s="591">
        <f>'[6]sp. recuperare si  cronici'!H68</f>
        <v>0</v>
      </c>
      <c r="P282" s="591">
        <f>'[6]sp. recuperare si  cronici'!I68</f>
        <v>0</v>
      </c>
      <c r="Q282" s="591">
        <f>'[6]sp. recuperare si  cronici'!J68</f>
        <v>0</v>
      </c>
      <c r="R282" s="591">
        <f>'[6]sp. recuperare si  cronici'!K68</f>
        <v>0</v>
      </c>
      <c r="S282" s="591">
        <f>'[6]sp. recuperare si  cronici'!L68</f>
        <v>0</v>
      </c>
      <c r="T282" s="591">
        <f>'[6]sp. recuperare si  cronici'!M68</f>
        <v>0</v>
      </c>
      <c r="U282" s="591">
        <f>'[6]sp. recuperare si  cronici'!R68</f>
        <v>4407</v>
      </c>
      <c r="V282" s="591">
        <f>'[6]sp. recuperare si  cronici'!S68</f>
        <v>2357.69</v>
      </c>
      <c r="W282" s="591">
        <f>'[6]sp. recuperare si  cronici'!T68</f>
        <v>4407</v>
      </c>
      <c r="X282" s="591">
        <f>'[6]sp. recuperare si  cronici'!U68</f>
        <v>2357.69</v>
      </c>
      <c r="Y282" s="211">
        <f t="shared" si="57"/>
        <v>2357.69</v>
      </c>
      <c r="Z282" s="177">
        <f t="shared" si="58"/>
        <v>2357.69</v>
      </c>
    </row>
    <row r="283" spans="1:30" ht="13.5" thickBot="1">
      <c r="A283" s="592" t="s">
        <v>689</v>
      </c>
      <c r="B283" s="593" t="s">
        <v>690</v>
      </c>
      <c r="C283" s="457">
        <v>3</v>
      </c>
      <c r="D283" s="159"/>
      <c r="E283" s="159"/>
      <c r="F283" s="159"/>
      <c r="G283" s="159"/>
      <c r="H283" s="290"/>
      <c r="I283" s="221"/>
      <c r="J283" s="290"/>
      <c r="K283" s="221"/>
      <c r="L283" s="591">
        <f>'[6]sp. recuperare si  cronici'!E69</f>
        <v>36</v>
      </c>
      <c r="M283" s="591">
        <f>'[6]sp. recuperare si  cronici'!F69</f>
        <v>80.709999999999994</v>
      </c>
      <c r="N283" s="591">
        <f>'[6]sp. recuperare si  cronici'!G69</f>
        <v>36</v>
      </c>
      <c r="O283" s="591">
        <f>'[6]sp. recuperare si  cronici'!H69</f>
        <v>0</v>
      </c>
      <c r="P283" s="591">
        <f>'[6]sp. recuperare si  cronici'!I69</f>
        <v>80.709999999999994</v>
      </c>
      <c r="Q283" s="591">
        <f>'[6]sp. recuperare si  cronici'!J69</f>
        <v>0</v>
      </c>
      <c r="R283" s="591">
        <f>'[6]sp. recuperare si  cronici'!K69</f>
        <v>0</v>
      </c>
      <c r="S283" s="591">
        <f>'[6]sp. recuperare si  cronici'!L69</f>
        <v>0</v>
      </c>
      <c r="T283" s="591">
        <f>'[6]sp. recuperare si  cronici'!M69</f>
        <v>0</v>
      </c>
      <c r="U283" s="591">
        <f>'[6]sp. recuperare si  cronici'!R69</f>
        <v>242</v>
      </c>
      <c r="V283" s="591">
        <f>'[6]sp. recuperare si  cronici'!S69</f>
        <v>137.05000000000001</v>
      </c>
      <c r="W283" s="591">
        <f>'[6]sp. recuperare si  cronici'!T69</f>
        <v>242</v>
      </c>
      <c r="X283" s="591">
        <f>'[6]sp. recuperare si  cronici'!U69</f>
        <v>137.05000000000001</v>
      </c>
      <c r="Y283" s="211">
        <f t="shared" si="57"/>
        <v>217.76</v>
      </c>
      <c r="Z283" s="177">
        <f t="shared" si="58"/>
        <v>217.76</v>
      </c>
    </row>
    <row r="284" spans="1:30" ht="13.5" thickBot="1">
      <c r="A284" s="2981" t="s">
        <v>691</v>
      </c>
      <c r="B284" s="2982"/>
      <c r="C284" s="2999"/>
      <c r="D284" s="414">
        <f>SUM(D277:D283)</f>
        <v>4434</v>
      </c>
      <c r="E284" s="414">
        <f t="shared" ref="E284:Z284" si="59">SUM(E277:E283)</f>
        <v>6078.91</v>
      </c>
      <c r="F284" s="414">
        <f t="shared" si="59"/>
        <v>4382</v>
      </c>
      <c r="G284" s="414">
        <f t="shared" si="59"/>
        <v>6078.91</v>
      </c>
      <c r="H284" s="414">
        <f t="shared" si="59"/>
        <v>0</v>
      </c>
      <c r="I284" s="414">
        <f t="shared" si="59"/>
        <v>0</v>
      </c>
      <c r="J284" s="414">
        <f t="shared" si="59"/>
        <v>0</v>
      </c>
      <c r="K284" s="414">
        <f t="shared" si="59"/>
        <v>0</v>
      </c>
      <c r="L284" s="414">
        <f t="shared" si="59"/>
        <v>537</v>
      </c>
      <c r="M284" s="414">
        <f t="shared" si="59"/>
        <v>1417.3200000000002</v>
      </c>
      <c r="N284" s="414">
        <f t="shared" si="59"/>
        <v>537</v>
      </c>
      <c r="O284" s="414">
        <f t="shared" si="59"/>
        <v>0</v>
      </c>
      <c r="P284" s="414">
        <f t="shared" si="59"/>
        <v>1417.3200000000002</v>
      </c>
      <c r="Q284" s="414">
        <f t="shared" si="59"/>
        <v>297</v>
      </c>
      <c r="R284" s="414">
        <f t="shared" si="59"/>
        <v>209.93</v>
      </c>
      <c r="S284" s="414">
        <f t="shared" si="59"/>
        <v>297</v>
      </c>
      <c r="T284" s="414">
        <f t="shared" si="59"/>
        <v>209.93</v>
      </c>
      <c r="U284" s="414">
        <f t="shared" si="59"/>
        <v>6582</v>
      </c>
      <c r="V284" s="414">
        <f t="shared" si="59"/>
        <v>3045.84</v>
      </c>
      <c r="W284" s="414">
        <f t="shared" si="59"/>
        <v>6582</v>
      </c>
      <c r="X284" s="414">
        <f t="shared" si="59"/>
        <v>3045.84</v>
      </c>
      <c r="Y284" s="414">
        <f t="shared" si="59"/>
        <v>10752</v>
      </c>
      <c r="Z284" s="414">
        <f t="shared" si="59"/>
        <v>10752</v>
      </c>
      <c r="AA284" s="171">
        <f>'[6]sp. DRG'!V241+'[6]sp. recuperare si  cronici'!V70</f>
        <v>10752</v>
      </c>
      <c r="AB284" s="171">
        <f>'[6]sp. DRG'!W241+'[6]sp. recuperare si  cronici'!W70</f>
        <v>10752</v>
      </c>
      <c r="AC284" s="172">
        <f>Y284-AA284</f>
        <v>0</v>
      </c>
      <c r="AD284" s="172">
        <f>Z284-AB284</f>
        <v>0</v>
      </c>
    </row>
    <row r="285" spans="1:30" ht="34.5" thickBot="1">
      <c r="A285" s="125" t="s">
        <v>692</v>
      </c>
      <c r="B285" s="279" t="s">
        <v>693</v>
      </c>
      <c r="C285" s="178">
        <v>1</v>
      </c>
      <c r="D285" s="128">
        <f>'[6]sp. DRG'!E242</f>
        <v>7803</v>
      </c>
      <c r="E285" s="129">
        <f>'[6]sp. DRG'!F242</f>
        <v>16397.54</v>
      </c>
      <c r="F285" s="130">
        <f>'[6]sp. DRG'!G242</f>
        <v>7803</v>
      </c>
      <c r="G285" s="129">
        <f>'[6]sp. DRG'!H242</f>
        <v>16397.54</v>
      </c>
      <c r="H285" s="419"/>
      <c r="I285" s="129"/>
      <c r="J285" s="419"/>
      <c r="K285" s="129"/>
      <c r="L285" s="419">
        <f>'[6]sp. DRG'!I242</f>
        <v>12</v>
      </c>
      <c r="M285" s="418">
        <f>'[6]sp. DRG'!J242</f>
        <v>54.43</v>
      </c>
      <c r="N285" s="419">
        <f>'[6]sp. DRG'!K242</f>
        <v>10</v>
      </c>
      <c r="O285" s="419">
        <f>'[6]sp. DRG'!L242</f>
        <v>0</v>
      </c>
      <c r="P285" s="418">
        <f>'[6]sp. DRG'!M242</f>
        <v>45.36</v>
      </c>
      <c r="Q285" s="419">
        <f>'[6]sp. DRG'!N242</f>
        <v>0</v>
      </c>
      <c r="R285" s="418">
        <f>'[6]sp. DRG'!O242</f>
        <v>0</v>
      </c>
      <c r="S285" s="419">
        <f>'[6]sp. DRG'!P242</f>
        <v>0</v>
      </c>
      <c r="T285" s="418">
        <f>'[6]sp. DRG'!Q242</f>
        <v>0</v>
      </c>
      <c r="U285" s="419">
        <f>'[6]sp. DRG'!R242</f>
        <v>5555</v>
      </c>
      <c r="V285" s="418">
        <f>'[6]sp. DRG'!S242</f>
        <v>1697.19</v>
      </c>
      <c r="W285" s="419">
        <f>'[6]sp. DRG'!T242</f>
        <v>0</v>
      </c>
      <c r="X285" s="418">
        <f>'[6]sp. DRG'!U242</f>
        <v>1697.19</v>
      </c>
      <c r="Y285" s="175">
        <f>V285+R285+M285+I285+E285</f>
        <v>18149.16</v>
      </c>
      <c r="Z285" s="135">
        <f>X285+T285+P285+K285+G285</f>
        <v>18140.09</v>
      </c>
    </row>
    <row r="286" spans="1:30" ht="45.75" thickBot="1">
      <c r="A286" s="136" t="s">
        <v>694</v>
      </c>
      <c r="B286" s="284" t="s">
        <v>695</v>
      </c>
      <c r="C286" s="138">
        <v>1</v>
      </c>
      <c r="D286" s="139">
        <f>'[6]sp. DRG'!E243</f>
        <v>915</v>
      </c>
      <c r="E286" s="140">
        <f>'[6]sp. DRG'!F243</f>
        <v>1732.55</v>
      </c>
      <c r="F286" s="141">
        <f>'[6]sp. DRG'!G243</f>
        <v>915</v>
      </c>
      <c r="G286" s="140">
        <f>'[6]sp. DRG'!H243</f>
        <v>1732.55</v>
      </c>
      <c r="H286" s="305"/>
      <c r="I286" s="140"/>
      <c r="J286" s="305"/>
      <c r="K286" s="140"/>
      <c r="L286" s="305">
        <f>'[6]sp. DRG'!I243</f>
        <v>0</v>
      </c>
      <c r="M286" s="304">
        <f>'[6]sp. DRG'!J243</f>
        <v>0</v>
      </c>
      <c r="N286" s="305">
        <f>'[6]sp. DRG'!K243</f>
        <v>0</v>
      </c>
      <c r="O286" s="305">
        <f>'[6]sp. DRG'!L243</f>
        <v>0</v>
      </c>
      <c r="P286" s="304">
        <f>'[6]sp. DRG'!M243</f>
        <v>0</v>
      </c>
      <c r="Q286" s="305">
        <f>'[6]sp. DRG'!N243</f>
        <v>0</v>
      </c>
      <c r="R286" s="304">
        <f>'[6]sp. DRG'!O243</f>
        <v>0</v>
      </c>
      <c r="S286" s="305">
        <f>'[6]sp. DRG'!P243</f>
        <v>0</v>
      </c>
      <c r="T286" s="304">
        <f>'[6]sp. DRG'!Q243</f>
        <v>0</v>
      </c>
      <c r="U286" s="305">
        <f>'[6]sp. DRG'!R243</f>
        <v>3880</v>
      </c>
      <c r="V286" s="304">
        <f>'[6]sp. DRG'!S243</f>
        <v>720.85</v>
      </c>
      <c r="W286" s="305">
        <f>'[6]sp. DRG'!T243</f>
        <v>0</v>
      </c>
      <c r="X286" s="304">
        <f>'[6]sp. DRG'!U243</f>
        <v>720.85</v>
      </c>
      <c r="Y286" s="175">
        <f t="shared" ref="Y286:Y295" si="60">V286+R286+M286+I286+E286</f>
        <v>2453.4</v>
      </c>
      <c r="Z286" s="135">
        <f t="shared" ref="Z286:Z295" si="61">X286+T286+P286+K286+G286</f>
        <v>2453.4</v>
      </c>
    </row>
    <row r="287" spans="1:30" ht="23.25" thickBot="1">
      <c r="A287" s="136" t="s">
        <v>696</v>
      </c>
      <c r="B287" s="284" t="s">
        <v>697</v>
      </c>
      <c r="C287" s="138">
        <v>1</v>
      </c>
      <c r="D287" s="139">
        <f>'[6]sp. DRG'!E248</f>
        <v>885</v>
      </c>
      <c r="E287" s="140">
        <f>'[6]sp. DRG'!F248</f>
        <v>1395.21</v>
      </c>
      <c r="F287" s="141">
        <f>'[6]sp. DRG'!G248</f>
        <v>885</v>
      </c>
      <c r="G287" s="140">
        <f>'[6]sp. DRG'!H248</f>
        <v>1395.21</v>
      </c>
      <c r="H287" s="305"/>
      <c r="I287" s="304"/>
      <c r="J287" s="305"/>
      <c r="K287" s="304"/>
      <c r="L287" s="305">
        <f>'[6]sp. DRG'!I248</f>
        <v>118</v>
      </c>
      <c r="M287" s="304">
        <f>'[6]sp. DRG'!J248</f>
        <v>894.45</v>
      </c>
      <c r="N287" s="305">
        <f>'[6]sp. DRG'!K248</f>
        <v>0</v>
      </c>
      <c r="O287" s="305">
        <f>'[6]sp. DRG'!L248</f>
        <v>4200</v>
      </c>
      <c r="P287" s="304">
        <f>'[6]sp. DRG'!M248</f>
        <v>885.29</v>
      </c>
      <c r="Q287" s="305">
        <f>'[6]sp. DRG'!N248</f>
        <v>0</v>
      </c>
      <c r="R287" s="304">
        <f>'[6]sp. DRG'!O248</f>
        <v>0</v>
      </c>
      <c r="S287" s="305">
        <f>'[6]sp. DRG'!P248</f>
        <v>0</v>
      </c>
      <c r="T287" s="304">
        <f>'[6]sp. DRG'!Q248</f>
        <v>0</v>
      </c>
      <c r="U287" s="305">
        <f>'[6]sp. DRG'!R248</f>
        <v>1041</v>
      </c>
      <c r="V287" s="304">
        <f>'[6]sp. DRG'!S248</f>
        <v>295.11</v>
      </c>
      <c r="W287" s="305">
        <f>'[6]sp. DRG'!T248</f>
        <v>0</v>
      </c>
      <c r="X287" s="304">
        <f>'[6]sp. DRG'!U248</f>
        <v>295.11</v>
      </c>
      <c r="Y287" s="175">
        <f t="shared" si="60"/>
        <v>2584.77</v>
      </c>
      <c r="Z287" s="135">
        <f t="shared" si="61"/>
        <v>2575.61</v>
      </c>
    </row>
    <row r="288" spans="1:30" ht="23.25" thickBot="1">
      <c r="A288" s="136" t="s">
        <v>698</v>
      </c>
      <c r="B288" s="284" t="s">
        <v>699</v>
      </c>
      <c r="C288" s="138">
        <v>1</v>
      </c>
      <c r="D288" s="139">
        <f>'[6]sp. DRG'!E244</f>
        <v>4284</v>
      </c>
      <c r="E288" s="140">
        <f>'[6]sp. DRG'!F244</f>
        <v>5434.83</v>
      </c>
      <c r="F288" s="141">
        <f>'[6]sp. DRG'!G244</f>
        <v>3904</v>
      </c>
      <c r="G288" s="140">
        <f>'[6]sp. DRG'!H244</f>
        <v>4952.75</v>
      </c>
      <c r="H288" s="305"/>
      <c r="I288" s="140"/>
      <c r="J288" s="305"/>
      <c r="K288" s="140"/>
      <c r="L288" s="305">
        <f>'[6]sp. DRG'!I244</f>
        <v>200</v>
      </c>
      <c r="M288" s="304">
        <f>'[6]sp. DRG'!J244</f>
        <v>1315.04</v>
      </c>
      <c r="N288" s="305">
        <f>'[6]sp. DRG'!K244</f>
        <v>200</v>
      </c>
      <c r="O288" s="305">
        <f>'[6]sp. DRG'!L244</f>
        <v>8530</v>
      </c>
      <c r="P288" s="304">
        <f>'[6]sp. DRG'!M244</f>
        <v>1314.24</v>
      </c>
      <c r="Q288" s="305">
        <f>'[6]sp. DRG'!N244</f>
        <v>0</v>
      </c>
      <c r="R288" s="304">
        <f>'[6]sp. DRG'!O244</f>
        <v>0</v>
      </c>
      <c r="S288" s="305">
        <f>'[6]sp. DRG'!P244</f>
        <v>0</v>
      </c>
      <c r="T288" s="304">
        <f>'[6]sp. DRG'!Q244</f>
        <v>0</v>
      </c>
      <c r="U288" s="305">
        <f>'[6]sp. DRG'!R244</f>
        <v>4421</v>
      </c>
      <c r="V288" s="304">
        <f>'[6]sp. DRG'!S244</f>
        <v>932.37</v>
      </c>
      <c r="W288" s="305">
        <f>'[6]sp. DRG'!T244</f>
        <v>0</v>
      </c>
      <c r="X288" s="304">
        <f>'[6]sp. DRG'!U244</f>
        <v>930.32</v>
      </c>
      <c r="Y288" s="175">
        <f t="shared" si="60"/>
        <v>7682.24</v>
      </c>
      <c r="Z288" s="135">
        <f t="shared" si="61"/>
        <v>7197.3099999999995</v>
      </c>
    </row>
    <row r="289" spans="1:57" ht="23.25" thickBot="1">
      <c r="A289" s="136" t="s">
        <v>700</v>
      </c>
      <c r="B289" s="284" t="s">
        <v>701</v>
      </c>
      <c r="C289" s="138">
        <v>1</v>
      </c>
      <c r="D289" s="139">
        <f>'[6]sp. DRG'!E249</f>
        <v>279</v>
      </c>
      <c r="E289" s="140">
        <f>'[6]sp. DRG'!F249</f>
        <v>375.12</v>
      </c>
      <c r="F289" s="141">
        <f>'[6]sp. DRG'!G249</f>
        <v>270</v>
      </c>
      <c r="G289" s="140">
        <f>'[6]sp. DRG'!H249</f>
        <v>363.02</v>
      </c>
      <c r="H289" s="305"/>
      <c r="I289" s="304"/>
      <c r="J289" s="305"/>
      <c r="K289" s="304"/>
      <c r="L289" s="305">
        <f>'[6]sp. DRG'!I249</f>
        <v>68</v>
      </c>
      <c r="M289" s="304">
        <f>'[6]sp. DRG'!J249</f>
        <v>309.72000000000003</v>
      </c>
      <c r="N289" s="305">
        <f>'[6]sp. DRG'!K249</f>
        <v>68</v>
      </c>
      <c r="O289" s="305">
        <f>'[6]sp. DRG'!L249</f>
        <v>2000</v>
      </c>
      <c r="P289" s="304">
        <f>'[6]sp. DRG'!M249</f>
        <v>309.72000000000003</v>
      </c>
      <c r="Q289" s="305">
        <f>'[6]sp. DRG'!N249</f>
        <v>728</v>
      </c>
      <c r="R289" s="304">
        <f>'[6]sp. DRG'!O249</f>
        <v>136.86000000000001</v>
      </c>
      <c r="S289" s="305">
        <f>'[6]sp. DRG'!P249</f>
        <v>728</v>
      </c>
      <c r="T289" s="304">
        <f>'[6]sp. DRG'!Q249</f>
        <v>136.86000000000001</v>
      </c>
      <c r="U289" s="305">
        <f>'[6]sp. DRG'!R249</f>
        <v>258</v>
      </c>
      <c r="V289" s="304">
        <f>'[6]sp. DRG'!S249</f>
        <v>48.97</v>
      </c>
      <c r="W289" s="305">
        <f>'[6]sp. DRG'!T249</f>
        <v>0</v>
      </c>
      <c r="X289" s="304">
        <f>'[6]sp. DRG'!U249</f>
        <v>48.97</v>
      </c>
      <c r="Y289" s="175">
        <f t="shared" si="60"/>
        <v>870.67000000000007</v>
      </c>
      <c r="Z289" s="135">
        <f t="shared" si="61"/>
        <v>858.57</v>
      </c>
    </row>
    <row r="290" spans="1:57" ht="23.25" thickBot="1">
      <c r="A290" s="136" t="s">
        <v>702</v>
      </c>
      <c r="B290" s="284" t="s">
        <v>703</v>
      </c>
      <c r="C290" s="138">
        <v>1</v>
      </c>
      <c r="D290" s="139">
        <f>'[6]sp. DRG'!E245</f>
        <v>1204</v>
      </c>
      <c r="E290" s="139">
        <f>'[6]sp. DRG'!F245</f>
        <v>1454.99</v>
      </c>
      <c r="F290" s="139">
        <f>'[6]sp. DRG'!G245</f>
        <v>1204</v>
      </c>
      <c r="G290" s="139">
        <f>'[6]sp. DRG'!H245</f>
        <v>1454.99</v>
      </c>
      <c r="H290" s="305"/>
      <c r="I290" s="140"/>
      <c r="J290" s="305"/>
      <c r="K290" s="140"/>
      <c r="L290" s="305">
        <f>'[6]sp. DRG'!I245</f>
        <v>837</v>
      </c>
      <c r="M290" s="305">
        <f>'[6]sp. DRG'!J245</f>
        <v>2220.9899999999998</v>
      </c>
      <c r="N290" s="305">
        <f>'[6]sp. DRG'!K245</f>
        <v>792</v>
      </c>
      <c r="O290" s="305">
        <f>'[6]sp. DRG'!L245</f>
        <v>0</v>
      </c>
      <c r="P290" s="305">
        <f>'[6]sp. DRG'!M245</f>
        <v>2094.91</v>
      </c>
      <c r="Q290" s="305">
        <f>'[6]sp. DRG'!N245</f>
        <v>0</v>
      </c>
      <c r="R290" s="305">
        <f>'[6]sp. DRG'!O245</f>
        <v>0</v>
      </c>
      <c r="S290" s="305">
        <f>'[6]sp. DRG'!P245</f>
        <v>0</v>
      </c>
      <c r="T290" s="305">
        <f>'[6]sp. DRG'!Q245</f>
        <v>0</v>
      </c>
      <c r="U290" s="305">
        <f>'[6]sp. DRG'!R245</f>
        <v>1617</v>
      </c>
      <c r="V290" s="305">
        <f>'[6]sp. DRG'!S245</f>
        <v>459.82</v>
      </c>
      <c r="W290" s="305">
        <f>'[6]sp. DRG'!T245</f>
        <v>0</v>
      </c>
      <c r="X290" s="305">
        <f>'[6]sp. DRG'!U245</f>
        <v>454.5</v>
      </c>
      <c r="Y290" s="175">
        <f t="shared" si="60"/>
        <v>4135.8</v>
      </c>
      <c r="Z290" s="135">
        <f t="shared" si="61"/>
        <v>4004.3999999999996</v>
      </c>
    </row>
    <row r="291" spans="1:57" ht="23.25" thickBot="1">
      <c r="A291" s="136" t="s">
        <v>704</v>
      </c>
      <c r="B291" s="284" t="s">
        <v>705</v>
      </c>
      <c r="C291" s="138">
        <v>1</v>
      </c>
      <c r="D291" s="139">
        <f>'[6]sp. DRG'!E246</f>
        <v>564</v>
      </c>
      <c r="E291" s="139">
        <f>'[6]sp. DRG'!F246</f>
        <v>585.22</v>
      </c>
      <c r="F291" s="139">
        <f>'[6]sp. DRG'!G246</f>
        <v>532</v>
      </c>
      <c r="G291" s="139">
        <f>'[6]sp. DRG'!H246</f>
        <v>551.5</v>
      </c>
      <c r="H291" s="305"/>
      <c r="I291" s="140"/>
      <c r="J291" s="305"/>
      <c r="K291" s="140"/>
      <c r="L291" s="305">
        <f>'[6]sp. DRG'!I246</f>
        <v>81</v>
      </c>
      <c r="M291" s="305">
        <f>'[6]sp. DRG'!J246</f>
        <v>196.34</v>
      </c>
      <c r="N291" s="305">
        <f>'[6]sp. DRG'!K246</f>
        <v>77</v>
      </c>
      <c r="O291" s="305">
        <f>'[6]sp. DRG'!L246</f>
        <v>0</v>
      </c>
      <c r="P291" s="305">
        <f>'[6]sp. DRG'!M246</f>
        <v>186.24</v>
      </c>
      <c r="Q291" s="305">
        <f>'[6]sp. DRG'!N246</f>
        <v>0</v>
      </c>
      <c r="R291" s="305">
        <f>'[6]sp. DRG'!O246</f>
        <v>0</v>
      </c>
      <c r="S291" s="305">
        <f>'[6]sp. DRG'!P246</f>
        <v>0</v>
      </c>
      <c r="T291" s="305">
        <f>'[6]sp. DRG'!Q246</f>
        <v>0</v>
      </c>
      <c r="U291" s="305">
        <f>'[6]sp. DRG'!R246</f>
        <v>659</v>
      </c>
      <c r="V291" s="305">
        <f>'[6]sp. DRG'!S246</f>
        <v>158.31</v>
      </c>
      <c r="W291" s="305">
        <f>'[6]sp. DRG'!T246</f>
        <v>0</v>
      </c>
      <c r="X291" s="305">
        <f>'[6]sp. DRG'!U246</f>
        <v>158.31</v>
      </c>
      <c r="Y291" s="175">
        <f t="shared" si="60"/>
        <v>939.87</v>
      </c>
      <c r="Z291" s="135">
        <f t="shared" si="61"/>
        <v>896.05</v>
      </c>
    </row>
    <row r="292" spans="1:57" ht="23.25" thickBot="1">
      <c r="A292" s="136" t="s">
        <v>706</v>
      </c>
      <c r="B292" s="284" t="s">
        <v>707</v>
      </c>
      <c r="C292" s="138">
        <v>1</v>
      </c>
      <c r="D292" s="139">
        <f>'[6]sp. DRG'!E247</f>
        <v>1146</v>
      </c>
      <c r="E292" s="140">
        <f>'[6]sp. DRG'!F247</f>
        <v>1333.19</v>
      </c>
      <c r="F292" s="141">
        <f>'[6]sp. DRG'!G247</f>
        <v>1146</v>
      </c>
      <c r="G292" s="140">
        <f>'[6]sp. DRG'!H247</f>
        <v>1333.19</v>
      </c>
      <c r="H292" s="310"/>
      <c r="I292" s="140"/>
      <c r="J292" s="310"/>
      <c r="K292" s="140"/>
      <c r="L292" s="305">
        <f>'[6]sp. DRG'!I247</f>
        <v>71</v>
      </c>
      <c r="M292" s="304">
        <f>'[6]sp. DRG'!J247</f>
        <v>272.39999999999998</v>
      </c>
      <c r="N292" s="305">
        <f>'[6]sp. DRG'!K247</f>
        <v>71</v>
      </c>
      <c r="O292" s="305">
        <f>'[6]sp. DRG'!L247</f>
        <v>925</v>
      </c>
      <c r="P292" s="304">
        <f>'[6]sp. DRG'!M247</f>
        <v>272.39999999999998</v>
      </c>
      <c r="Q292" s="305">
        <f>'[6]sp. DRG'!N247</f>
        <v>0</v>
      </c>
      <c r="R292" s="304">
        <f>'[6]sp. DRG'!O247</f>
        <v>0</v>
      </c>
      <c r="S292" s="305">
        <f>'[6]sp. DRG'!P247</f>
        <v>0</v>
      </c>
      <c r="T292" s="304">
        <f>'[6]sp. DRG'!Q247</f>
        <v>0</v>
      </c>
      <c r="U292" s="305">
        <f>'[6]sp. DRG'!R247</f>
        <v>1612</v>
      </c>
      <c r="V292" s="304">
        <f>'[6]sp. DRG'!S247</f>
        <v>437.47</v>
      </c>
      <c r="W292" s="305">
        <f>'[6]sp. DRG'!T247</f>
        <v>0</v>
      </c>
      <c r="X292" s="304">
        <f>'[6]sp. DRG'!U247</f>
        <v>437.47</v>
      </c>
      <c r="Y292" s="175">
        <f t="shared" si="60"/>
        <v>2043.06</v>
      </c>
      <c r="Z292" s="135">
        <f t="shared" si="61"/>
        <v>2043.06</v>
      </c>
    </row>
    <row r="293" spans="1:57" ht="13.5" thickBot="1">
      <c r="A293" s="183" t="s">
        <v>708</v>
      </c>
      <c r="B293" s="594" t="s">
        <v>709</v>
      </c>
      <c r="C293" s="185">
        <v>1</v>
      </c>
      <c r="D293" s="139">
        <f>'[6]sp. DRG'!E251</f>
        <v>255</v>
      </c>
      <c r="E293" s="139">
        <f>'[6]sp. DRG'!F251</f>
        <v>475.84</v>
      </c>
      <c r="F293" s="139">
        <f>'[6]sp. DRG'!G251</f>
        <v>255</v>
      </c>
      <c r="G293" s="139">
        <f>'[6]sp. DRG'!H251</f>
        <v>475.84</v>
      </c>
      <c r="H293" s="310"/>
      <c r="I293" s="309"/>
      <c r="J293" s="310"/>
      <c r="K293" s="309"/>
      <c r="L293" s="310">
        <f>'[6]sp. DRG'!I251</f>
        <v>0</v>
      </c>
      <c r="M293" s="310">
        <f>'[6]sp. DRG'!J251</f>
        <v>0</v>
      </c>
      <c r="N293" s="310">
        <f>'[6]sp. DRG'!K251</f>
        <v>0</v>
      </c>
      <c r="O293" s="310">
        <f>'[6]sp. DRG'!L251</f>
        <v>0</v>
      </c>
      <c r="P293" s="310">
        <f>'[6]sp. DRG'!M251</f>
        <v>0</v>
      </c>
      <c r="Q293" s="310">
        <f>'[6]sp. DRG'!N251</f>
        <v>0</v>
      </c>
      <c r="R293" s="310">
        <f>'[6]sp. DRG'!O251</f>
        <v>0</v>
      </c>
      <c r="S293" s="310">
        <f>'[6]sp. DRG'!P251</f>
        <v>0</v>
      </c>
      <c r="T293" s="310">
        <f>'[6]sp. DRG'!Q251</f>
        <v>0</v>
      </c>
      <c r="U293" s="310">
        <f>'[6]sp. DRG'!R251</f>
        <v>720</v>
      </c>
      <c r="V293" s="310">
        <f>'[6]sp. DRG'!S251</f>
        <v>240.11</v>
      </c>
      <c r="W293" s="310">
        <f>'[6]sp. DRG'!T251</f>
        <v>0</v>
      </c>
      <c r="X293" s="310">
        <f>'[6]sp. DRG'!U251</f>
        <v>239.69</v>
      </c>
      <c r="Y293" s="175">
        <f t="shared" si="60"/>
        <v>715.95</v>
      </c>
      <c r="Z293" s="135">
        <f t="shared" si="61"/>
        <v>715.53</v>
      </c>
    </row>
    <row r="294" spans="1:57" ht="13.5" thickBot="1">
      <c r="A294" s="183" t="s">
        <v>710</v>
      </c>
      <c r="B294" s="285" t="s">
        <v>711</v>
      </c>
      <c r="C294" s="185">
        <v>1</v>
      </c>
      <c r="D294" s="139">
        <f>'[6]sp. DRG'!E250</f>
        <v>114</v>
      </c>
      <c r="E294" s="139">
        <f>'[6]sp. DRG'!F250</f>
        <v>201.35</v>
      </c>
      <c r="F294" s="139">
        <f>'[6]sp. DRG'!G250</f>
        <v>110</v>
      </c>
      <c r="G294" s="139">
        <f>'[6]sp. DRG'!H250</f>
        <v>194.29</v>
      </c>
      <c r="H294" s="310"/>
      <c r="I294" s="310"/>
      <c r="J294" s="310"/>
      <c r="K294" s="310"/>
      <c r="L294" s="310">
        <f>'[6]sp. DRG'!I250</f>
        <v>11</v>
      </c>
      <c r="M294" s="310">
        <f>'[6]sp. DRG'!J250</f>
        <v>21.25</v>
      </c>
      <c r="N294" s="310">
        <f>'[6]sp. DRG'!K250</f>
        <v>11</v>
      </c>
      <c r="O294" s="310">
        <f>'[6]sp. DRG'!L250</f>
        <v>0</v>
      </c>
      <c r="P294" s="310">
        <f>'[6]sp. DRG'!M250</f>
        <v>21.25</v>
      </c>
      <c r="Q294" s="310">
        <f>'[6]sp. DRG'!N250</f>
        <v>0</v>
      </c>
      <c r="R294" s="310">
        <f>'[6]sp. DRG'!O250</f>
        <v>0</v>
      </c>
      <c r="S294" s="310">
        <f>'[6]sp. DRG'!P250</f>
        <v>0</v>
      </c>
      <c r="T294" s="310">
        <f>'[6]sp. DRG'!Q250</f>
        <v>0</v>
      </c>
      <c r="U294" s="310">
        <f>'[6]sp. DRG'!R250</f>
        <v>120</v>
      </c>
      <c r="V294" s="310">
        <f>'[6]sp. DRG'!S250</f>
        <v>60.47</v>
      </c>
      <c r="W294" s="310">
        <f>'[6]sp. DRG'!T250</f>
        <v>0</v>
      </c>
      <c r="X294" s="310">
        <f>'[6]sp. DRG'!U250</f>
        <v>59.82</v>
      </c>
      <c r="Y294" s="175">
        <f t="shared" si="60"/>
        <v>283.07</v>
      </c>
      <c r="Z294" s="135">
        <f t="shared" si="61"/>
        <v>275.36</v>
      </c>
    </row>
    <row r="295" spans="1:57" ht="13.5" thickBot="1">
      <c r="A295" s="595" t="s">
        <v>712</v>
      </c>
      <c r="B295" s="596" t="s">
        <v>713</v>
      </c>
      <c r="C295" s="434">
        <v>1</v>
      </c>
      <c r="D295" s="139">
        <f>'[6]sp. DRG'!E252</f>
        <v>56</v>
      </c>
      <c r="E295" s="139">
        <f>'[6]sp. DRG'!F252</f>
        <v>24.97</v>
      </c>
      <c r="F295" s="139">
        <f>'[6]sp. DRG'!G252</f>
        <v>50</v>
      </c>
      <c r="G295" s="139">
        <f>'[6]sp. DRG'!H252</f>
        <v>22.29</v>
      </c>
      <c r="H295" s="310"/>
      <c r="I295" s="310"/>
      <c r="J295" s="310"/>
      <c r="K295" s="310"/>
      <c r="L295" s="310">
        <f>'[6]sp. DRG'!I252</f>
        <v>0</v>
      </c>
      <c r="M295" s="310">
        <f>'[6]sp. DRG'!J252</f>
        <v>0</v>
      </c>
      <c r="N295" s="310">
        <f>'[6]sp. DRG'!K252</f>
        <v>0</v>
      </c>
      <c r="O295" s="310">
        <f>'[6]sp. DRG'!L252</f>
        <v>0</v>
      </c>
      <c r="P295" s="310">
        <f>'[6]sp. DRG'!M252</f>
        <v>0</v>
      </c>
      <c r="Q295" s="310">
        <f>'[6]sp. DRG'!N252</f>
        <v>0</v>
      </c>
      <c r="R295" s="310">
        <f>'[6]sp. DRG'!O252</f>
        <v>0</v>
      </c>
      <c r="S295" s="310">
        <f>'[6]sp. DRG'!P252</f>
        <v>0</v>
      </c>
      <c r="T295" s="310">
        <f>'[6]sp. DRG'!Q252</f>
        <v>0</v>
      </c>
      <c r="U295" s="310">
        <f>'[6]sp. DRG'!R252</f>
        <v>1356</v>
      </c>
      <c r="V295" s="310">
        <f>'[6]sp. DRG'!S252</f>
        <v>441.82</v>
      </c>
      <c r="W295" s="310">
        <f>'[6]sp. DRG'!T252</f>
        <v>0</v>
      </c>
      <c r="X295" s="310">
        <f>'[6]sp. DRG'!U252</f>
        <v>441.82</v>
      </c>
      <c r="Y295" s="175">
        <f t="shared" si="60"/>
        <v>466.78999999999996</v>
      </c>
      <c r="Z295" s="135">
        <f t="shared" si="61"/>
        <v>464.11</v>
      </c>
    </row>
    <row r="296" spans="1:57" ht="13.5" thickBot="1">
      <c r="A296" s="2981" t="s">
        <v>714</v>
      </c>
      <c r="B296" s="2982"/>
      <c r="C296" s="2999"/>
      <c r="D296" s="167">
        <f>SUM(D285:D295)</f>
        <v>17505</v>
      </c>
      <c r="E296" s="168">
        <f t="shared" ref="E296:Z296" si="62">SUM(E285:E295)</f>
        <v>29410.809999999998</v>
      </c>
      <c r="F296" s="167">
        <f t="shared" si="62"/>
        <v>17074</v>
      </c>
      <c r="G296" s="168">
        <f t="shared" si="62"/>
        <v>28873.170000000002</v>
      </c>
      <c r="H296" s="167">
        <f t="shared" si="62"/>
        <v>0</v>
      </c>
      <c r="I296" s="168">
        <f t="shared" si="62"/>
        <v>0</v>
      </c>
      <c r="J296" s="167">
        <f t="shared" si="62"/>
        <v>0</v>
      </c>
      <c r="K296" s="168">
        <f t="shared" si="62"/>
        <v>0</v>
      </c>
      <c r="L296" s="167">
        <f t="shared" si="62"/>
        <v>1398</v>
      </c>
      <c r="M296" s="168">
        <f t="shared" si="62"/>
        <v>5284.62</v>
      </c>
      <c r="N296" s="167">
        <f t="shared" si="62"/>
        <v>1229</v>
      </c>
      <c r="O296" s="167">
        <f t="shared" si="62"/>
        <v>15655</v>
      </c>
      <c r="P296" s="168">
        <f t="shared" si="62"/>
        <v>5129.4099999999989</v>
      </c>
      <c r="Q296" s="167">
        <f t="shared" si="62"/>
        <v>728</v>
      </c>
      <c r="R296" s="167">
        <f t="shared" si="62"/>
        <v>136.86000000000001</v>
      </c>
      <c r="S296" s="167">
        <f t="shared" si="62"/>
        <v>728</v>
      </c>
      <c r="T296" s="167">
        <f t="shared" si="62"/>
        <v>136.86000000000001</v>
      </c>
      <c r="U296" s="167">
        <f t="shared" si="62"/>
        <v>21239</v>
      </c>
      <c r="V296" s="168">
        <f t="shared" si="62"/>
        <v>5492.49</v>
      </c>
      <c r="W296" s="167">
        <f t="shared" si="62"/>
        <v>0</v>
      </c>
      <c r="X296" s="168">
        <f t="shared" si="62"/>
        <v>5484.05</v>
      </c>
      <c r="Y296" s="168">
        <f t="shared" si="62"/>
        <v>40324.78</v>
      </c>
      <c r="Z296" s="168">
        <f t="shared" si="62"/>
        <v>39623.490000000005</v>
      </c>
      <c r="AA296" s="171">
        <f>'[6]sp. DRG'!V253+'[6]sp. acuti altele decat DRG'!V51</f>
        <v>40324.779999999992</v>
      </c>
      <c r="AB296" s="171">
        <f>'[6]sp. DRG'!W253+'[6]sp. acuti altele decat DRG'!W51</f>
        <v>39623.490000000005</v>
      </c>
      <c r="AC296" s="172">
        <f>Y296-AA296</f>
        <v>0</v>
      </c>
      <c r="AD296" s="172">
        <f>Z296-AB296</f>
        <v>0</v>
      </c>
    </row>
    <row r="297" spans="1:57" s="155" customFormat="1" ht="22.5">
      <c r="A297" s="296" t="s">
        <v>715</v>
      </c>
      <c r="B297" s="230" t="s">
        <v>716</v>
      </c>
      <c r="C297" s="267">
        <v>1</v>
      </c>
      <c r="D297" s="597">
        <f>'[6]sp. DRG'!E254</f>
        <v>7134</v>
      </c>
      <c r="E297" s="337">
        <f>'[6]sp. DRG'!F254</f>
        <v>10815.54</v>
      </c>
      <c r="F297" s="440">
        <f>'[6]sp. DRG'!G254</f>
        <v>7134</v>
      </c>
      <c r="G297" s="339">
        <f>'[6]sp. DRG'!H254</f>
        <v>10815.54</v>
      </c>
      <c r="H297" s="481"/>
      <c r="I297" s="337"/>
      <c r="J297" s="441"/>
      <c r="K297" s="339"/>
      <c r="L297" s="481">
        <f>'[6]sp. DRG'!I254</f>
        <v>876</v>
      </c>
      <c r="M297" s="288">
        <f>'[6]sp. DRG'!J254</f>
        <v>3591.56</v>
      </c>
      <c r="N297" s="481">
        <f>'[6]sp. DRG'!K254</f>
        <v>1009</v>
      </c>
      <c r="O297" s="481">
        <f>'[6]sp. DRG'!L254</f>
        <v>11363</v>
      </c>
      <c r="P297" s="288">
        <f>'[6]sp. DRG'!M254</f>
        <v>3278.88</v>
      </c>
      <c r="Q297" s="481">
        <f>'[6]sp. DRG'!N254</f>
        <v>0</v>
      </c>
      <c r="R297" s="288">
        <f>'[6]sp. DRG'!O254</f>
        <v>0</v>
      </c>
      <c r="S297" s="481">
        <f>'[6]sp. DRG'!P254</f>
        <v>0</v>
      </c>
      <c r="T297" s="598">
        <f>'[6]sp. DRG'!Q254</f>
        <v>0</v>
      </c>
      <c r="U297" s="486">
        <f>'[6]sp. DRG'!R254</f>
        <v>1952</v>
      </c>
      <c r="V297" s="442">
        <f>'[6]sp. DRG'!S254</f>
        <v>609.07000000000005</v>
      </c>
      <c r="W297" s="441">
        <f>'[6]sp. DRG'!T254</f>
        <v>1834</v>
      </c>
      <c r="X297" s="289">
        <f>'[6]sp. DRG'!U254</f>
        <v>528.03</v>
      </c>
      <c r="Y297" s="344">
        <f>V297+R297+M297+I297+E297</f>
        <v>15016.170000000002</v>
      </c>
      <c r="Z297" s="206">
        <f>X297+T297+P297+K297+G297</f>
        <v>14622.45</v>
      </c>
      <c r="AA297" s="154"/>
      <c r="AB297" s="154"/>
    </row>
    <row r="298" spans="1:57" s="155" customFormat="1" ht="22.5">
      <c r="A298" s="136" t="s">
        <v>717</v>
      </c>
      <c r="B298" s="137" t="s">
        <v>718</v>
      </c>
      <c r="C298" s="268">
        <v>1</v>
      </c>
      <c r="D298" s="152">
        <f>'[6]sp. DRG'!E255</f>
        <v>747</v>
      </c>
      <c r="E298" s="149">
        <f>'[6]sp. DRG'!F255</f>
        <v>933.86</v>
      </c>
      <c r="F298" s="150">
        <f>'[6]sp. DRG'!G255</f>
        <v>747</v>
      </c>
      <c r="G298" s="151">
        <f>'[6]sp. DRG'!H255</f>
        <v>933.86</v>
      </c>
      <c r="H298" s="207"/>
      <c r="I298" s="149"/>
      <c r="J298" s="208"/>
      <c r="K298" s="151"/>
      <c r="L298" s="207">
        <f>'[6]sp. DRG'!I255</f>
        <v>66</v>
      </c>
      <c r="M298" s="599">
        <f>'[6]sp. DRG'!J255</f>
        <v>158.4</v>
      </c>
      <c r="N298" s="207">
        <f>'[6]sp. DRG'!K255</f>
        <v>49</v>
      </c>
      <c r="O298" s="207">
        <f>'[6]sp. DRG'!L255</f>
        <v>0</v>
      </c>
      <c r="P298" s="599">
        <f>'[6]sp. DRG'!M255</f>
        <v>105.81</v>
      </c>
      <c r="Q298" s="207">
        <f>'[6]sp. DRG'!N255</f>
        <v>0</v>
      </c>
      <c r="R298" s="599">
        <f>'[6]sp. DRG'!O255</f>
        <v>0</v>
      </c>
      <c r="S298" s="207">
        <f>'[6]sp. DRG'!P255</f>
        <v>0</v>
      </c>
      <c r="T298" s="600">
        <f>'[6]sp. DRG'!Q255</f>
        <v>0</v>
      </c>
      <c r="U298" s="216">
        <f>'[6]sp. DRG'!R255</f>
        <v>476</v>
      </c>
      <c r="V298" s="213">
        <f>'[6]sp. DRG'!S255</f>
        <v>151.11000000000001</v>
      </c>
      <c r="W298" s="208">
        <f>'[6]sp. DRG'!T255</f>
        <v>393</v>
      </c>
      <c r="X298" s="214">
        <f>'[6]sp. DRG'!U255</f>
        <v>108.39</v>
      </c>
      <c r="Y298" s="344">
        <f>V298+R298+M298+I298+E298</f>
        <v>1243.3699999999999</v>
      </c>
      <c r="Z298" s="206">
        <f>X298+T298+P298+K298+G298</f>
        <v>1148.06</v>
      </c>
      <c r="AA298" s="154"/>
      <c r="AB298" s="154"/>
    </row>
    <row r="299" spans="1:57" ht="23.25" thickBot="1">
      <c r="A299" s="347" t="s">
        <v>719</v>
      </c>
      <c r="B299" s="601" t="s">
        <v>720</v>
      </c>
      <c r="C299" s="602">
        <v>1</v>
      </c>
      <c r="D299" s="161">
        <f>'[6]sp. DRG'!E256</f>
        <v>534</v>
      </c>
      <c r="E299" s="158">
        <f>'[6]sp. DRG'!F256</f>
        <v>581.58000000000004</v>
      </c>
      <c r="F299" s="159">
        <f>'[6]sp. DRG'!G256</f>
        <v>534</v>
      </c>
      <c r="G299" s="160">
        <f>'[6]sp. DRG'!H256</f>
        <v>581.58000000000004</v>
      </c>
      <c r="H299" s="220"/>
      <c r="I299" s="158"/>
      <c r="J299" s="290"/>
      <c r="K299" s="160"/>
      <c r="L299" s="220">
        <f>'[6]sp. DRG'!I256</f>
        <v>0</v>
      </c>
      <c r="M299" s="603">
        <f>'[6]sp. DRG'!J256</f>
        <v>0</v>
      </c>
      <c r="N299" s="220">
        <f>'[6]sp. DRG'!K256</f>
        <v>0</v>
      </c>
      <c r="O299" s="220">
        <f>'[6]sp. DRG'!L256</f>
        <v>0</v>
      </c>
      <c r="P299" s="603">
        <f>'[6]sp. DRG'!M256</f>
        <v>0</v>
      </c>
      <c r="Q299" s="220">
        <f>'[6]sp. DRG'!N256</f>
        <v>0</v>
      </c>
      <c r="R299" s="603">
        <f>'[6]sp. DRG'!O256</f>
        <v>0</v>
      </c>
      <c r="S299" s="220">
        <f>'[6]sp. DRG'!P256</f>
        <v>0</v>
      </c>
      <c r="T299" s="604">
        <f>'[6]sp. DRG'!Q256</f>
        <v>0</v>
      </c>
      <c r="U299" s="489">
        <f>'[6]sp. DRG'!R256</f>
        <v>423</v>
      </c>
      <c r="V299" s="221">
        <f>'[6]sp. DRG'!S256</f>
        <v>21.23</v>
      </c>
      <c r="W299" s="290">
        <f>'[6]sp. DRG'!T256</f>
        <v>250</v>
      </c>
      <c r="X299" s="222">
        <f>'[6]sp. DRG'!U256</f>
        <v>12.5</v>
      </c>
      <c r="Y299" s="344">
        <f>V299+R299+M299+I299+E299</f>
        <v>602.81000000000006</v>
      </c>
      <c r="Z299" s="206">
        <f>X299+T299+P299+K299+G299</f>
        <v>594.08000000000004</v>
      </c>
    </row>
    <row r="300" spans="1:57" ht="23.25" thickBot="1">
      <c r="A300" s="605" t="s">
        <v>721</v>
      </c>
      <c r="B300" s="606" t="s">
        <v>722</v>
      </c>
      <c r="C300" s="607">
        <v>1</v>
      </c>
      <c r="D300" s="161">
        <f>'[6]sp. DRG'!E257</f>
        <v>573</v>
      </c>
      <c r="E300" s="161">
        <f>'[6]sp. DRG'!F257</f>
        <v>708.11</v>
      </c>
      <c r="F300" s="161">
        <f>'[6]sp. DRG'!G257</f>
        <v>573</v>
      </c>
      <c r="G300" s="161">
        <f>'[6]sp. DRG'!H257</f>
        <v>708.11</v>
      </c>
      <c r="H300" s="161"/>
      <c r="I300" s="161"/>
      <c r="J300" s="161"/>
      <c r="K300" s="161"/>
      <c r="L300" s="161">
        <f>'[6]sp. DRG'!I257</f>
        <v>132</v>
      </c>
      <c r="M300" s="161">
        <f>'[6]sp. DRG'!J257</f>
        <v>185.33</v>
      </c>
      <c r="N300" s="161">
        <f>'[6]sp. DRG'!K257</f>
        <v>130</v>
      </c>
      <c r="O300" s="161">
        <f>'[6]sp. DRG'!L257</f>
        <v>0</v>
      </c>
      <c r="P300" s="161">
        <f>'[6]sp. DRG'!M257</f>
        <v>170.22</v>
      </c>
      <c r="Q300" s="161">
        <f>'[6]sp. DRG'!N257</f>
        <v>0</v>
      </c>
      <c r="R300" s="161">
        <f>'[6]sp. DRG'!O257</f>
        <v>0</v>
      </c>
      <c r="S300" s="161">
        <f>'[6]sp. DRG'!P257</f>
        <v>0</v>
      </c>
      <c r="T300" s="161">
        <f>'[6]sp. DRG'!Q257</f>
        <v>0</v>
      </c>
      <c r="U300" s="161">
        <f>'[6]sp. DRG'!R257</f>
        <v>87</v>
      </c>
      <c r="V300" s="161">
        <f>'[6]sp. DRG'!S257</f>
        <v>31.21</v>
      </c>
      <c r="W300" s="161">
        <f>'[6]sp. DRG'!T257</f>
        <v>76</v>
      </c>
      <c r="X300" s="161">
        <f>'[6]sp. DRG'!U257</f>
        <v>30.39</v>
      </c>
      <c r="Y300" s="344">
        <f>V300+R300+M300+I300+E300</f>
        <v>924.65000000000009</v>
      </c>
      <c r="Z300" s="206">
        <f>X300+T300+P300+K300+G300</f>
        <v>908.72</v>
      </c>
    </row>
    <row r="301" spans="1:57" ht="13.5" thickBot="1">
      <c r="A301" s="2981" t="s">
        <v>723</v>
      </c>
      <c r="B301" s="2982"/>
      <c r="C301" s="2999"/>
      <c r="D301" s="167">
        <f>SUM(D297:D300)</f>
        <v>8988</v>
      </c>
      <c r="E301" s="167">
        <f t="shared" ref="E301:X301" si="63">SUM(E297:E300)</f>
        <v>13039.090000000002</v>
      </c>
      <c r="F301" s="167">
        <f t="shared" si="63"/>
        <v>8988</v>
      </c>
      <c r="G301" s="167">
        <f t="shared" si="63"/>
        <v>13039.090000000002</v>
      </c>
      <c r="H301" s="167">
        <f t="shared" si="63"/>
        <v>0</v>
      </c>
      <c r="I301" s="167">
        <f t="shared" si="63"/>
        <v>0</v>
      </c>
      <c r="J301" s="167">
        <f t="shared" si="63"/>
        <v>0</v>
      </c>
      <c r="K301" s="167">
        <f t="shared" si="63"/>
        <v>0</v>
      </c>
      <c r="L301" s="167">
        <f t="shared" si="63"/>
        <v>1074</v>
      </c>
      <c r="M301" s="168">
        <f t="shared" si="63"/>
        <v>3935.29</v>
      </c>
      <c r="N301" s="167">
        <f t="shared" si="63"/>
        <v>1188</v>
      </c>
      <c r="O301" s="167">
        <f t="shared" si="63"/>
        <v>11363</v>
      </c>
      <c r="P301" s="168">
        <f t="shared" si="63"/>
        <v>3554.91</v>
      </c>
      <c r="Q301" s="167">
        <f t="shared" si="63"/>
        <v>0</v>
      </c>
      <c r="R301" s="167">
        <f t="shared" si="63"/>
        <v>0</v>
      </c>
      <c r="S301" s="167">
        <f t="shared" si="63"/>
        <v>0</v>
      </c>
      <c r="T301" s="167">
        <f t="shared" si="63"/>
        <v>0</v>
      </c>
      <c r="U301" s="167">
        <f t="shared" si="63"/>
        <v>2938</v>
      </c>
      <c r="V301" s="167">
        <f t="shared" si="63"/>
        <v>812.62000000000012</v>
      </c>
      <c r="W301" s="167">
        <f t="shared" si="63"/>
        <v>2553</v>
      </c>
      <c r="X301" s="167">
        <f t="shared" si="63"/>
        <v>679.31</v>
      </c>
      <c r="Y301" s="168">
        <f>SUM(Y297:Y300)</f>
        <v>17787.000000000004</v>
      </c>
      <c r="Z301" s="168">
        <f>SUM(Z297:Z300)</f>
        <v>17273.310000000001</v>
      </c>
      <c r="AA301" s="171">
        <f>'[6]sp. DRG'!V258</f>
        <v>17787.000000000004</v>
      </c>
      <c r="AB301" s="171">
        <f>'[6]sp. DRG'!W258</f>
        <v>17273.310000000001</v>
      </c>
      <c r="AC301" s="172">
        <f>Y301-AA301</f>
        <v>0</v>
      </c>
      <c r="AD301" s="172">
        <f>Z301-AB301</f>
        <v>0</v>
      </c>
    </row>
    <row r="302" spans="1:57" s="155" customFormat="1" ht="22.5">
      <c r="A302" s="608" t="s">
        <v>724</v>
      </c>
      <c r="B302" s="137" t="s">
        <v>725</v>
      </c>
      <c r="C302" s="178">
        <v>1</v>
      </c>
      <c r="D302" s="231">
        <f>'[6]sp. DRG'!E259</f>
        <v>8298</v>
      </c>
      <c r="E302" s="232">
        <f>'[6]sp. DRG'!F259</f>
        <v>27388.876680000001</v>
      </c>
      <c r="F302" s="233">
        <f>'[6]sp. DRG'!G259</f>
        <v>8548</v>
      </c>
      <c r="G302" s="234">
        <f>'[6]sp. DRG'!H259</f>
        <v>27377.699760000003</v>
      </c>
      <c r="H302" s="336"/>
      <c r="I302" s="337"/>
      <c r="J302" s="338"/>
      <c r="K302" s="339"/>
      <c r="L302" s="235">
        <f>'[6]sp. DRG'!I259</f>
        <v>183</v>
      </c>
      <c r="M302" s="340">
        <f>'[6]sp. DRG'!J259</f>
        <v>570.08870999999999</v>
      </c>
      <c r="N302" s="280">
        <f>'[6]sp. DRG'!K259</f>
        <v>261</v>
      </c>
      <c r="O302" s="280">
        <f>'[6]sp. DRG'!L259</f>
        <v>736</v>
      </c>
      <c r="P302" s="340">
        <f>'[6]sp. DRG'!M259</f>
        <v>570.08870999999999</v>
      </c>
      <c r="Q302" s="280">
        <f>'[6]sp. DRG'!N259</f>
        <v>0</v>
      </c>
      <c r="R302" s="340">
        <f>'[6]sp. DRG'!O259</f>
        <v>0</v>
      </c>
      <c r="S302" s="280">
        <f>'[6]sp. DRG'!P259</f>
        <v>0</v>
      </c>
      <c r="T302" s="341">
        <f>'[6]sp. DRG'!Q259</f>
        <v>0</v>
      </c>
      <c r="U302" s="280">
        <f>'[6]sp. DRG'!R259</f>
        <v>5442</v>
      </c>
      <c r="V302" s="340">
        <f>'[6]sp. DRG'!S259</f>
        <v>1932.8845799999999</v>
      </c>
      <c r="W302" s="280">
        <f>'[6]sp. DRG'!T259</f>
        <v>0</v>
      </c>
      <c r="X302" s="341">
        <f>'[6]sp. DRG'!U259</f>
        <v>1932.8845800000001</v>
      </c>
      <c r="Y302" s="344">
        <f>V302+R302+M302+I302+E302</f>
        <v>29891.849970000003</v>
      </c>
      <c r="Z302" s="206">
        <f>X302+T302+P302+K302+G302</f>
        <v>29880.673050000005</v>
      </c>
      <c r="AA302" s="154"/>
      <c r="AB302" s="154"/>
      <c r="AE302" s="609">
        <f>D302+[7]centralizat!D267</f>
        <v>18758</v>
      </c>
      <c r="AF302" s="609">
        <f>E302+[7]centralizat!E267</f>
        <v>54863.486680000002</v>
      </c>
      <c r="AG302" s="609">
        <f>F302+[7]centralizat!F267</f>
        <v>19172</v>
      </c>
      <c r="AH302" s="609">
        <f>G302+[7]centralizat!G267</f>
        <v>55283.53976</v>
      </c>
      <c r="AI302" s="609">
        <f>H302+[7]centralizat!H267</f>
        <v>0</v>
      </c>
      <c r="AJ302" s="609">
        <f>I302+[7]centralizat!I267</f>
        <v>0</v>
      </c>
      <c r="AK302" s="609">
        <f>J302+[7]centralizat!J267</f>
        <v>0</v>
      </c>
      <c r="AL302" s="609">
        <f>K302+[7]centralizat!K267</f>
        <v>0</v>
      </c>
      <c r="AM302" s="609">
        <f>L302+[7]centralizat!L267</f>
        <v>366</v>
      </c>
      <c r="AN302" s="609">
        <f>M302+[7]centralizat!M267</f>
        <v>1184.6887099999999</v>
      </c>
      <c r="AO302" s="609">
        <f>N302+[7]centralizat!N267</f>
        <v>438</v>
      </c>
      <c r="AP302" s="609">
        <f>P302+[7]centralizat!O267</f>
        <v>1166.57871</v>
      </c>
      <c r="AQ302" s="609">
        <f>Q302+[7]centralizat!P267</f>
        <v>0</v>
      </c>
      <c r="AR302" s="609">
        <f>R302+[7]centralizat!Q267</f>
        <v>0</v>
      </c>
      <c r="AS302" s="609">
        <f>S302+[7]centralizat!R267</f>
        <v>0</v>
      </c>
      <c r="AT302" s="609">
        <f>T302+[7]centralizat!S267</f>
        <v>0</v>
      </c>
      <c r="AU302" s="609">
        <f>U302+[7]centralizat!T267</f>
        <v>10782</v>
      </c>
      <c r="AV302" s="609">
        <f>V302+[7]centralizat!U267</f>
        <v>4496.0845799999997</v>
      </c>
      <c r="AW302" s="609">
        <f>W302+[7]centralizat!V267</f>
        <v>5423</v>
      </c>
      <c r="AX302" s="609">
        <f>X302+[7]centralizat!W267</f>
        <v>4536.26458</v>
      </c>
      <c r="AY302" s="609" t="e">
        <f>#REF!+[7]centralizat!X267</f>
        <v>#REF!</v>
      </c>
      <c r="AZ302" s="609" t="e">
        <f>#REF!+[7]centralizat!Y267</f>
        <v>#REF!</v>
      </c>
      <c r="BA302" s="609" t="e">
        <f>#REF!+[7]centralizat!Z267</f>
        <v>#REF!</v>
      </c>
      <c r="BB302" s="609">
        <f>Y302+[7]centralizat!AA267</f>
        <v>60815.089970000001</v>
      </c>
      <c r="BC302" s="609">
        <f>Z302+[7]centralizat!AB267</f>
        <v>61247.883050000004</v>
      </c>
      <c r="BD302" s="609"/>
      <c r="BE302" s="610"/>
    </row>
    <row r="303" spans="1:57" s="155" customFormat="1" ht="22.5">
      <c r="A303" s="608" t="s">
        <v>726</v>
      </c>
      <c r="B303" s="137" t="s">
        <v>727</v>
      </c>
      <c r="C303" s="178">
        <v>1</v>
      </c>
      <c r="D303" s="148">
        <f>'[6]sp. DRG'!E260</f>
        <v>1734</v>
      </c>
      <c r="E303" s="149">
        <f>'[6]sp. DRG'!F260</f>
        <v>2560.1850899999999</v>
      </c>
      <c r="F303" s="150">
        <f>'[6]sp. DRG'!G260</f>
        <v>1716</v>
      </c>
      <c r="G303" s="151">
        <f>'[6]sp. DRG'!H260</f>
        <v>2557.8107500000001</v>
      </c>
      <c r="H303" s="248"/>
      <c r="I303" s="337"/>
      <c r="J303" s="242"/>
      <c r="K303" s="339"/>
      <c r="L303" s="345">
        <f>'[6]sp. DRG'!I260</f>
        <v>5</v>
      </c>
      <c r="M303" s="342">
        <f>'[6]sp. DRG'!J260</f>
        <v>22.68</v>
      </c>
      <c r="N303" s="336">
        <f>'[6]sp. DRG'!K260</f>
        <v>11</v>
      </c>
      <c r="O303" s="336">
        <f>'[6]sp. DRG'!L260</f>
        <v>0</v>
      </c>
      <c r="P303" s="342">
        <f>'[6]sp. DRG'!M260</f>
        <v>18.800099999999997</v>
      </c>
      <c r="Q303" s="336">
        <f>'[6]sp. DRG'!N260</f>
        <v>0</v>
      </c>
      <c r="R303" s="342">
        <f>'[6]sp. DRG'!O260</f>
        <v>0</v>
      </c>
      <c r="S303" s="336">
        <f>'[6]sp. DRG'!P260</f>
        <v>0</v>
      </c>
      <c r="T303" s="346">
        <f>'[6]sp. DRG'!Q260</f>
        <v>0</v>
      </c>
      <c r="U303" s="336">
        <f>'[6]sp. DRG'!R260</f>
        <v>2933</v>
      </c>
      <c r="V303" s="342">
        <f>'[6]sp. DRG'!S260</f>
        <v>757.72914000000003</v>
      </c>
      <c r="W303" s="336">
        <f>'[6]sp. DRG'!T260</f>
        <v>0</v>
      </c>
      <c r="X303" s="346">
        <f>'[6]sp. DRG'!U260</f>
        <v>757.46091999999999</v>
      </c>
      <c r="Y303" s="344">
        <f t="shared" ref="Y303:Y317" si="64">V303+R303+M303+I303+E303</f>
        <v>3340.5942299999997</v>
      </c>
      <c r="Z303" s="206">
        <f t="shared" ref="Z303:Z317" si="65">X303+T303+P303+K303+G303</f>
        <v>3334.07177</v>
      </c>
      <c r="AA303" s="154"/>
      <c r="AB303" s="154"/>
      <c r="AE303" s="609">
        <f>D303+[7]centralizat!D268</f>
        <v>3505</v>
      </c>
      <c r="AF303" s="609">
        <f>E303+[7]centralizat!E268</f>
        <v>5305.7250899999999</v>
      </c>
      <c r="AG303" s="609">
        <f>F303+[7]centralizat!F268</f>
        <v>3781</v>
      </c>
      <c r="AH303" s="609">
        <f>G303+[7]centralizat!G268</f>
        <v>5759.5107499999995</v>
      </c>
      <c r="AI303" s="609">
        <f>H303+[7]centralizat!H268</f>
        <v>0</v>
      </c>
      <c r="AJ303" s="609">
        <f>I303+[7]centralizat!I268</f>
        <v>0</v>
      </c>
      <c r="AK303" s="609">
        <f>J303+[7]centralizat!J268</f>
        <v>0</v>
      </c>
      <c r="AL303" s="609">
        <f>K303+[7]centralizat!K268</f>
        <v>0</v>
      </c>
      <c r="AM303" s="609">
        <f>L303+[7]centralizat!L268</f>
        <v>43</v>
      </c>
      <c r="AN303" s="609">
        <f>M303+[7]centralizat!M268</f>
        <v>120.24000000000001</v>
      </c>
      <c r="AO303" s="609">
        <f>N303+[7]centralizat!N268</f>
        <v>48</v>
      </c>
      <c r="AP303" s="609">
        <f>P303+[7]centralizat!O268</f>
        <v>114.4901</v>
      </c>
      <c r="AQ303" s="609">
        <f>Q303+[7]centralizat!P268</f>
        <v>0</v>
      </c>
      <c r="AR303" s="609">
        <f>R303+[7]centralizat!Q268</f>
        <v>0</v>
      </c>
      <c r="AS303" s="609">
        <f>S303+[7]centralizat!R268</f>
        <v>0</v>
      </c>
      <c r="AT303" s="609">
        <f>T303+[7]centralizat!S268</f>
        <v>0</v>
      </c>
      <c r="AU303" s="609">
        <f>U303+[7]centralizat!T268</f>
        <v>3824</v>
      </c>
      <c r="AV303" s="609">
        <f>V303+[7]centralizat!U268</f>
        <v>998.24914000000001</v>
      </c>
      <c r="AW303" s="609">
        <f>W303+[7]centralizat!V268</f>
        <v>927</v>
      </c>
      <c r="AX303" s="609">
        <f>X303+[7]centralizat!W268</f>
        <v>1007.80092</v>
      </c>
      <c r="AY303" s="609" t="e">
        <f>#REF!+[7]centralizat!X268</f>
        <v>#REF!</v>
      </c>
      <c r="AZ303" s="609" t="e">
        <f>#REF!+[7]centralizat!Y268</f>
        <v>#REF!</v>
      </c>
      <c r="BA303" s="609" t="e">
        <f>#REF!+[7]centralizat!Z268</f>
        <v>#REF!</v>
      </c>
      <c r="BB303" s="609">
        <f>Y303+[7]centralizat!AA268</f>
        <v>6469.5142299999998</v>
      </c>
      <c r="BC303" s="609">
        <f>Z303+[7]centralizat!AB268</f>
        <v>6920.1917699999995</v>
      </c>
      <c r="BD303" s="611"/>
      <c r="BE303" s="611"/>
    </row>
    <row r="304" spans="1:57" s="155" customFormat="1" ht="22.5">
      <c r="A304" s="608" t="s">
        <v>728</v>
      </c>
      <c r="B304" s="137" t="s">
        <v>729</v>
      </c>
      <c r="C304" s="178">
        <v>1</v>
      </c>
      <c r="D304" s="148">
        <f>'[6]sp. DRG'!E261</f>
        <v>1176</v>
      </c>
      <c r="E304" s="149">
        <f>'[6]sp. DRG'!F261</f>
        <v>1513.6601699999999</v>
      </c>
      <c r="F304" s="150">
        <f>'[6]sp. DRG'!G261</f>
        <v>1161</v>
      </c>
      <c r="G304" s="151">
        <f>'[6]sp. DRG'!H261</f>
        <v>1513.13598</v>
      </c>
      <c r="H304" s="248"/>
      <c r="I304" s="337"/>
      <c r="J304" s="242"/>
      <c r="K304" s="339"/>
      <c r="L304" s="345">
        <f>'[6]sp. DRG'!I261</f>
        <v>66</v>
      </c>
      <c r="M304" s="342">
        <f>'[6]sp. DRG'!J261</f>
        <v>661.50927000000001</v>
      </c>
      <c r="N304" s="336">
        <f>'[6]sp. DRG'!K261</f>
        <v>85</v>
      </c>
      <c r="O304" s="336">
        <f>'[6]sp. DRG'!L261</f>
        <v>4929</v>
      </c>
      <c r="P304" s="342">
        <f>'[6]sp. DRG'!M261</f>
        <v>661.50927000000001</v>
      </c>
      <c r="Q304" s="336">
        <f>'[6]sp. DRG'!N261</f>
        <v>0</v>
      </c>
      <c r="R304" s="342">
        <f>'[6]sp. DRG'!O261</f>
        <v>0</v>
      </c>
      <c r="S304" s="336">
        <f>'[6]sp. DRG'!P261</f>
        <v>0</v>
      </c>
      <c r="T304" s="346">
        <f>'[6]sp. DRG'!Q261</f>
        <v>0</v>
      </c>
      <c r="U304" s="336">
        <f>'[6]sp. DRG'!R261</f>
        <v>3583</v>
      </c>
      <c r="V304" s="342">
        <f>'[6]sp. DRG'!S261</f>
        <v>736.06208000000015</v>
      </c>
      <c r="W304" s="336">
        <f>'[6]sp. DRG'!T261</f>
        <v>0</v>
      </c>
      <c r="X304" s="346">
        <f>'[6]sp. DRG'!U261</f>
        <v>736.05958999999996</v>
      </c>
      <c r="Y304" s="344">
        <f t="shared" si="64"/>
        <v>2911.2315200000003</v>
      </c>
      <c r="Z304" s="206">
        <f t="shared" si="65"/>
        <v>2910.7048399999999</v>
      </c>
      <c r="AA304" s="154"/>
      <c r="AB304" s="154"/>
      <c r="AE304" s="609">
        <f>D304+[7]centralizat!D269</f>
        <v>2492</v>
      </c>
      <c r="AF304" s="609">
        <f>E304+[7]centralizat!E269</f>
        <v>3261.74017</v>
      </c>
      <c r="AG304" s="609">
        <f>F304+[7]centralizat!F269</f>
        <v>2498</v>
      </c>
      <c r="AH304" s="609">
        <f>G304+[7]centralizat!G269</f>
        <v>3289.7259800000002</v>
      </c>
      <c r="AI304" s="609">
        <f>H304+[7]centralizat!H269</f>
        <v>0</v>
      </c>
      <c r="AJ304" s="609">
        <f>I304+[7]centralizat!I269</f>
        <v>0</v>
      </c>
      <c r="AK304" s="609">
        <f>J304+[7]centralizat!J269</f>
        <v>0</v>
      </c>
      <c r="AL304" s="609">
        <f>K304+[7]centralizat!K269</f>
        <v>0</v>
      </c>
      <c r="AM304" s="609">
        <f>L304+[7]centralizat!L269</f>
        <v>91</v>
      </c>
      <c r="AN304" s="609">
        <f>M304+[7]centralizat!M269</f>
        <v>953.65926999999999</v>
      </c>
      <c r="AO304" s="609">
        <f>N304+[7]centralizat!N269</f>
        <v>113</v>
      </c>
      <c r="AP304" s="609">
        <f>P304+[7]centralizat!O269</f>
        <v>990.40926999999999</v>
      </c>
      <c r="AQ304" s="609">
        <f>Q304+[7]centralizat!P269</f>
        <v>0</v>
      </c>
      <c r="AR304" s="609">
        <f>R304+[7]centralizat!Q269</f>
        <v>0</v>
      </c>
      <c r="AS304" s="609">
        <f>S304+[7]centralizat!R269</f>
        <v>0</v>
      </c>
      <c r="AT304" s="609">
        <f>T304+[7]centralizat!S269</f>
        <v>0</v>
      </c>
      <c r="AU304" s="609">
        <f>U304+[7]centralizat!T269</f>
        <v>4369</v>
      </c>
      <c r="AV304" s="609">
        <f>V304+[7]centralizat!U269</f>
        <v>1003.8320800000001</v>
      </c>
      <c r="AW304" s="609">
        <f>W304+[7]centralizat!V269</f>
        <v>838</v>
      </c>
      <c r="AX304" s="609">
        <f>X304+[7]centralizat!W269</f>
        <v>1021.67959</v>
      </c>
      <c r="AY304" s="609" t="e">
        <f>#REF!+[7]centralizat!X269</f>
        <v>#REF!</v>
      </c>
      <c r="AZ304" s="609" t="e">
        <f>#REF!+[7]centralizat!Y269</f>
        <v>#REF!</v>
      </c>
      <c r="BA304" s="609" t="e">
        <f>#REF!+[7]centralizat!Z269</f>
        <v>#REF!</v>
      </c>
      <c r="BB304" s="609">
        <f>Y304+[7]centralizat!AA269</f>
        <v>5249.1615199999997</v>
      </c>
      <c r="BC304" s="609">
        <f>Z304+[7]centralizat!AB269</f>
        <v>5332.10484</v>
      </c>
      <c r="BD304" s="611"/>
      <c r="BE304" s="611"/>
    </row>
    <row r="305" spans="1:57" s="155" customFormat="1" ht="22.5">
      <c r="A305" s="608" t="s">
        <v>730</v>
      </c>
      <c r="B305" s="137" t="s">
        <v>731</v>
      </c>
      <c r="C305" s="178">
        <v>1</v>
      </c>
      <c r="D305" s="148">
        <f>'[6]sp. DRG'!E262</f>
        <v>1824</v>
      </c>
      <c r="E305" s="149">
        <f>'[6]sp. DRG'!F262</f>
        <v>2438.08239</v>
      </c>
      <c r="F305" s="150">
        <f>'[6]sp. DRG'!G262</f>
        <v>1766</v>
      </c>
      <c r="G305" s="151">
        <f>'[6]sp. DRG'!H262</f>
        <v>2436.5124100000003</v>
      </c>
      <c r="H305" s="248"/>
      <c r="I305" s="337"/>
      <c r="J305" s="242"/>
      <c r="K305" s="339"/>
      <c r="L305" s="345">
        <f>'[6]sp. DRG'!I262</f>
        <v>45</v>
      </c>
      <c r="M305" s="342">
        <f>'[6]sp. DRG'!J262</f>
        <v>75.220199999999991</v>
      </c>
      <c r="N305" s="336">
        <f>'[6]sp. DRG'!K262</f>
        <v>81</v>
      </c>
      <c r="O305" s="336">
        <f>'[6]sp. DRG'!L262</f>
        <v>0</v>
      </c>
      <c r="P305" s="342">
        <f>'[6]sp. DRG'!M262</f>
        <v>75.220199999999991</v>
      </c>
      <c r="Q305" s="336">
        <f>'[6]sp. DRG'!N262</f>
        <v>0</v>
      </c>
      <c r="R305" s="342">
        <f>'[6]sp. DRG'!O262</f>
        <v>0</v>
      </c>
      <c r="S305" s="336">
        <f>'[6]sp. DRG'!P262</f>
        <v>0</v>
      </c>
      <c r="T305" s="346">
        <f>'[6]sp. DRG'!Q262</f>
        <v>0</v>
      </c>
      <c r="U305" s="336">
        <f>'[6]sp. DRG'!R262</f>
        <v>5566</v>
      </c>
      <c r="V305" s="342">
        <f>'[6]sp. DRG'!S262</f>
        <v>1340.338</v>
      </c>
      <c r="W305" s="336">
        <f>'[6]sp. DRG'!T262</f>
        <v>0</v>
      </c>
      <c r="X305" s="346">
        <f>'[6]sp. DRG'!U262</f>
        <v>1340.3040000000001</v>
      </c>
      <c r="Y305" s="344">
        <f t="shared" si="64"/>
        <v>3853.64059</v>
      </c>
      <c r="Z305" s="206">
        <f t="shared" si="65"/>
        <v>3852.0366100000001</v>
      </c>
      <c r="AA305" s="154"/>
      <c r="AB305" s="154"/>
      <c r="AE305" s="609">
        <f>D305+[7]centralizat!D270</f>
        <v>3772</v>
      </c>
      <c r="AF305" s="609">
        <f>E305+[7]centralizat!E270</f>
        <v>4894.8823900000007</v>
      </c>
      <c r="AG305" s="609">
        <f>F305+[7]centralizat!F270</f>
        <v>3706</v>
      </c>
      <c r="AH305" s="609">
        <f>G305+[7]centralizat!G270</f>
        <v>4883.3724099999999</v>
      </c>
      <c r="AI305" s="609">
        <f>H305+[7]centralizat!H270</f>
        <v>0</v>
      </c>
      <c r="AJ305" s="609">
        <f>I305+[7]centralizat!I270</f>
        <v>0</v>
      </c>
      <c r="AK305" s="609">
        <f>J305+[7]centralizat!J270</f>
        <v>0</v>
      </c>
      <c r="AL305" s="609">
        <f>K305+[7]centralizat!K270</f>
        <v>0</v>
      </c>
      <c r="AM305" s="609">
        <f>L305+[7]centralizat!L270</f>
        <v>116</v>
      </c>
      <c r="AN305" s="609">
        <f>M305+[7]centralizat!M270</f>
        <v>161.08019999999999</v>
      </c>
      <c r="AO305" s="609">
        <f>N305+[7]centralizat!N270</f>
        <v>148</v>
      </c>
      <c r="AP305" s="609">
        <f>P305+[7]centralizat!O270</f>
        <v>157.21019999999999</v>
      </c>
      <c r="AQ305" s="609">
        <f>Q305+[7]centralizat!P270</f>
        <v>0</v>
      </c>
      <c r="AR305" s="609">
        <f>R305+[7]centralizat!Q270</f>
        <v>0</v>
      </c>
      <c r="AS305" s="609">
        <f>S305+[7]centralizat!R270</f>
        <v>0</v>
      </c>
      <c r="AT305" s="609">
        <f>T305+[7]centralizat!S270</f>
        <v>0</v>
      </c>
      <c r="AU305" s="609">
        <f>U305+[7]centralizat!T270</f>
        <v>7454</v>
      </c>
      <c r="AV305" s="609">
        <f>V305+[7]centralizat!U270</f>
        <v>1696.4879999999998</v>
      </c>
      <c r="AW305" s="609">
        <f>W305+[7]centralizat!V270</f>
        <v>2201</v>
      </c>
      <c r="AX305" s="609">
        <f>X305+[7]centralizat!W270</f>
        <v>1755.5240000000001</v>
      </c>
      <c r="AY305" s="609" t="e">
        <f>#REF!+[7]centralizat!X270</f>
        <v>#REF!</v>
      </c>
      <c r="AZ305" s="609" t="e">
        <f>#REF!+[7]centralizat!Y270</f>
        <v>#REF!</v>
      </c>
      <c r="BA305" s="609" t="e">
        <f>#REF!+[7]centralizat!Z270</f>
        <v>#REF!</v>
      </c>
      <c r="BB305" s="609">
        <f>Y305+[7]centralizat!AA270</f>
        <v>6844.1305900000007</v>
      </c>
      <c r="BC305" s="609">
        <f>Z305+[7]centralizat!AB270</f>
        <v>6882.6066100000007</v>
      </c>
      <c r="BD305" s="611"/>
      <c r="BE305" s="611"/>
    </row>
    <row r="306" spans="1:57" s="155" customFormat="1" ht="22.5">
      <c r="A306" s="608" t="s">
        <v>732</v>
      </c>
      <c r="B306" s="137" t="s">
        <v>733</v>
      </c>
      <c r="C306" s="178">
        <v>1</v>
      </c>
      <c r="D306" s="148">
        <f>'[6]sp. DRG'!E263</f>
        <v>2226</v>
      </c>
      <c r="E306" s="149">
        <f>'[6]sp. DRG'!F263</f>
        <v>3352.03548</v>
      </c>
      <c r="F306" s="150">
        <f>'[6]sp. DRG'!G263</f>
        <v>2171</v>
      </c>
      <c r="G306" s="151">
        <f>'[6]sp. DRG'!H263</f>
        <v>3350.44218</v>
      </c>
      <c r="H306" s="248"/>
      <c r="I306" s="337"/>
      <c r="J306" s="242"/>
      <c r="K306" s="339"/>
      <c r="L306" s="345">
        <f>'[6]sp. DRG'!I263</f>
        <v>225</v>
      </c>
      <c r="M306" s="342">
        <f>'[6]sp. DRG'!J263</f>
        <v>2287.7230499999996</v>
      </c>
      <c r="N306" s="336">
        <f>'[6]sp. DRG'!K263</f>
        <v>249</v>
      </c>
      <c r="O306" s="336">
        <f>'[6]sp. DRG'!L263</f>
        <v>19260</v>
      </c>
      <c r="P306" s="342">
        <f>'[6]sp. DRG'!M263</f>
        <v>2287.7230499999996</v>
      </c>
      <c r="Q306" s="336">
        <f>'[6]sp. DRG'!N263</f>
        <v>0</v>
      </c>
      <c r="R306" s="342">
        <f>'[6]sp. DRG'!O263</f>
        <v>0</v>
      </c>
      <c r="S306" s="336">
        <f>'[6]sp. DRG'!P263</f>
        <v>0</v>
      </c>
      <c r="T306" s="346">
        <f>'[6]sp. DRG'!Q263</f>
        <v>0</v>
      </c>
      <c r="U306" s="336">
        <f>'[6]sp. DRG'!R263</f>
        <v>744</v>
      </c>
      <c r="V306" s="342">
        <f>'[6]sp. DRG'!S263</f>
        <v>234.42052999999999</v>
      </c>
      <c r="W306" s="336">
        <f>'[6]sp. DRG'!T263</f>
        <v>0</v>
      </c>
      <c r="X306" s="346">
        <f>'[6]sp. DRG'!U263</f>
        <v>234.39773000000002</v>
      </c>
      <c r="Y306" s="344">
        <f t="shared" si="64"/>
        <v>5874.1790599999995</v>
      </c>
      <c r="Z306" s="206">
        <f t="shared" si="65"/>
        <v>5872.5629599999993</v>
      </c>
      <c r="AA306" s="154"/>
      <c r="AB306" s="154"/>
      <c r="AE306" s="609">
        <f>D306+[7]centralizat!D271</f>
        <v>4138</v>
      </c>
      <c r="AF306" s="609">
        <f>E306+[7]centralizat!E271</f>
        <v>6208.2154799999998</v>
      </c>
      <c r="AG306" s="609">
        <f>F306+[7]centralizat!F271</f>
        <v>4205</v>
      </c>
      <c r="AH306" s="609">
        <f>G306+[7]centralizat!G271</f>
        <v>6389.2921800000004</v>
      </c>
      <c r="AI306" s="609">
        <f>H306+[7]centralizat!H271</f>
        <v>0</v>
      </c>
      <c r="AJ306" s="609">
        <f>I306+[7]centralizat!I271</f>
        <v>0</v>
      </c>
      <c r="AK306" s="609">
        <f>J306+[7]centralizat!J271</f>
        <v>0</v>
      </c>
      <c r="AL306" s="609">
        <f>K306+[7]centralizat!K271</f>
        <v>0</v>
      </c>
      <c r="AM306" s="609">
        <f>L306+[7]centralizat!L271</f>
        <v>398</v>
      </c>
      <c r="AN306" s="609">
        <f>M306+[7]centralizat!M271</f>
        <v>3195.7230499999996</v>
      </c>
      <c r="AO306" s="609">
        <f>N306+[7]centralizat!N271</f>
        <v>417</v>
      </c>
      <c r="AP306" s="609">
        <f>P306+[7]centralizat!O271</f>
        <v>3173.8330499999997</v>
      </c>
      <c r="AQ306" s="609">
        <f>Q306+[7]centralizat!P271</f>
        <v>0</v>
      </c>
      <c r="AR306" s="609">
        <f>R306+[7]centralizat!Q271</f>
        <v>0</v>
      </c>
      <c r="AS306" s="609">
        <f>S306+[7]centralizat!R271</f>
        <v>0</v>
      </c>
      <c r="AT306" s="609">
        <f>T306+[7]centralizat!S271</f>
        <v>0</v>
      </c>
      <c r="AU306" s="609">
        <f>U306+[7]centralizat!T271</f>
        <v>1290</v>
      </c>
      <c r="AV306" s="609">
        <f>V306+[7]centralizat!U271</f>
        <v>388.90053</v>
      </c>
      <c r="AW306" s="609">
        <f>W306+[7]centralizat!V271</f>
        <v>582</v>
      </c>
      <c r="AX306" s="609">
        <f>X306+[7]centralizat!W271</f>
        <v>399.17773</v>
      </c>
      <c r="AY306" s="609" t="e">
        <f>#REF!+[7]centralizat!X271</f>
        <v>#REF!</v>
      </c>
      <c r="AZ306" s="609" t="e">
        <f>#REF!+[7]centralizat!Y271</f>
        <v>#REF!</v>
      </c>
      <c r="BA306" s="609" t="e">
        <f>#REF!+[7]centralizat!Z271</f>
        <v>#REF!</v>
      </c>
      <c r="BB306" s="609">
        <f>Y306+[7]centralizat!AA271</f>
        <v>9802.2890599999992</v>
      </c>
      <c r="BC306" s="609">
        <f>Z306+[7]centralizat!AB271</f>
        <v>9970.0529599999991</v>
      </c>
      <c r="BD306" s="611"/>
      <c r="BE306" s="611"/>
    </row>
    <row r="307" spans="1:57" s="155" customFormat="1" ht="33.75">
      <c r="A307" s="608" t="s">
        <v>734</v>
      </c>
      <c r="B307" s="137" t="s">
        <v>735</v>
      </c>
      <c r="C307" s="138">
        <v>1</v>
      </c>
      <c r="D307" s="148">
        <f>'[6]sp. DRG'!E265</f>
        <v>180</v>
      </c>
      <c r="E307" s="149">
        <f>'[6]sp. DRG'!F265</f>
        <v>140.44535999999999</v>
      </c>
      <c r="F307" s="150">
        <f>'[6]sp. DRG'!G265</f>
        <v>115</v>
      </c>
      <c r="G307" s="151">
        <f>'[6]sp. DRG'!H265</f>
        <v>139.14595</v>
      </c>
      <c r="H307" s="248"/>
      <c r="I307" s="249"/>
      <c r="J307" s="242"/>
      <c r="K307" s="250"/>
      <c r="L307" s="241">
        <f>'[6]sp. DRG'!I265</f>
        <v>72</v>
      </c>
      <c r="M307" s="612">
        <f>'[6]sp. DRG'!J265</f>
        <v>171.32256000000001</v>
      </c>
      <c r="N307" s="248">
        <f>'[6]sp. DRG'!K265</f>
        <v>142</v>
      </c>
      <c r="O307" s="248">
        <f>'[6]sp. DRG'!L265</f>
        <v>0</v>
      </c>
      <c r="P307" s="612">
        <f>'[6]sp. DRG'!M265</f>
        <v>171.32256000000001</v>
      </c>
      <c r="Q307" s="248">
        <f>'[6]sp. DRG'!N265</f>
        <v>0</v>
      </c>
      <c r="R307" s="612">
        <f>'[6]sp. DRG'!O265</f>
        <v>0</v>
      </c>
      <c r="S307" s="248">
        <f>'[6]sp. DRG'!P265</f>
        <v>0</v>
      </c>
      <c r="T307" s="613">
        <f>'[6]sp. DRG'!Q265</f>
        <v>0</v>
      </c>
      <c r="U307" s="248">
        <f>'[6]sp. DRG'!R265</f>
        <v>687</v>
      </c>
      <c r="V307" s="612">
        <f>'[6]sp. DRG'!S265</f>
        <v>104.51012000000001</v>
      </c>
      <c r="W307" s="248">
        <f>'[6]sp. DRG'!T265</f>
        <v>0</v>
      </c>
      <c r="X307" s="613">
        <f>'[6]sp. DRG'!U265</f>
        <v>104.51012</v>
      </c>
      <c r="Y307" s="344">
        <f t="shared" si="64"/>
        <v>416.27804000000003</v>
      </c>
      <c r="Z307" s="206">
        <f t="shared" si="65"/>
        <v>414.97862999999995</v>
      </c>
      <c r="AA307" s="154"/>
      <c r="AB307" s="154"/>
      <c r="AE307" s="609">
        <f>D307+[7]centralizat!D272</f>
        <v>459</v>
      </c>
      <c r="AF307" s="609">
        <f>E307+[7]centralizat!E272</f>
        <v>380.23536000000001</v>
      </c>
      <c r="AG307" s="609">
        <f>F307+[7]centralizat!F272</f>
        <v>369</v>
      </c>
      <c r="AH307" s="609">
        <f>G307+[7]centralizat!G272</f>
        <v>357.48595</v>
      </c>
      <c r="AI307" s="609">
        <f>H307+[7]centralizat!H272</f>
        <v>0</v>
      </c>
      <c r="AJ307" s="609">
        <f>I307+[7]centralizat!I272</f>
        <v>0</v>
      </c>
      <c r="AK307" s="609">
        <f>J307+[7]centralizat!J272</f>
        <v>0</v>
      </c>
      <c r="AL307" s="609">
        <f>K307+[7]centralizat!K272</f>
        <v>0</v>
      </c>
      <c r="AM307" s="609">
        <f>L307+[7]centralizat!L272</f>
        <v>72</v>
      </c>
      <c r="AN307" s="609">
        <f>M307+[7]centralizat!M272</f>
        <v>171.32256000000001</v>
      </c>
      <c r="AO307" s="609">
        <f>N307+[7]centralizat!N272</f>
        <v>142</v>
      </c>
      <c r="AP307" s="609">
        <f>P307+[7]centralizat!O272</f>
        <v>171.32256000000001</v>
      </c>
      <c r="AQ307" s="609">
        <f>Q307+[7]centralizat!P272</f>
        <v>0</v>
      </c>
      <c r="AR307" s="609">
        <f>R307+[7]centralizat!Q272</f>
        <v>0</v>
      </c>
      <c r="AS307" s="609">
        <f>S307+[7]centralizat!R272</f>
        <v>0</v>
      </c>
      <c r="AT307" s="609">
        <f>T307+[7]centralizat!S272</f>
        <v>0</v>
      </c>
      <c r="AU307" s="609">
        <f>U307+[7]centralizat!T272</f>
        <v>840</v>
      </c>
      <c r="AV307" s="609">
        <f>V307+[7]centralizat!U272</f>
        <v>146.67012</v>
      </c>
      <c r="AW307" s="609">
        <f>W307+[7]centralizat!V272</f>
        <v>159</v>
      </c>
      <c r="AX307" s="609">
        <f>X307+[7]centralizat!W272</f>
        <v>148.39012</v>
      </c>
      <c r="AY307" s="609" t="e">
        <f>#REF!+[7]centralizat!X272</f>
        <v>#REF!</v>
      </c>
      <c r="AZ307" s="609" t="e">
        <f>#REF!+[7]centralizat!Y272</f>
        <v>#REF!</v>
      </c>
      <c r="BA307" s="609" t="e">
        <f>#REF!+[7]centralizat!Z272</f>
        <v>#REF!</v>
      </c>
      <c r="BB307" s="609">
        <f>Y307+[7]centralizat!AA272</f>
        <v>698.22803999999996</v>
      </c>
      <c r="BC307" s="609">
        <f>Z307+[7]centralizat!AB272</f>
        <v>677.19862999999998</v>
      </c>
      <c r="BD307" s="611"/>
      <c r="BE307" s="611"/>
    </row>
    <row r="308" spans="1:57" s="155" customFormat="1" ht="22.5">
      <c r="A308" s="614" t="s">
        <v>736</v>
      </c>
      <c r="B308" s="212" t="s">
        <v>737</v>
      </c>
      <c r="C308" s="185">
        <v>1</v>
      </c>
      <c r="D308" s="148">
        <f>'[6]sp. DRG'!E266</f>
        <v>50</v>
      </c>
      <c r="E308" s="149">
        <f>'[6]sp. DRG'!F266</f>
        <v>52.170910000000006</v>
      </c>
      <c r="F308" s="150">
        <f>'[6]sp. DRG'!G266</f>
        <v>47</v>
      </c>
      <c r="G308" s="151">
        <f>'[6]sp. DRG'!H266</f>
        <v>52.143989999999995</v>
      </c>
      <c r="H308" s="248"/>
      <c r="I308" s="249"/>
      <c r="J308" s="242"/>
      <c r="K308" s="250"/>
      <c r="L308" s="241">
        <f>'[6]sp. DRG'!I266</f>
        <v>0</v>
      </c>
      <c r="M308" s="612">
        <f>'[6]sp. DRG'!J266</f>
        <v>0</v>
      </c>
      <c r="N308" s="248">
        <f>'[6]sp. DRG'!K266</f>
        <v>0</v>
      </c>
      <c r="O308" s="248">
        <f>'[6]sp. DRG'!L266</f>
        <v>0</v>
      </c>
      <c r="P308" s="612">
        <f>'[6]sp. DRG'!M266</f>
        <v>0</v>
      </c>
      <c r="Q308" s="248">
        <f>'[6]sp. DRG'!N266</f>
        <v>0</v>
      </c>
      <c r="R308" s="612">
        <f>'[6]sp. DRG'!O266</f>
        <v>0</v>
      </c>
      <c r="S308" s="248">
        <f>'[6]sp. DRG'!P266</f>
        <v>0</v>
      </c>
      <c r="T308" s="613">
        <f>'[6]sp. DRG'!Q266</f>
        <v>0</v>
      </c>
      <c r="U308" s="248">
        <f>'[6]sp. DRG'!R266</f>
        <v>21</v>
      </c>
      <c r="V308" s="612">
        <f>'[6]sp. DRG'!S266</f>
        <v>12.68019</v>
      </c>
      <c r="W308" s="248">
        <f>'[6]sp. DRG'!T266</f>
        <v>0</v>
      </c>
      <c r="X308" s="613">
        <f>'[6]sp. DRG'!U266</f>
        <v>12.68019</v>
      </c>
      <c r="Y308" s="344">
        <f t="shared" si="64"/>
        <v>64.851100000000002</v>
      </c>
      <c r="Z308" s="206">
        <f t="shared" si="65"/>
        <v>64.824179999999998</v>
      </c>
      <c r="AA308" s="154"/>
      <c r="AB308" s="154"/>
      <c r="AE308" s="609">
        <f>D308+[7]centralizat!D273</f>
        <v>89</v>
      </c>
      <c r="AF308" s="609">
        <f>E308+[7]centralizat!E273</f>
        <v>99.000910000000005</v>
      </c>
      <c r="AG308" s="609">
        <f>F308+[7]centralizat!F273</f>
        <v>80</v>
      </c>
      <c r="AH308" s="609">
        <f>G308+[7]centralizat!G273</f>
        <v>92.443989999999985</v>
      </c>
      <c r="AI308" s="609">
        <f>H308+[7]centralizat!H273</f>
        <v>0</v>
      </c>
      <c r="AJ308" s="609">
        <f>I308+[7]centralizat!I273</f>
        <v>0</v>
      </c>
      <c r="AK308" s="609">
        <f>J308+[7]centralizat!J273</f>
        <v>0</v>
      </c>
      <c r="AL308" s="609">
        <f>K308+[7]centralizat!K273</f>
        <v>0</v>
      </c>
      <c r="AM308" s="609">
        <f>L308+[7]centralizat!L273</f>
        <v>0</v>
      </c>
      <c r="AN308" s="609">
        <f>M308+[7]centralizat!M273</f>
        <v>0</v>
      </c>
      <c r="AO308" s="609">
        <f>N308+[7]centralizat!N273</f>
        <v>0</v>
      </c>
      <c r="AP308" s="609">
        <f>P308+[7]centralizat!O273</f>
        <v>0</v>
      </c>
      <c r="AQ308" s="609">
        <f>Q308+[7]centralizat!P273</f>
        <v>0</v>
      </c>
      <c r="AR308" s="609">
        <f>R308+[7]centralizat!Q273</f>
        <v>0</v>
      </c>
      <c r="AS308" s="609">
        <f>S308+[7]centralizat!R273</f>
        <v>0</v>
      </c>
      <c r="AT308" s="609">
        <f>T308+[7]centralizat!S273</f>
        <v>0</v>
      </c>
      <c r="AU308" s="609">
        <f>U308+[7]centralizat!T273</f>
        <v>49</v>
      </c>
      <c r="AV308" s="609">
        <f>V308+[7]centralizat!U273</f>
        <v>20.34019</v>
      </c>
      <c r="AW308" s="609">
        <f>W308+[7]centralizat!V273</f>
        <v>30</v>
      </c>
      <c r="AX308" s="609">
        <f>X308+[7]centralizat!W273</f>
        <v>21.09019</v>
      </c>
      <c r="AY308" s="609" t="e">
        <f>#REF!+[7]centralizat!X273</f>
        <v>#REF!</v>
      </c>
      <c r="AZ308" s="609" t="e">
        <f>#REF!+[7]centralizat!Y273</f>
        <v>#REF!</v>
      </c>
      <c r="BA308" s="609" t="e">
        <f>#REF!+[7]centralizat!Z273</f>
        <v>#REF!</v>
      </c>
      <c r="BB308" s="609">
        <f>Y308+[7]centralizat!AA273</f>
        <v>119.3411</v>
      </c>
      <c r="BC308" s="609">
        <f>Z308+[7]centralizat!AB273</f>
        <v>113.53417999999999</v>
      </c>
      <c r="BD308" s="611"/>
      <c r="BE308" s="611"/>
    </row>
    <row r="309" spans="1:57" s="155" customFormat="1" ht="22.5">
      <c r="A309" s="614" t="s">
        <v>738</v>
      </c>
      <c r="B309" s="212" t="s">
        <v>739</v>
      </c>
      <c r="C309" s="185">
        <v>1</v>
      </c>
      <c r="D309" s="148">
        <f>'[6]sp. DRG'!E267</f>
        <v>88</v>
      </c>
      <c r="E309" s="149">
        <f>'[6]sp. DRG'!F267</f>
        <v>135.92791999999997</v>
      </c>
      <c r="F309" s="150">
        <f>'[6]sp. DRG'!G267</f>
        <v>74</v>
      </c>
      <c r="G309" s="151">
        <f>'[6]sp. DRG'!H267</f>
        <v>135.57989000000001</v>
      </c>
      <c r="H309" s="248"/>
      <c r="I309" s="249"/>
      <c r="J309" s="242"/>
      <c r="K309" s="250"/>
      <c r="L309" s="241">
        <f>'[6]sp. DRG'!I267</f>
        <v>0</v>
      </c>
      <c r="M309" s="612">
        <f>'[6]sp. DRG'!J267</f>
        <v>0</v>
      </c>
      <c r="N309" s="248">
        <f>'[6]sp. DRG'!K267</f>
        <v>0</v>
      </c>
      <c r="O309" s="248">
        <f>'[6]sp. DRG'!L267</f>
        <v>0</v>
      </c>
      <c r="P309" s="612">
        <f>'[6]sp. DRG'!M267</f>
        <v>0</v>
      </c>
      <c r="Q309" s="248">
        <f>'[6]sp. DRG'!N267</f>
        <v>0</v>
      </c>
      <c r="R309" s="612">
        <f>'[6]sp. DRG'!O267</f>
        <v>0</v>
      </c>
      <c r="S309" s="248">
        <f>'[6]sp. DRG'!P267</f>
        <v>0</v>
      </c>
      <c r="T309" s="613">
        <f>'[6]sp. DRG'!Q267</f>
        <v>0</v>
      </c>
      <c r="U309" s="248">
        <f>'[6]sp. DRG'!R267</f>
        <v>286</v>
      </c>
      <c r="V309" s="612">
        <f>'[6]sp. DRG'!S267</f>
        <v>123.85451</v>
      </c>
      <c r="W309" s="248">
        <f>'[6]sp. DRG'!T267</f>
        <v>0</v>
      </c>
      <c r="X309" s="613">
        <f>'[6]sp. DRG'!U267</f>
        <v>123.3419</v>
      </c>
      <c r="Y309" s="344">
        <f t="shared" si="64"/>
        <v>259.78242999999998</v>
      </c>
      <c r="Z309" s="206">
        <f t="shared" si="65"/>
        <v>258.92178999999999</v>
      </c>
      <c r="AA309" s="154"/>
      <c r="AB309" s="154"/>
      <c r="AE309" s="609">
        <f>D309+[7]centralizat!D274</f>
        <v>206</v>
      </c>
      <c r="AF309" s="609">
        <f>E309+[7]centralizat!E274</f>
        <v>316.78791999999999</v>
      </c>
      <c r="AG309" s="609">
        <f>F309+[7]centralizat!F274</f>
        <v>162</v>
      </c>
      <c r="AH309" s="609">
        <f>G309+[7]centralizat!G274</f>
        <v>271.65989000000002</v>
      </c>
      <c r="AI309" s="609">
        <f>H309+[7]centralizat!H274</f>
        <v>0</v>
      </c>
      <c r="AJ309" s="609">
        <f>I309+[7]centralizat!I274</f>
        <v>0</v>
      </c>
      <c r="AK309" s="609">
        <f>J309+[7]centralizat!J274</f>
        <v>0</v>
      </c>
      <c r="AL309" s="609">
        <f>K309+[7]centralizat!K274</f>
        <v>0</v>
      </c>
      <c r="AM309" s="609">
        <f>L309+[7]centralizat!L274</f>
        <v>0</v>
      </c>
      <c r="AN309" s="609">
        <f>M309+[7]centralizat!M274</f>
        <v>0</v>
      </c>
      <c r="AO309" s="609">
        <f>N309+[7]centralizat!N274</f>
        <v>0</v>
      </c>
      <c r="AP309" s="609">
        <f>P309+[7]centralizat!O274</f>
        <v>0</v>
      </c>
      <c r="AQ309" s="609">
        <f>Q309+[7]centralizat!P274</f>
        <v>0</v>
      </c>
      <c r="AR309" s="609">
        <f>R309+[7]centralizat!Q274</f>
        <v>0</v>
      </c>
      <c r="AS309" s="609">
        <f>S309+[7]centralizat!R274</f>
        <v>0</v>
      </c>
      <c r="AT309" s="609">
        <f>T309+[7]centralizat!S274</f>
        <v>0</v>
      </c>
      <c r="AU309" s="609">
        <f>U309+[7]centralizat!T274</f>
        <v>320</v>
      </c>
      <c r="AV309" s="609">
        <f>V309+[7]centralizat!U274</f>
        <v>139.15451000000002</v>
      </c>
      <c r="AW309" s="609">
        <f>W309+[7]centralizat!V274</f>
        <v>44</v>
      </c>
      <c r="AX309" s="609">
        <f>X309+[7]centralizat!W274</f>
        <v>143.25190000000001</v>
      </c>
      <c r="AY309" s="609" t="e">
        <f>#REF!+[7]centralizat!X274</f>
        <v>#REF!</v>
      </c>
      <c r="AZ309" s="609" t="e">
        <f>#REF!+[7]centralizat!Y274</f>
        <v>#REF!</v>
      </c>
      <c r="BA309" s="609" t="e">
        <f>#REF!+[7]centralizat!Z274</f>
        <v>#REF!</v>
      </c>
      <c r="BB309" s="609">
        <f>Y309+[7]centralizat!AA274</f>
        <v>455.94243</v>
      </c>
      <c r="BC309" s="609">
        <f>Z309+[7]centralizat!AB274</f>
        <v>414.91179</v>
      </c>
      <c r="BD309" s="611"/>
      <c r="BE309" s="611"/>
    </row>
    <row r="310" spans="1:57" s="155" customFormat="1" ht="22.5">
      <c r="A310" s="608" t="s">
        <v>740</v>
      </c>
      <c r="B310" s="137" t="s">
        <v>741</v>
      </c>
      <c r="C310" s="138">
        <v>1</v>
      </c>
      <c r="D310" s="148">
        <f>'[6]sp. DRG'!E264</f>
        <v>8466</v>
      </c>
      <c r="E310" s="149">
        <f>'[6]sp. DRG'!F264</f>
        <v>14898.4905</v>
      </c>
      <c r="F310" s="150">
        <f>'[6]sp. DRG'!G264</f>
        <v>8267</v>
      </c>
      <c r="G310" s="151">
        <f>'[6]sp. DRG'!H264</f>
        <v>14897.90431</v>
      </c>
      <c r="H310" s="248"/>
      <c r="I310" s="149"/>
      <c r="J310" s="242"/>
      <c r="K310" s="151"/>
      <c r="L310" s="241">
        <f>'[6]sp. DRG'!I264</f>
        <v>172</v>
      </c>
      <c r="M310" s="612">
        <f>'[6]sp. DRG'!J264</f>
        <v>1414.32952</v>
      </c>
      <c r="N310" s="248">
        <f>'[6]sp. DRG'!K264</f>
        <v>23</v>
      </c>
      <c r="O310" s="248">
        <f>'[6]sp. DRG'!L264</f>
        <v>6770</v>
      </c>
      <c r="P310" s="612">
        <f>'[6]sp. DRG'!M264</f>
        <v>1414.1361299999999</v>
      </c>
      <c r="Q310" s="248">
        <f>'[6]sp. DRG'!N264</f>
        <v>683</v>
      </c>
      <c r="R310" s="612">
        <f>'[6]sp. DRG'!O264</f>
        <v>160.92846</v>
      </c>
      <c r="S310" s="248">
        <f>'[6]sp. DRG'!P264</f>
        <v>683</v>
      </c>
      <c r="T310" s="613">
        <f>'[6]sp. DRG'!Q264</f>
        <v>160.92846</v>
      </c>
      <c r="U310" s="248">
        <f>'[6]sp. DRG'!R264</f>
        <v>13513</v>
      </c>
      <c r="V310" s="612">
        <f>'[6]sp. DRG'!S264</f>
        <v>3307.6904</v>
      </c>
      <c r="W310" s="248">
        <f>'[6]sp. DRG'!T264</f>
        <v>0</v>
      </c>
      <c r="X310" s="613">
        <f>'[6]sp. DRG'!U264</f>
        <v>3307.5476800000001</v>
      </c>
      <c r="Y310" s="344">
        <f t="shared" si="64"/>
        <v>19781.438880000002</v>
      </c>
      <c r="Z310" s="206">
        <f t="shared" si="65"/>
        <v>19780.51658</v>
      </c>
      <c r="AA310" s="154"/>
      <c r="AB310" s="154"/>
      <c r="AE310" s="609">
        <f>D310+[7]centralizat!D275</f>
        <v>15757</v>
      </c>
      <c r="AF310" s="609">
        <f>E310+[7]centralizat!E275</f>
        <v>29010.4905</v>
      </c>
      <c r="AG310" s="609">
        <f>F310+[7]centralizat!F275</f>
        <v>16081</v>
      </c>
      <c r="AH310" s="609">
        <f>G310+[7]centralizat!G275</f>
        <v>30022.024310000001</v>
      </c>
      <c r="AI310" s="609">
        <f>H310+[7]centralizat!H275</f>
        <v>0</v>
      </c>
      <c r="AJ310" s="609">
        <f>I310+[7]centralizat!I275</f>
        <v>0</v>
      </c>
      <c r="AK310" s="609">
        <f>J310+[7]centralizat!J275</f>
        <v>0</v>
      </c>
      <c r="AL310" s="609">
        <f>K310+[7]centralizat!K275</f>
        <v>0</v>
      </c>
      <c r="AM310" s="609">
        <f>L310+[7]centralizat!L275</f>
        <v>295</v>
      </c>
      <c r="AN310" s="609">
        <f>M310+[7]centralizat!M275</f>
        <v>2477.0095200000001</v>
      </c>
      <c r="AO310" s="609">
        <f>N310+[7]centralizat!N275</f>
        <v>253</v>
      </c>
      <c r="AP310" s="609">
        <f>P310+[7]centralizat!O275</f>
        <v>3406.1161299999999</v>
      </c>
      <c r="AQ310" s="609">
        <f>Q310+[7]centralizat!P275</f>
        <v>1020</v>
      </c>
      <c r="AR310" s="609">
        <f>R310+[7]centralizat!Q275</f>
        <v>249.09845999999999</v>
      </c>
      <c r="AS310" s="609">
        <f>S310+[7]centralizat!R275</f>
        <v>1426</v>
      </c>
      <c r="AT310" s="609">
        <f>T310+[7]centralizat!S275</f>
        <v>355.47846000000004</v>
      </c>
      <c r="AU310" s="609">
        <f>U310+[7]centralizat!T275</f>
        <v>22631</v>
      </c>
      <c r="AV310" s="609">
        <f>V310+[7]centralizat!U275</f>
        <v>6016.8004000000001</v>
      </c>
      <c r="AW310" s="609">
        <f>W310+[7]centralizat!V275</f>
        <v>13901</v>
      </c>
      <c r="AX310" s="609">
        <f>X310+[7]centralizat!W275</f>
        <v>7438.0776800000003</v>
      </c>
      <c r="AY310" s="609" t="e">
        <f>#REF!+[7]centralizat!X275</f>
        <v>#REF!</v>
      </c>
      <c r="AZ310" s="609" t="e">
        <f>#REF!+[7]centralizat!Y275</f>
        <v>#REF!</v>
      </c>
      <c r="BA310" s="609" t="e">
        <f>#REF!+[7]centralizat!Z275</f>
        <v>#REF!</v>
      </c>
      <c r="BB310" s="609">
        <f>Y310+[7]centralizat!AA275</f>
        <v>37828.638879999999</v>
      </c>
      <c r="BC310" s="609">
        <f>Z310+[7]centralizat!AB275</f>
        <v>41295.396580000001</v>
      </c>
      <c r="BD310" s="611"/>
      <c r="BE310" s="611"/>
    </row>
    <row r="311" spans="1:57" s="155" customFormat="1">
      <c r="A311" s="614" t="s">
        <v>742</v>
      </c>
      <c r="B311" s="212" t="s">
        <v>743</v>
      </c>
      <c r="C311" s="185">
        <v>1</v>
      </c>
      <c r="D311" s="148">
        <f>'[6]sp. DRG'!E268</f>
        <v>93</v>
      </c>
      <c r="E311" s="149">
        <f>'[6]sp. DRG'!F268</f>
        <v>291.92216999999999</v>
      </c>
      <c r="F311" s="150">
        <f>'[6]sp. DRG'!G268</f>
        <v>89</v>
      </c>
      <c r="G311" s="151">
        <f>'[6]sp. DRG'!H268</f>
        <v>289.53007000000002</v>
      </c>
      <c r="H311" s="248"/>
      <c r="I311" s="249"/>
      <c r="J311" s="242"/>
      <c r="K311" s="250"/>
      <c r="L311" s="241">
        <f>'[6]sp. DRG'!I268</f>
        <v>0</v>
      </c>
      <c r="M311" s="612">
        <f>'[6]sp. DRG'!J268</f>
        <v>0</v>
      </c>
      <c r="N311" s="248">
        <f>'[6]sp. DRG'!K268</f>
        <v>0</v>
      </c>
      <c r="O311" s="248">
        <f>'[6]sp. DRG'!L268</f>
        <v>0</v>
      </c>
      <c r="P311" s="612">
        <f>'[6]sp. DRG'!M268</f>
        <v>0</v>
      </c>
      <c r="Q311" s="248">
        <f>'[6]sp. DRG'!N268</f>
        <v>0</v>
      </c>
      <c r="R311" s="612">
        <f>'[6]sp. DRG'!O268</f>
        <v>0</v>
      </c>
      <c r="S311" s="248">
        <f>'[6]sp. DRG'!P268</f>
        <v>0</v>
      </c>
      <c r="T311" s="613">
        <f>'[6]sp. DRG'!Q268</f>
        <v>0</v>
      </c>
      <c r="U311" s="248">
        <f>'[6]sp. DRG'!R268</f>
        <v>1</v>
      </c>
      <c r="V311" s="612">
        <f>'[6]sp. DRG'!S268</f>
        <v>5.4</v>
      </c>
      <c r="W311" s="248">
        <f>'[6]sp. DRG'!T268</f>
        <v>0</v>
      </c>
      <c r="X311" s="613">
        <f>'[6]sp. DRG'!U268</f>
        <v>5.4</v>
      </c>
      <c r="Y311" s="344">
        <f t="shared" si="64"/>
        <v>297.32216999999997</v>
      </c>
      <c r="Z311" s="206">
        <f t="shared" si="65"/>
        <v>294.93007</v>
      </c>
      <c r="AA311" s="154"/>
      <c r="AB311" s="154"/>
      <c r="AE311" s="609">
        <f>D311+[7]centralizat!D276</f>
        <v>184</v>
      </c>
      <c r="AF311" s="609">
        <f>E311+[7]centralizat!E276</f>
        <v>576.58217000000002</v>
      </c>
      <c r="AG311" s="609">
        <f>F311+[7]centralizat!F276</f>
        <v>184</v>
      </c>
      <c r="AH311" s="609">
        <f>G311+[7]centralizat!G276</f>
        <v>589.42007000000001</v>
      </c>
      <c r="AI311" s="609">
        <f>H311+[7]centralizat!H276</f>
        <v>0</v>
      </c>
      <c r="AJ311" s="609">
        <f>I311+[7]centralizat!I276</f>
        <v>0</v>
      </c>
      <c r="AK311" s="609">
        <f>J311+[7]centralizat!J276</f>
        <v>0</v>
      </c>
      <c r="AL311" s="609">
        <f>K311+[7]centralizat!K276</f>
        <v>0</v>
      </c>
      <c r="AM311" s="609">
        <f>L311+[7]centralizat!L276</f>
        <v>0</v>
      </c>
      <c r="AN311" s="609">
        <f>M311+[7]centralizat!M276</f>
        <v>0</v>
      </c>
      <c r="AO311" s="609">
        <f>N311+[7]centralizat!N276</f>
        <v>0</v>
      </c>
      <c r="AP311" s="609">
        <f>P311+[7]centralizat!O276</f>
        <v>0</v>
      </c>
      <c r="AQ311" s="609">
        <f>Q311+[7]centralizat!P276</f>
        <v>0</v>
      </c>
      <c r="AR311" s="609">
        <f>R311+[7]centralizat!Q276</f>
        <v>0</v>
      </c>
      <c r="AS311" s="609">
        <f>S311+[7]centralizat!R276</f>
        <v>0</v>
      </c>
      <c r="AT311" s="609">
        <f>T311+[7]centralizat!S276</f>
        <v>0</v>
      </c>
      <c r="AU311" s="609">
        <f>U311+[7]centralizat!T276</f>
        <v>20</v>
      </c>
      <c r="AV311" s="609">
        <f>V311+[7]centralizat!U276</f>
        <v>14.52</v>
      </c>
      <c r="AW311" s="609">
        <f>W311+[7]centralizat!V276</f>
        <v>34</v>
      </c>
      <c r="AX311" s="609">
        <f>X311+[7]centralizat!W276</f>
        <v>21.96</v>
      </c>
      <c r="AY311" s="609" t="e">
        <f>#REF!+[7]centralizat!X276</f>
        <v>#REF!</v>
      </c>
      <c r="AZ311" s="609" t="e">
        <f>#REF!+[7]centralizat!Y276</f>
        <v>#REF!</v>
      </c>
      <c r="BA311" s="609" t="e">
        <f>#REF!+[7]centralizat!Z276</f>
        <v>#REF!</v>
      </c>
      <c r="BB311" s="609">
        <f>Y311+[7]centralizat!AA276</f>
        <v>591.10217</v>
      </c>
      <c r="BC311" s="609">
        <f>Z311+[7]centralizat!AB276</f>
        <v>611.38006999999993</v>
      </c>
      <c r="BD311" s="611"/>
      <c r="BE311" s="611"/>
    </row>
    <row r="312" spans="1:57" s="155" customFormat="1" ht="22.5">
      <c r="A312" s="614" t="s">
        <v>744</v>
      </c>
      <c r="B312" s="212" t="s">
        <v>745</v>
      </c>
      <c r="C312" s="185">
        <v>1</v>
      </c>
      <c r="D312" s="148">
        <f>'[6]sp. DRG'!E269</f>
        <v>576</v>
      </c>
      <c r="E312" s="149">
        <f>'[6]sp. DRG'!F269</f>
        <v>916.41714000000002</v>
      </c>
      <c r="F312" s="150">
        <f>'[6]sp. DRG'!G269</f>
        <v>601</v>
      </c>
      <c r="G312" s="151">
        <f>'[6]sp. DRG'!H269</f>
        <v>916.09809999999993</v>
      </c>
      <c r="H312" s="248"/>
      <c r="I312" s="249"/>
      <c r="J312" s="242"/>
      <c r="K312" s="250"/>
      <c r="L312" s="241">
        <f>'[6]sp. DRG'!I269</f>
        <v>141</v>
      </c>
      <c r="M312" s="612">
        <f>'[6]sp. DRG'!J269</f>
        <v>401.96928000000003</v>
      </c>
      <c r="N312" s="248">
        <f>'[6]sp. DRG'!K269</f>
        <v>140</v>
      </c>
      <c r="O312" s="248">
        <f>'[6]sp. DRG'!L269</f>
        <v>0</v>
      </c>
      <c r="P312" s="612">
        <f>'[6]sp. DRG'!M269</f>
        <v>67.45</v>
      </c>
      <c r="Q312" s="248">
        <f>'[6]sp. DRG'!N269</f>
        <v>364</v>
      </c>
      <c r="R312" s="612">
        <f>'[6]sp. DRG'!O269</f>
        <v>85.765680000000003</v>
      </c>
      <c r="S312" s="248">
        <f>'[6]sp. DRG'!P269</f>
        <v>364</v>
      </c>
      <c r="T312" s="613">
        <f>'[6]sp. DRG'!Q269</f>
        <v>85.765679999999989</v>
      </c>
      <c r="U312" s="248">
        <f>'[6]sp. DRG'!R269</f>
        <v>1112</v>
      </c>
      <c r="V312" s="612">
        <f>'[6]sp. DRG'!S269</f>
        <v>450.83711999999997</v>
      </c>
      <c r="W312" s="248">
        <f>'[6]sp. DRG'!T269</f>
        <v>0</v>
      </c>
      <c r="X312" s="613">
        <f>'[6]sp. DRG'!U269</f>
        <v>450.83711999999997</v>
      </c>
      <c r="Y312" s="344">
        <f t="shared" si="64"/>
        <v>1854.9892199999999</v>
      </c>
      <c r="Z312" s="206">
        <f t="shared" si="65"/>
        <v>1520.1509000000001</v>
      </c>
      <c r="AA312" s="154"/>
      <c r="AB312" s="154"/>
      <c r="AE312" s="609">
        <f>D312+[7]centralizat!D277</f>
        <v>1145</v>
      </c>
      <c r="AF312" s="609">
        <f>E312+[7]centralizat!E277</f>
        <v>1756.94714</v>
      </c>
      <c r="AG312" s="609">
        <f>F312+[7]centralizat!F277</f>
        <v>1060</v>
      </c>
      <c r="AH312" s="609">
        <f>G312+[7]centralizat!G277</f>
        <v>1595.2080999999998</v>
      </c>
      <c r="AI312" s="609">
        <f>H312+[7]centralizat!H277</f>
        <v>0</v>
      </c>
      <c r="AJ312" s="609">
        <f>I312+[7]centralizat!I277</f>
        <v>0</v>
      </c>
      <c r="AK312" s="609">
        <f>J312+[7]centralizat!J277</f>
        <v>0</v>
      </c>
      <c r="AL312" s="609">
        <f>K312+[7]centralizat!K277</f>
        <v>0</v>
      </c>
      <c r="AM312" s="609">
        <f>L312+[7]centralizat!L277</f>
        <v>289</v>
      </c>
      <c r="AN312" s="609">
        <f>M312+[7]centralizat!M277</f>
        <v>824.72928000000002</v>
      </c>
      <c r="AO312" s="609">
        <f>N312+[7]centralizat!N277</f>
        <v>267</v>
      </c>
      <c r="AP312" s="609">
        <f>P312+[7]centralizat!O277</f>
        <v>431.2</v>
      </c>
      <c r="AQ312" s="609">
        <f>Q312+[7]centralizat!P277</f>
        <v>795</v>
      </c>
      <c r="AR312" s="609">
        <f>R312+[7]centralizat!Q277</f>
        <v>192.03568000000001</v>
      </c>
      <c r="AS312" s="609">
        <f>S312+[7]centralizat!R277</f>
        <v>688</v>
      </c>
      <c r="AT312" s="609">
        <f>T312+[7]centralizat!S277</f>
        <v>165.65567999999999</v>
      </c>
      <c r="AU312" s="609">
        <f>U312+[7]centralizat!T277</f>
        <v>1353</v>
      </c>
      <c r="AV312" s="609">
        <f>V312+[7]centralizat!U277</f>
        <v>556.87711999999999</v>
      </c>
      <c r="AW312" s="609">
        <f>W312+[7]centralizat!V277</f>
        <v>172</v>
      </c>
      <c r="AX312" s="609">
        <f>X312+[7]centralizat!W277</f>
        <v>526.51711999999998</v>
      </c>
      <c r="AY312" s="609" t="e">
        <f>#REF!+[7]centralizat!X277</f>
        <v>#REF!</v>
      </c>
      <c r="AZ312" s="609" t="e">
        <f>#REF!+[7]centralizat!Y277</f>
        <v>#REF!</v>
      </c>
      <c r="BA312" s="609" t="e">
        <f>#REF!+[7]centralizat!Z277</f>
        <v>#REF!</v>
      </c>
      <c r="BB312" s="609">
        <f>Y312+[7]centralizat!AA277</f>
        <v>3330.5892199999998</v>
      </c>
      <c r="BC312" s="609">
        <f>Z312+[7]centralizat!AB277</f>
        <v>2718.5808999999999</v>
      </c>
      <c r="BD312" s="611"/>
      <c r="BE312" s="611"/>
    </row>
    <row r="313" spans="1:57" s="155" customFormat="1" ht="22.5">
      <c r="A313" s="614" t="s">
        <v>746</v>
      </c>
      <c r="B313" s="212" t="s">
        <v>747</v>
      </c>
      <c r="C313" s="185">
        <v>1</v>
      </c>
      <c r="D313" s="148">
        <f>'[6]sp. DRG'!E270</f>
        <v>63</v>
      </c>
      <c r="E313" s="149">
        <f>'[6]sp. DRG'!F270</f>
        <v>119.02086</v>
      </c>
      <c r="F313" s="150">
        <f>'[6]sp. DRG'!G270</f>
        <v>56</v>
      </c>
      <c r="G313" s="151">
        <f>'[6]sp. DRG'!H270</f>
        <v>118.06286</v>
      </c>
      <c r="H313" s="248"/>
      <c r="I313" s="249"/>
      <c r="J313" s="242"/>
      <c r="K313" s="250"/>
      <c r="L313" s="241">
        <f>'[6]sp. DRG'!I270</f>
        <v>0</v>
      </c>
      <c r="M313" s="612">
        <f>'[6]sp. DRG'!J270</f>
        <v>0</v>
      </c>
      <c r="N313" s="248">
        <f>'[6]sp. DRG'!K270</f>
        <v>0</v>
      </c>
      <c r="O313" s="248">
        <f>'[6]sp. DRG'!L270</f>
        <v>0</v>
      </c>
      <c r="P313" s="612">
        <f>'[6]sp. DRG'!M270</f>
        <v>0</v>
      </c>
      <c r="Q313" s="248">
        <f>'[6]sp. DRG'!N270</f>
        <v>0</v>
      </c>
      <c r="R313" s="612">
        <f>'[6]sp. DRG'!O270</f>
        <v>0</v>
      </c>
      <c r="S313" s="248">
        <f>'[6]sp. DRG'!P270</f>
        <v>0</v>
      </c>
      <c r="T313" s="613">
        <f>'[6]sp. DRG'!Q270</f>
        <v>0</v>
      </c>
      <c r="U313" s="248">
        <f>'[6]sp. DRG'!R270</f>
        <v>256</v>
      </c>
      <c r="V313" s="612">
        <f>'[6]sp. DRG'!S270</f>
        <v>93.672259999999994</v>
      </c>
      <c r="W313" s="248">
        <f>'[6]sp. DRG'!T270</f>
        <v>0</v>
      </c>
      <c r="X313" s="613">
        <f>'[6]sp. DRG'!U270</f>
        <v>93.272220000000004</v>
      </c>
      <c r="Y313" s="344">
        <f t="shared" si="64"/>
        <v>212.69311999999999</v>
      </c>
      <c r="Z313" s="206">
        <f t="shared" si="65"/>
        <v>211.33508</v>
      </c>
      <c r="AA313" s="154"/>
      <c r="AB313" s="154"/>
      <c r="AE313" s="609">
        <f>D313+[7]centralizat!D278</f>
        <v>117</v>
      </c>
      <c r="AF313" s="609">
        <f>E313+[7]centralizat!E278</f>
        <v>220.68086</v>
      </c>
      <c r="AG313" s="609">
        <f>F313+[7]centralizat!F278</f>
        <v>120</v>
      </c>
      <c r="AH313" s="609">
        <f>G313+[7]centralizat!G278</f>
        <v>239.41285999999999</v>
      </c>
      <c r="AI313" s="609">
        <f>H313+[7]centralizat!H278</f>
        <v>0</v>
      </c>
      <c r="AJ313" s="609">
        <f>I313+[7]centralizat!I278</f>
        <v>0</v>
      </c>
      <c r="AK313" s="609">
        <f>J313+[7]centralizat!J278</f>
        <v>0</v>
      </c>
      <c r="AL313" s="609">
        <f>K313+[7]centralizat!K278</f>
        <v>0</v>
      </c>
      <c r="AM313" s="609">
        <f>L313+[7]centralizat!L278</f>
        <v>0</v>
      </c>
      <c r="AN313" s="609">
        <f>M313+[7]centralizat!M278</f>
        <v>0</v>
      </c>
      <c r="AO313" s="609">
        <f>N313+[7]centralizat!N278</f>
        <v>0</v>
      </c>
      <c r="AP313" s="609">
        <f>P313+[7]centralizat!O278</f>
        <v>0</v>
      </c>
      <c r="AQ313" s="609">
        <f>Q313+[7]centralizat!P278</f>
        <v>0</v>
      </c>
      <c r="AR313" s="609">
        <f>R313+[7]centralizat!Q278</f>
        <v>0</v>
      </c>
      <c r="AS313" s="609">
        <f>S313+[7]centralizat!R278</f>
        <v>0</v>
      </c>
      <c r="AT313" s="609">
        <f>T313+[7]centralizat!S278</f>
        <v>0</v>
      </c>
      <c r="AU313" s="609">
        <f>U313+[7]centralizat!T278</f>
        <v>307</v>
      </c>
      <c r="AV313" s="609">
        <f>V313+[7]centralizat!U278</f>
        <v>113.03225999999999</v>
      </c>
      <c r="AW313" s="609">
        <f>W313+[7]centralizat!V278</f>
        <v>46</v>
      </c>
      <c r="AX313" s="609">
        <f>X313+[7]centralizat!W278</f>
        <v>111.11222000000001</v>
      </c>
      <c r="AY313" s="609" t="e">
        <f>#REF!+[7]centralizat!X278</f>
        <v>#REF!</v>
      </c>
      <c r="AZ313" s="609" t="e">
        <f>#REF!+[7]centralizat!Y278</f>
        <v>#REF!</v>
      </c>
      <c r="BA313" s="609" t="e">
        <f>#REF!+[7]centralizat!Z278</f>
        <v>#REF!</v>
      </c>
      <c r="BB313" s="609">
        <f>Y313+[7]centralizat!AA278</f>
        <v>333.71312</v>
      </c>
      <c r="BC313" s="609">
        <f>Z313+[7]centralizat!AB278</f>
        <v>350.52508</v>
      </c>
    </row>
    <row r="314" spans="1:57" s="155" customFormat="1">
      <c r="A314" s="615" t="s">
        <v>748</v>
      </c>
      <c r="B314" s="616" t="s">
        <v>749</v>
      </c>
      <c r="C314" s="185">
        <v>1</v>
      </c>
      <c r="D314" s="157">
        <f>'[6]sp. DRG'!E271</f>
        <v>81</v>
      </c>
      <c r="E314" s="158">
        <f>'[6]sp. DRG'!F271</f>
        <v>102.13338</v>
      </c>
      <c r="F314" s="159">
        <f>'[6]sp. DRG'!G271</f>
        <v>72</v>
      </c>
      <c r="G314" s="160">
        <f>'[6]sp. DRG'!H271</f>
        <v>101.82910000000001</v>
      </c>
      <c r="H314" s="373"/>
      <c r="I314" s="249"/>
      <c r="J314" s="242"/>
      <c r="K314" s="250"/>
      <c r="L314" s="241">
        <f>'[6]sp. DRG'!I271</f>
        <v>87</v>
      </c>
      <c r="M314" s="612">
        <f>'[6]sp. DRG'!J271</f>
        <v>207.01476</v>
      </c>
      <c r="N314" s="248">
        <f>'[6]sp. DRG'!K271</f>
        <v>106</v>
      </c>
      <c r="O314" s="248">
        <f>'[6]sp. DRG'!L271</f>
        <v>0</v>
      </c>
      <c r="P314" s="612">
        <f>'[6]sp. DRG'!M271</f>
        <v>207.01476</v>
      </c>
      <c r="Q314" s="248">
        <f>'[6]sp. DRG'!N271</f>
        <v>0</v>
      </c>
      <c r="R314" s="612">
        <f>'[6]sp. DRG'!O271</f>
        <v>0</v>
      </c>
      <c r="S314" s="248">
        <f>'[6]sp. DRG'!P271</f>
        <v>0</v>
      </c>
      <c r="T314" s="613">
        <f>'[6]sp. DRG'!Q271</f>
        <v>0</v>
      </c>
      <c r="U314" s="248">
        <f>'[6]sp. DRG'!R271</f>
        <v>125</v>
      </c>
      <c r="V314" s="612">
        <f>'[6]sp. DRG'!S271</f>
        <v>39.798809999999996</v>
      </c>
      <c r="W314" s="248">
        <f>'[6]sp. DRG'!T271</f>
        <v>0</v>
      </c>
      <c r="X314" s="613">
        <f>'[6]sp. DRG'!U271</f>
        <v>39.798839999999998</v>
      </c>
      <c r="Y314" s="344">
        <f t="shared" si="64"/>
        <v>348.94695000000002</v>
      </c>
      <c r="Z314" s="206">
        <f t="shared" si="65"/>
        <v>348.64269999999999</v>
      </c>
      <c r="AA314" s="154"/>
      <c r="AB314" s="154"/>
      <c r="AE314" s="609">
        <f>D314+[7]centralizat!D279</f>
        <v>203</v>
      </c>
      <c r="AF314" s="609">
        <f>E314+[7]centralizat!E279</f>
        <v>229.55338</v>
      </c>
      <c r="AG314" s="609">
        <f>F314+[7]centralizat!F279</f>
        <v>162</v>
      </c>
      <c r="AH314" s="609">
        <f>G314+[7]centralizat!G279</f>
        <v>196.54910000000001</v>
      </c>
      <c r="AI314" s="609">
        <f>H314+[7]centralizat!H279</f>
        <v>0</v>
      </c>
      <c r="AJ314" s="609">
        <f>I314+[7]centralizat!I279</f>
        <v>0</v>
      </c>
      <c r="AK314" s="609">
        <f>J314+[7]centralizat!J279</f>
        <v>0</v>
      </c>
      <c r="AL314" s="609">
        <f>K314+[7]centralizat!K279</f>
        <v>0</v>
      </c>
      <c r="AM314" s="609">
        <f>L314+[7]centralizat!L279</f>
        <v>147</v>
      </c>
      <c r="AN314" s="609">
        <f>M314+[7]centralizat!M279</f>
        <v>344.59476000000001</v>
      </c>
      <c r="AO314" s="609">
        <f>N314+[7]centralizat!N279</f>
        <v>192</v>
      </c>
      <c r="AP314" s="609">
        <f>P314+[7]centralizat!O279</f>
        <v>405.52476000000001</v>
      </c>
      <c r="AQ314" s="609">
        <f>Q314+[7]centralizat!P279</f>
        <v>0</v>
      </c>
      <c r="AR314" s="609">
        <f>R314+[7]centralizat!Q279</f>
        <v>0</v>
      </c>
      <c r="AS314" s="609">
        <f>S314+[7]centralizat!R279</f>
        <v>0</v>
      </c>
      <c r="AT314" s="609">
        <f>T314+[7]centralizat!S279</f>
        <v>0</v>
      </c>
      <c r="AU314" s="609">
        <f>U314+[7]centralizat!T279</f>
        <v>163</v>
      </c>
      <c r="AV314" s="609">
        <f>V314+[7]centralizat!U279</f>
        <v>52.868809999999996</v>
      </c>
      <c r="AW314" s="609">
        <f>W314+[7]centralizat!V279</f>
        <v>33</v>
      </c>
      <c r="AX314" s="609">
        <f>X314+[7]centralizat!W279</f>
        <v>51.268839999999997</v>
      </c>
      <c r="AY314" s="609" t="e">
        <f>#REF!+[7]centralizat!X279</f>
        <v>#REF!</v>
      </c>
      <c r="AZ314" s="609" t="e">
        <f>#REF!+[7]centralizat!Y279</f>
        <v>#REF!</v>
      </c>
      <c r="BA314" s="609" t="e">
        <f>#REF!+[7]centralizat!Z279</f>
        <v>#REF!</v>
      </c>
      <c r="BB314" s="609">
        <f>Y314+[7]centralizat!AA279</f>
        <v>627.92695000000003</v>
      </c>
      <c r="BC314" s="609">
        <f>Z314+[7]centralizat!AB279</f>
        <v>654.2527</v>
      </c>
    </row>
    <row r="315" spans="1:57" s="155" customFormat="1" ht="39" thickBot="1">
      <c r="A315" s="617" t="s">
        <v>750</v>
      </c>
      <c r="B315" s="618" t="s">
        <v>751</v>
      </c>
      <c r="C315" s="434">
        <v>1</v>
      </c>
      <c r="D315" s="157">
        <f>'[6]sp. DRG'!E272</f>
        <v>1854</v>
      </c>
      <c r="E315" s="158">
        <f>'[6]sp. DRG'!F272</f>
        <v>7813.0526399999999</v>
      </c>
      <c r="F315" s="159">
        <f>'[6]sp. DRG'!G272</f>
        <v>1755</v>
      </c>
      <c r="G315" s="160">
        <f>'[6]sp. DRG'!H272</f>
        <v>7811.4815099999996</v>
      </c>
      <c r="H315" s="373"/>
      <c r="I315" s="249"/>
      <c r="J315" s="242"/>
      <c r="K315" s="250"/>
      <c r="L315" s="241">
        <f>'[6]sp. DRG'!I272</f>
        <v>3</v>
      </c>
      <c r="M315" s="612">
        <f>'[6]sp. DRG'!J272</f>
        <v>6.1416000000000004</v>
      </c>
      <c r="N315" s="248">
        <f>'[6]sp. DRG'!K272</f>
        <v>6</v>
      </c>
      <c r="O315" s="248">
        <f>'[6]sp. DRG'!L272</f>
        <v>0</v>
      </c>
      <c r="P315" s="612">
        <f>'[6]sp. DRG'!M272</f>
        <v>6.1416000000000004</v>
      </c>
      <c r="Q315" s="248">
        <f>'[6]sp. DRG'!N272</f>
        <v>0</v>
      </c>
      <c r="R315" s="612">
        <f>'[6]sp. DRG'!O272</f>
        <v>0</v>
      </c>
      <c r="S315" s="248">
        <f>'[6]sp. DRG'!P272</f>
        <v>0</v>
      </c>
      <c r="T315" s="613">
        <f>'[6]sp. DRG'!Q272</f>
        <v>0</v>
      </c>
      <c r="U315" s="248">
        <f>'[6]sp. DRG'!R272</f>
        <v>539</v>
      </c>
      <c r="V315" s="612">
        <f>'[6]sp. DRG'!S272</f>
        <v>213.66207</v>
      </c>
      <c r="W315" s="248">
        <f>'[6]sp. DRG'!T272</f>
        <v>0</v>
      </c>
      <c r="X315" s="613">
        <f>'[6]sp. DRG'!U272</f>
        <v>213.43292000000002</v>
      </c>
      <c r="Y315" s="344">
        <f t="shared" si="64"/>
        <v>8032.8563100000001</v>
      </c>
      <c r="Z315" s="206">
        <f t="shared" si="65"/>
        <v>8031.0560299999997</v>
      </c>
      <c r="AA315" s="154"/>
      <c r="AB315" s="154"/>
      <c r="AE315" s="609"/>
      <c r="AF315" s="609"/>
      <c r="AG315" s="609"/>
      <c r="AH315" s="609"/>
      <c r="AI315" s="609"/>
      <c r="AJ315" s="609"/>
      <c r="AK315" s="609"/>
      <c r="AL315" s="609"/>
      <c r="AM315" s="609"/>
      <c r="AN315" s="609"/>
      <c r="AO315" s="609"/>
      <c r="AP315" s="609"/>
      <c r="AQ315" s="609"/>
      <c r="AR315" s="609"/>
      <c r="AS315" s="609"/>
      <c r="AT315" s="609"/>
      <c r="AU315" s="609"/>
      <c r="AV315" s="609"/>
      <c r="AW315" s="609"/>
      <c r="AX315" s="609"/>
      <c r="AY315" s="609"/>
      <c r="AZ315" s="609"/>
      <c r="BA315" s="609"/>
      <c r="BB315" s="609"/>
      <c r="BC315" s="609"/>
    </row>
    <row r="316" spans="1:57" s="155" customFormat="1">
      <c r="A316" s="619" t="s">
        <v>752</v>
      </c>
      <c r="B316" s="620" t="s">
        <v>753</v>
      </c>
      <c r="C316" s="434">
        <v>3</v>
      </c>
      <c r="D316" s="161"/>
      <c r="E316" s="158"/>
      <c r="F316" s="159"/>
      <c r="G316" s="488"/>
      <c r="H316" s="373">
        <f>'[6]sp. recuperare si  cronici'!N74</f>
        <v>0</v>
      </c>
      <c r="I316" s="373">
        <f>'[6]sp. recuperare si  cronici'!O74</f>
        <v>0</v>
      </c>
      <c r="J316" s="373">
        <f>'[6]sp. recuperare si  cronici'!P74</f>
        <v>0</v>
      </c>
      <c r="K316" s="373">
        <f>'[6]sp. recuperare si  cronici'!Q74</f>
        <v>0</v>
      </c>
      <c r="L316" s="248">
        <f>'[6]sp. recuperare si  cronici'!E74</f>
        <v>105</v>
      </c>
      <c r="M316" s="248">
        <f>'[6]sp. recuperare si  cronici'!F74</f>
        <v>277.2</v>
      </c>
      <c r="N316" s="248">
        <f>'[6]sp. recuperare si  cronici'!G74</f>
        <v>0</v>
      </c>
      <c r="O316" s="248">
        <f>'[6]sp. recuperare si  cronici'!H74</f>
        <v>0</v>
      </c>
      <c r="P316" s="248">
        <f>'[6]sp. recuperare si  cronici'!I74</f>
        <v>274.56</v>
      </c>
      <c r="Q316" s="248">
        <f>'[6]sp. recuperare si  cronici'!J74</f>
        <v>0</v>
      </c>
      <c r="R316" s="248">
        <f>'[6]sp. recuperare si  cronici'!K74</f>
        <v>0</v>
      </c>
      <c r="S316" s="248">
        <f>'[6]sp. recuperare si  cronici'!L74</f>
        <v>0</v>
      </c>
      <c r="T316" s="248">
        <f>'[6]sp. recuperare si  cronici'!M74</f>
        <v>0</v>
      </c>
      <c r="U316" s="248">
        <f>'[6]sp. recuperare si  cronici'!N74</f>
        <v>0</v>
      </c>
      <c r="V316" s="248">
        <f>'[6]sp. recuperare si  cronici'!O74</f>
        <v>0</v>
      </c>
      <c r="W316" s="248">
        <f>'[6]sp. recuperare si  cronici'!P74</f>
        <v>0</v>
      </c>
      <c r="X316" s="248">
        <f>'[6]sp. recuperare si  cronici'!Q74</f>
        <v>0</v>
      </c>
      <c r="Y316" s="344">
        <f>V316+R316+M316+I316+E316</f>
        <v>277.2</v>
      </c>
      <c r="Z316" s="206">
        <f>X316+T316+P316+K316+G316</f>
        <v>274.56</v>
      </c>
      <c r="AA316" s="154"/>
      <c r="AB316" s="154"/>
      <c r="AE316" s="609"/>
      <c r="AF316" s="609"/>
      <c r="AG316" s="609"/>
      <c r="AH316" s="609"/>
      <c r="AI316" s="609"/>
      <c r="AJ316" s="609"/>
      <c r="AK316" s="609"/>
      <c r="AL316" s="609"/>
      <c r="AM316" s="609"/>
      <c r="AN316" s="609"/>
      <c r="AO316" s="609"/>
      <c r="AP316" s="609"/>
      <c r="AQ316" s="609"/>
      <c r="AR316" s="609"/>
      <c r="AS316" s="609"/>
      <c r="AT316" s="609"/>
      <c r="AU316" s="609"/>
      <c r="AV316" s="609"/>
      <c r="AW316" s="609"/>
      <c r="AX316" s="609"/>
      <c r="AY316" s="609"/>
      <c r="AZ316" s="609"/>
      <c r="BA316" s="609"/>
      <c r="BB316" s="609"/>
      <c r="BC316" s="609"/>
    </row>
    <row r="317" spans="1:57" s="155" customFormat="1" ht="13.5" thickBot="1">
      <c r="A317" s="621" t="s">
        <v>754</v>
      </c>
      <c r="B317" s="622" t="s">
        <v>755</v>
      </c>
      <c r="C317" s="225">
        <v>3</v>
      </c>
      <c r="D317" s="150"/>
      <c r="E317" s="150"/>
      <c r="F317" s="150"/>
      <c r="G317" s="557"/>
      <c r="H317" s="148">
        <f>'[6]sp. recuperare si  cronici'!N73</f>
        <v>0</v>
      </c>
      <c r="I317" s="148">
        <f>'[6]sp. recuperare si  cronici'!O73</f>
        <v>0</v>
      </c>
      <c r="J317" s="148">
        <f>'[6]sp. recuperare si  cronici'!P73</f>
        <v>0</v>
      </c>
      <c r="K317" s="148">
        <f>'[6]sp. recuperare si  cronici'!Q73</f>
        <v>0</v>
      </c>
      <c r="L317" s="152">
        <f>'[6]sp. recuperare si  cronici'!E73</f>
        <v>15</v>
      </c>
      <c r="M317" s="152">
        <f>'[6]sp. recuperare si  cronici'!F73</f>
        <v>67.98</v>
      </c>
      <c r="N317" s="152">
        <f>'[6]sp. recuperare si  cronici'!G73</f>
        <v>0</v>
      </c>
      <c r="O317" s="152">
        <f>'[6]sp. recuperare si  cronici'!H73</f>
        <v>0</v>
      </c>
      <c r="P317" s="152">
        <f>'[6]sp. recuperare si  cronici'!I73</f>
        <v>67.98</v>
      </c>
      <c r="Q317" s="152">
        <f>'[6]sp. recuperare si  cronici'!J73</f>
        <v>0</v>
      </c>
      <c r="R317" s="152">
        <f>'[6]sp. recuperare si  cronici'!K73</f>
        <v>0</v>
      </c>
      <c r="S317" s="152">
        <f>'[6]sp. recuperare si  cronici'!L73</f>
        <v>0</v>
      </c>
      <c r="T317" s="152">
        <f>'[6]sp. recuperare si  cronici'!M73</f>
        <v>0</v>
      </c>
      <c r="U317" s="150">
        <f>'[6]sp. recuperare si  cronici'!R73</f>
        <v>0</v>
      </c>
      <c r="V317" s="150">
        <f>'[6]sp. recuperare si  cronici'!S73</f>
        <v>0</v>
      </c>
      <c r="W317" s="150">
        <f>'[6]sp. recuperare si  cronici'!T73</f>
        <v>0</v>
      </c>
      <c r="X317" s="150">
        <f>'[6]sp. recuperare si  cronici'!U73</f>
        <v>0</v>
      </c>
      <c r="Y317" s="623">
        <f t="shared" si="64"/>
        <v>67.98</v>
      </c>
      <c r="Z317" s="624">
        <f t="shared" si="65"/>
        <v>67.98</v>
      </c>
      <c r="AA317" s="625"/>
      <c r="AB317" s="625"/>
      <c r="AE317" s="609"/>
      <c r="AF317" s="609"/>
      <c r="AG317" s="609"/>
      <c r="AH317" s="609"/>
      <c r="AI317" s="609"/>
      <c r="AJ317" s="609"/>
      <c r="AK317" s="609"/>
      <c r="AL317" s="609"/>
      <c r="AM317" s="609"/>
      <c r="AN317" s="609"/>
      <c r="AO317" s="609"/>
      <c r="AP317" s="609"/>
      <c r="AQ317" s="609"/>
      <c r="AR317" s="609"/>
      <c r="AS317" s="609"/>
      <c r="AT317" s="609"/>
      <c r="AU317" s="609"/>
      <c r="AV317" s="609"/>
      <c r="AW317" s="609"/>
      <c r="AX317" s="609"/>
      <c r="AY317" s="609"/>
      <c r="AZ317" s="609"/>
      <c r="BA317" s="609"/>
      <c r="BB317" s="609"/>
      <c r="BC317" s="609"/>
    </row>
    <row r="318" spans="1:57" ht="13.5" thickBot="1">
      <c r="A318" s="2981" t="s">
        <v>756</v>
      </c>
      <c r="B318" s="2982"/>
      <c r="C318" s="2999"/>
      <c r="D318" s="167">
        <f>SUM(D302:D317)</f>
        <v>26709</v>
      </c>
      <c r="E318" s="167">
        <f t="shared" ref="E318:X318" si="66">SUM(E302:E317)</f>
        <v>61722.420689999992</v>
      </c>
      <c r="F318" s="167">
        <f t="shared" si="66"/>
        <v>26438</v>
      </c>
      <c r="G318" s="167">
        <f t="shared" si="66"/>
        <v>61697.376859999997</v>
      </c>
      <c r="H318" s="167">
        <f t="shared" si="66"/>
        <v>0</v>
      </c>
      <c r="I318" s="626">
        <f t="shared" si="66"/>
        <v>0</v>
      </c>
      <c r="J318" s="167">
        <f t="shared" si="66"/>
        <v>0</v>
      </c>
      <c r="K318" s="626">
        <f t="shared" si="66"/>
        <v>0</v>
      </c>
      <c r="L318" s="167">
        <f t="shared" si="66"/>
        <v>1119</v>
      </c>
      <c r="M318" s="167">
        <f t="shared" si="66"/>
        <v>6163.1789499999986</v>
      </c>
      <c r="N318" s="167">
        <f t="shared" si="66"/>
        <v>1104</v>
      </c>
      <c r="O318" s="167">
        <f t="shared" si="66"/>
        <v>31695</v>
      </c>
      <c r="P318" s="167">
        <f t="shared" si="66"/>
        <v>5821.9463799999985</v>
      </c>
      <c r="Q318" s="167">
        <f t="shared" si="66"/>
        <v>1047</v>
      </c>
      <c r="R318" s="167">
        <f t="shared" si="66"/>
        <v>246.69414</v>
      </c>
      <c r="S318" s="167">
        <f t="shared" si="66"/>
        <v>1047</v>
      </c>
      <c r="T318" s="167">
        <f t="shared" si="66"/>
        <v>246.69414</v>
      </c>
      <c r="U318" s="167">
        <f t="shared" si="66"/>
        <v>34808</v>
      </c>
      <c r="V318" s="167">
        <f t="shared" si="66"/>
        <v>9353.5398100000002</v>
      </c>
      <c r="W318" s="167">
        <f t="shared" si="66"/>
        <v>0</v>
      </c>
      <c r="X318" s="167">
        <f t="shared" si="66"/>
        <v>9351.9278099999992</v>
      </c>
      <c r="Y318" s="627">
        <f>SUM(Y302:Y317)</f>
        <v>77485.833590000009</v>
      </c>
      <c r="Z318" s="628">
        <f>SUM(Z302:Z317)</f>
        <v>77117.945189999984</v>
      </c>
      <c r="AA318" s="171">
        <f>'[6]sp. DRG'!V273+'[6]sp. acuti altele decat DRG'!V53+'[6]sp. recuperare si  cronici'!V75</f>
        <v>77485.833590000009</v>
      </c>
      <c r="AB318" s="171">
        <f>'[6]sp. DRG'!W273+'[6]sp. acuti altele decat DRG'!W53+'[6]sp. recuperare si  cronici'!W75</f>
        <v>77117.945189999984</v>
      </c>
      <c r="AC318" s="172">
        <f>Y318-AA318</f>
        <v>0</v>
      </c>
      <c r="AD318" s="172">
        <f>Z318-AB318</f>
        <v>0</v>
      </c>
    </row>
    <row r="319" spans="1:57" ht="22.5">
      <c r="A319" s="125" t="s">
        <v>757</v>
      </c>
      <c r="B319" s="279" t="s">
        <v>758</v>
      </c>
      <c r="C319" s="138">
        <v>1</v>
      </c>
      <c r="D319" s="128">
        <f>'[6]sp. DRG'!E274</f>
        <v>7326</v>
      </c>
      <c r="E319" s="129">
        <f>'[6]sp. DRG'!F274</f>
        <v>12503.02</v>
      </c>
      <c r="F319" s="130">
        <f>'[6]sp. DRG'!G274</f>
        <v>7326</v>
      </c>
      <c r="G319" s="131">
        <f>'[6]sp. DRG'!H274</f>
        <v>12503.02</v>
      </c>
      <c r="H319" s="143"/>
      <c r="I319" s="140"/>
      <c r="J319" s="141"/>
      <c r="K319" s="142"/>
      <c r="L319" s="629">
        <f>'[6]sp. DRG'!I274</f>
        <v>39</v>
      </c>
      <c r="M319" s="630">
        <f>'[6]sp. DRG'!J274</f>
        <v>182.91</v>
      </c>
      <c r="N319" s="631">
        <f>'[6]sp. DRG'!K274</f>
        <v>48</v>
      </c>
      <c r="O319" s="631">
        <f>'[6]sp. DRG'!L274</f>
        <v>187</v>
      </c>
      <c r="P319" s="630">
        <f>'[6]sp. DRG'!M274</f>
        <v>128.6</v>
      </c>
      <c r="Q319" s="631">
        <f>'[6]sp. DRG'!N274</f>
        <v>615</v>
      </c>
      <c r="R319" s="630">
        <f>'[6]sp. DRG'!O274</f>
        <v>132.96</v>
      </c>
      <c r="S319" s="631">
        <f>'[6]sp. DRG'!P274</f>
        <v>615</v>
      </c>
      <c r="T319" s="632">
        <f>'[6]sp. DRG'!Q274</f>
        <v>132.96</v>
      </c>
      <c r="U319" s="308">
        <f>'[6]sp. DRG'!R274</f>
        <v>6954</v>
      </c>
      <c r="V319" s="633">
        <f>'[6]sp. DRG'!S274</f>
        <v>1937.48</v>
      </c>
      <c r="W319" s="308">
        <f>'[6]sp. DRG'!T274</f>
        <v>6954</v>
      </c>
      <c r="X319" s="634">
        <f>'[6]sp. DRG'!U274</f>
        <v>1937.48</v>
      </c>
      <c r="Y319" s="344">
        <f t="shared" ref="Y319:Y324" si="67">V319+R319+M319+I319+E319</f>
        <v>14756.37</v>
      </c>
      <c r="Z319" s="206">
        <f t="shared" ref="Z319:Z324" si="68">X319+T319+P319+K319+G319</f>
        <v>14702.060000000001</v>
      </c>
    </row>
    <row r="320" spans="1:57" s="155" customFormat="1" ht="22.5">
      <c r="A320" s="136" t="s">
        <v>759</v>
      </c>
      <c r="B320" s="284" t="s">
        <v>760</v>
      </c>
      <c r="C320" s="138">
        <v>1</v>
      </c>
      <c r="D320" s="139">
        <f>'[6]sp. DRG'!E275</f>
        <v>5529</v>
      </c>
      <c r="E320" s="140">
        <f>'[6]sp. DRG'!F275</f>
        <v>8850.06</v>
      </c>
      <c r="F320" s="141">
        <f>'[6]sp. DRG'!G275</f>
        <v>5529</v>
      </c>
      <c r="G320" s="142">
        <f>'[6]sp. DRG'!H275</f>
        <v>8850.06</v>
      </c>
      <c r="H320" s="143"/>
      <c r="I320" s="140"/>
      <c r="J320" s="141"/>
      <c r="K320" s="142"/>
      <c r="L320" s="303">
        <f>'[6]sp. DRG'!I275</f>
        <v>112</v>
      </c>
      <c r="M320" s="633">
        <f>'[6]sp. DRG'!J275</f>
        <v>416.88</v>
      </c>
      <c r="N320" s="308">
        <f>'[6]sp. DRG'!K275</f>
        <v>144</v>
      </c>
      <c r="O320" s="308">
        <f>'[6]sp. DRG'!L275</f>
        <v>367</v>
      </c>
      <c r="P320" s="633">
        <f>'[6]sp. DRG'!M275</f>
        <v>345.26</v>
      </c>
      <c r="Q320" s="308">
        <f>'[6]sp. DRG'!N275</f>
        <v>0</v>
      </c>
      <c r="R320" s="633">
        <f>'[6]sp. DRG'!O275</f>
        <v>0</v>
      </c>
      <c r="S320" s="308">
        <f>'[6]sp. DRG'!P275</f>
        <v>0</v>
      </c>
      <c r="T320" s="635">
        <f>'[6]sp. DRG'!Q275</f>
        <v>0</v>
      </c>
      <c r="U320" s="308">
        <f>'[6]sp. DRG'!R275</f>
        <v>2097</v>
      </c>
      <c r="V320" s="633">
        <f>'[6]sp. DRG'!S275</f>
        <v>615.35</v>
      </c>
      <c r="W320" s="308">
        <f>'[6]sp. DRG'!T275</f>
        <v>2097</v>
      </c>
      <c r="X320" s="634">
        <f>'[6]sp. DRG'!U275</f>
        <v>615.35</v>
      </c>
      <c r="Y320" s="344">
        <f t="shared" si="67"/>
        <v>9882.2899999999991</v>
      </c>
      <c r="Z320" s="206">
        <f t="shared" si="68"/>
        <v>9810.67</v>
      </c>
      <c r="AA320" s="154"/>
      <c r="AB320" s="154"/>
    </row>
    <row r="321" spans="1:30" ht="22.5">
      <c r="A321" s="136" t="s">
        <v>761</v>
      </c>
      <c r="B321" s="284" t="s">
        <v>762</v>
      </c>
      <c r="C321" s="138">
        <v>1</v>
      </c>
      <c r="D321" s="139">
        <f>'[6]sp. DRG'!E276</f>
        <v>1953</v>
      </c>
      <c r="E321" s="140">
        <f>'[6]sp. DRG'!F276</f>
        <v>2713.2</v>
      </c>
      <c r="F321" s="141">
        <f>'[6]sp. DRG'!G276</f>
        <v>1953</v>
      </c>
      <c r="G321" s="142">
        <f>'[6]sp. DRG'!H276</f>
        <v>2713.2</v>
      </c>
      <c r="H321" s="143"/>
      <c r="I321" s="140"/>
      <c r="J321" s="141"/>
      <c r="K321" s="142"/>
      <c r="L321" s="303">
        <f>'[6]sp. DRG'!I276</f>
        <v>0</v>
      </c>
      <c r="M321" s="633">
        <f>'[6]sp. DRG'!J276</f>
        <v>0</v>
      </c>
      <c r="N321" s="308">
        <f>'[6]sp. DRG'!K276</f>
        <v>0</v>
      </c>
      <c r="O321" s="308">
        <f>'[6]sp. DRG'!L276</f>
        <v>0</v>
      </c>
      <c r="P321" s="633">
        <f>'[6]sp. DRG'!M276</f>
        <v>0</v>
      </c>
      <c r="Q321" s="308">
        <f>'[6]sp. DRG'!N276</f>
        <v>0</v>
      </c>
      <c r="R321" s="633">
        <f>'[6]sp. DRG'!O276</f>
        <v>0</v>
      </c>
      <c r="S321" s="308">
        <f>'[6]sp. DRG'!P276</f>
        <v>0</v>
      </c>
      <c r="T321" s="635">
        <f>'[6]sp. DRG'!Q276</f>
        <v>0</v>
      </c>
      <c r="U321" s="308">
        <f>'[6]sp. DRG'!R276</f>
        <v>2333</v>
      </c>
      <c r="V321" s="633">
        <f>'[6]sp. DRG'!S276</f>
        <v>583.27</v>
      </c>
      <c r="W321" s="308">
        <f>'[6]sp. DRG'!T276</f>
        <v>2304</v>
      </c>
      <c r="X321" s="634">
        <f>'[6]sp. DRG'!U276</f>
        <v>576</v>
      </c>
      <c r="Y321" s="344">
        <f t="shared" si="67"/>
        <v>3296.47</v>
      </c>
      <c r="Z321" s="206">
        <f t="shared" si="68"/>
        <v>3289.2</v>
      </c>
    </row>
    <row r="322" spans="1:30">
      <c r="A322" s="136" t="s">
        <v>763</v>
      </c>
      <c r="B322" s="284" t="s">
        <v>764</v>
      </c>
      <c r="C322" s="138">
        <v>1</v>
      </c>
      <c r="D322" s="139">
        <f>'[6]sp. DRG'!E277</f>
        <v>261</v>
      </c>
      <c r="E322" s="140">
        <f>'[6]sp. DRG'!F277</f>
        <v>334.03</v>
      </c>
      <c r="F322" s="141">
        <f>'[6]sp. DRG'!G277</f>
        <v>261</v>
      </c>
      <c r="G322" s="142">
        <f>'[6]sp. DRG'!H277</f>
        <v>334.03</v>
      </c>
      <c r="H322" s="179"/>
      <c r="I322" s="181"/>
      <c r="J322" s="180"/>
      <c r="K322" s="177"/>
      <c r="L322" s="303">
        <f>'[6]sp. DRG'!I277</f>
        <v>313</v>
      </c>
      <c r="M322" s="633">
        <f>'[6]sp. DRG'!J277</f>
        <v>2198.9499999999998</v>
      </c>
      <c r="N322" s="308">
        <f>'[6]sp. DRG'!K277</f>
        <v>313</v>
      </c>
      <c r="O322" s="308">
        <f>'[6]sp. DRG'!L277</f>
        <v>10693</v>
      </c>
      <c r="P322" s="633">
        <f>'[6]sp. DRG'!M277</f>
        <v>2198.9499999999998</v>
      </c>
      <c r="Q322" s="308">
        <f>'[6]sp. DRG'!N277</f>
        <v>897</v>
      </c>
      <c r="R322" s="633">
        <f>'[6]sp. DRG'!O277</f>
        <v>211.35</v>
      </c>
      <c r="S322" s="308">
        <f>'[6]sp. DRG'!P277</f>
        <v>897</v>
      </c>
      <c r="T322" s="635">
        <f>'[6]sp. DRG'!Q277</f>
        <v>211.35</v>
      </c>
      <c r="U322" s="308">
        <f>'[6]sp. DRG'!R277</f>
        <v>339</v>
      </c>
      <c r="V322" s="633">
        <f>'[6]sp. DRG'!S277</f>
        <v>119.4</v>
      </c>
      <c r="W322" s="308">
        <f>'[6]sp. DRG'!T277</f>
        <v>339</v>
      </c>
      <c r="X322" s="634">
        <f>'[6]sp. DRG'!U277</f>
        <v>119.4</v>
      </c>
      <c r="Y322" s="344">
        <f t="shared" si="67"/>
        <v>2863.7299999999996</v>
      </c>
      <c r="Z322" s="206">
        <f t="shared" si="68"/>
        <v>2863.7299999999996</v>
      </c>
    </row>
    <row r="323" spans="1:30" ht="22.5">
      <c r="A323" s="636" t="s">
        <v>765</v>
      </c>
      <c r="B323" s="637" t="s">
        <v>766</v>
      </c>
      <c r="C323" s="404">
        <v>2</v>
      </c>
      <c r="D323" s="428"/>
      <c r="E323" s="506"/>
      <c r="F323" s="507"/>
      <c r="G323" s="508"/>
      <c r="H323" s="179">
        <f>'[6]sp. acuti altele decat DRG'!E54</f>
        <v>172</v>
      </c>
      <c r="I323" s="179">
        <f>'[6]sp. acuti altele decat DRG'!F54</f>
        <v>161.99</v>
      </c>
      <c r="J323" s="179">
        <f>'[6]sp. acuti altele decat DRG'!G54</f>
        <v>172</v>
      </c>
      <c r="K323" s="179">
        <f>'[6]sp. acuti altele decat DRG'!H54</f>
        <v>161.99</v>
      </c>
      <c r="L323" s="179">
        <f>'[6]sp. acuti altele decat DRG'!I54</f>
        <v>86</v>
      </c>
      <c r="M323" s="179">
        <f>'[6]sp. acuti altele decat DRG'!J54</f>
        <v>230.49</v>
      </c>
      <c r="N323" s="179">
        <f>'[6]sp. acuti altele decat DRG'!K54</f>
        <v>72</v>
      </c>
      <c r="O323" s="179">
        <f>'[6]sp. acuti altele decat DRG'!L54</f>
        <v>0</v>
      </c>
      <c r="P323" s="179">
        <f>'[6]sp. acuti altele decat DRG'!M54</f>
        <v>160.91</v>
      </c>
      <c r="Q323" s="179">
        <f>'[6]sp. acuti altele decat DRG'!N54</f>
        <v>0</v>
      </c>
      <c r="R323" s="179">
        <f>'[6]sp. acuti altele decat DRG'!O54</f>
        <v>0</v>
      </c>
      <c r="S323" s="179">
        <f>'[6]sp. acuti altele decat DRG'!P54</f>
        <v>0</v>
      </c>
      <c r="T323" s="179">
        <f>'[6]sp. acuti altele decat DRG'!Q54</f>
        <v>0</v>
      </c>
      <c r="U323" s="179">
        <f>'[6]sp. acuti altele decat DRG'!R54</f>
        <v>1430</v>
      </c>
      <c r="V323" s="179">
        <f>'[6]sp. acuti altele decat DRG'!S54</f>
        <v>351.52</v>
      </c>
      <c r="W323" s="179">
        <f>'[6]sp. acuti altele decat DRG'!T54</f>
        <v>1599</v>
      </c>
      <c r="X323" s="179">
        <f>'[6]sp. acuti altele decat DRG'!U54</f>
        <v>340.93</v>
      </c>
      <c r="Y323" s="344">
        <f t="shared" si="67"/>
        <v>744</v>
      </c>
      <c r="Z323" s="206">
        <f t="shared" si="68"/>
        <v>663.83</v>
      </c>
    </row>
    <row r="324" spans="1:30" ht="37.5" customHeight="1" thickBot="1">
      <c r="A324" s="347" t="s">
        <v>767</v>
      </c>
      <c r="B324" s="348" t="s">
        <v>768</v>
      </c>
      <c r="C324" s="404">
        <v>3</v>
      </c>
      <c r="D324" s="190"/>
      <c r="E324" s="195"/>
      <c r="F324" s="196"/>
      <c r="G324" s="197"/>
      <c r="H324" s="179"/>
      <c r="I324" s="406"/>
      <c r="J324" s="180"/>
      <c r="K324" s="408"/>
      <c r="L324" s="638">
        <f>'[6]sp. recuperare si  cronici'!E76</f>
        <v>213</v>
      </c>
      <c r="M324" s="639">
        <f>'[6]sp. recuperare si  cronici'!F76</f>
        <v>1364.63</v>
      </c>
      <c r="N324" s="194">
        <f>'[6]sp. recuperare si  cronici'!G76</f>
        <v>213</v>
      </c>
      <c r="O324" s="194">
        <f>'[6]sp. recuperare si  cronici'!H76</f>
        <v>10164</v>
      </c>
      <c r="P324" s="639">
        <f>'[6]sp. recuperare si  cronici'!I76</f>
        <v>1364.63</v>
      </c>
      <c r="Q324" s="194">
        <f>'[6]sp. recuperare si  cronici'!J76</f>
        <v>0</v>
      </c>
      <c r="R324" s="639">
        <f>'[6]sp. recuperare si  cronici'!K76</f>
        <v>0</v>
      </c>
      <c r="S324" s="194">
        <f>'[6]sp. recuperare si  cronici'!L76</f>
        <v>0</v>
      </c>
      <c r="T324" s="640">
        <f>'[6]sp. recuperare si  cronici'!M76</f>
        <v>0</v>
      </c>
      <c r="U324" s="179"/>
      <c r="V324" s="633"/>
      <c r="W324" s="180"/>
      <c r="X324" s="634"/>
      <c r="Y324" s="344">
        <f t="shared" si="67"/>
        <v>1364.63</v>
      </c>
      <c r="Z324" s="206">
        <f t="shared" si="68"/>
        <v>1364.63</v>
      </c>
    </row>
    <row r="325" spans="1:30" ht="13.5" thickBot="1">
      <c r="A325" s="2981" t="s">
        <v>769</v>
      </c>
      <c r="B325" s="2982"/>
      <c r="C325" s="641"/>
      <c r="D325" s="198">
        <f t="shared" ref="D325:Z325" si="69">SUM(D319:D324)</f>
        <v>15069</v>
      </c>
      <c r="E325" s="199">
        <f t="shared" si="69"/>
        <v>24400.31</v>
      </c>
      <c r="F325" s="198">
        <f t="shared" si="69"/>
        <v>15069</v>
      </c>
      <c r="G325" s="199">
        <f t="shared" si="69"/>
        <v>24400.31</v>
      </c>
      <c r="H325" s="292">
        <f t="shared" si="69"/>
        <v>172</v>
      </c>
      <c r="I325" s="168">
        <f t="shared" si="69"/>
        <v>161.99</v>
      </c>
      <c r="J325" s="167">
        <f t="shared" si="69"/>
        <v>172</v>
      </c>
      <c r="K325" s="168">
        <f t="shared" si="69"/>
        <v>161.99</v>
      </c>
      <c r="L325" s="292">
        <f t="shared" si="69"/>
        <v>763</v>
      </c>
      <c r="M325" s="168">
        <f t="shared" si="69"/>
        <v>4393.8599999999997</v>
      </c>
      <c r="N325" s="167">
        <f t="shared" si="69"/>
        <v>790</v>
      </c>
      <c r="O325" s="167">
        <f t="shared" si="69"/>
        <v>21411</v>
      </c>
      <c r="P325" s="168">
        <f t="shared" si="69"/>
        <v>4198.3500000000004</v>
      </c>
      <c r="Q325" s="167">
        <f t="shared" si="69"/>
        <v>1512</v>
      </c>
      <c r="R325" s="168">
        <f t="shared" si="69"/>
        <v>344.31</v>
      </c>
      <c r="S325" s="167">
        <f t="shared" si="69"/>
        <v>1512</v>
      </c>
      <c r="T325" s="516">
        <f t="shared" si="69"/>
        <v>344.31</v>
      </c>
      <c r="U325" s="167">
        <f t="shared" si="69"/>
        <v>13153</v>
      </c>
      <c r="V325" s="168">
        <f t="shared" si="69"/>
        <v>3607.02</v>
      </c>
      <c r="W325" s="167">
        <f t="shared" si="69"/>
        <v>13293</v>
      </c>
      <c r="X325" s="168">
        <f t="shared" si="69"/>
        <v>3589.16</v>
      </c>
      <c r="Y325" s="168">
        <f t="shared" si="69"/>
        <v>32907.49</v>
      </c>
      <c r="Z325" s="168">
        <f t="shared" si="69"/>
        <v>32694.120000000006</v>
      </c>
      <c r="AA325" s="171">
        <f>'[6]sp. DRG'!V279+'[6]sp. recuperare si  cronici'!V77+'[6]sp. acuti altele decat DRG'!V55</f>
        <v>32907.49</v>
      </c>
      <c r="AB325" s="171">
        <f>'[6]sp. DRG'!W279+'[6]sp. recuperare si  cronici'!W77+'[6]sp. acuti altele decat DRG'!W55</f>
        <v>32694.120000000003</v>
      </c>
      <c r="AC325" s="172">
        <f>Y325-AA325</f>
        <v>0</v>
      </c>
      <c r="AD325" s="172">
        <f>Z325-AB325</f>
        <v>0</v>
      </c>
    </row>
    <row r="326" spans="1:30" ht="22.5">
      <c r="A326" s="125" t="s">
        <v>770</v>
      </c>
      <c r="B326" s="279" t="s">
        <v>771</v>
      </c>
      <c r="C326" s="127">
        <v>1</v>
      </c>
      <c r="D326" s="128">
        <f>'[6]sp. DRG'!E280</f>
        <v>10467</v>
      </c>
      <c r="E326" s="129">
        <f>'[6]sp. DRG'!F280</f>
        <v>17245.47</v>
      </c>
      <c r="F326" s="130">
        <f>'[6]sp. DRG'!G280</f>
        <v>10464.000001213884</v>
      </c>
      <c r="G326" s="131">
        <f>'[6]sp. DRG'!H280</f>
        <v>17240.53</v>
      </c>
      <c r="H326" s="179"/>
      <c r="I326" s="140"/>
      <c r="J326" s="180"/>
      <c r="K326" s="142"/>
      <c r="L326" s="204">
        <f>'[6]sp. DRG'!I280</f>
        <v>767</v>
      </c>
      <c r="M326" s="134">
        <f>'[6]sp. DRG'!J280</f>
        <v>2570.0300000000002</v>
      </c>
      <c r="N326" s="173">
        <f>'[6]sp. DRG'!K280</f>
        <v>758</v>
      </c>
      <c r="O326" s="173">
        <f>'[6]sp. DRG'!L280</f>
        <v>3606</v>
      </c>
      <c r="P326" s="134">
        <f>'[6]sp. DRG'!M280</f>
        <v>2509.0100000000002</v>
      </c>
      <c r="Q326" s="173">
        <f>'[6]sp. DRG'!N280</f>
        <v>0</v>
      </c>
      <c r="R326" s="134">
        <f>'[6]sp. DRG'!O280</f>
        <v>0</v>
      </c>
      <c r="S326" s="173">
        <f>'[6]sp. DRG'!P280</f>
        <v>0</v>
      </c>
      <c r="T326" s="401">
        <f>'[6]sp. DRG'!Q280</f>
        <v>0</v>
      </c>
      <c r="U326" s="179">
        <f>'[6]sp. DRG'!R280</f>
        <v>4513</v>
      </c>
      <c r="V326" s="176">
        <f>'[6]sp. DRG'!S280</f>
        <v>1496.4</v>
      </c>
      <c r="W326" s="179">
        <f>'[6]sp. DRG'!T280</f>
        <v>4454</v>
      </c>
      <c r="X326" s="642">
        <f>'[6]sp. DRG'!U280</f>
        <v>1476.59</v>
      </c>
      <c r="Y326" s="211">
        <f t="shared" ref="Y326:Y331" si="70">V326+R326+M326+I326+E326</f>
        <v>21311.9</v>
      </c>
      <c r="Z326" s="177">
        <f t="shared" ref="Z326:Z331" si="71">X326+T326+P326+K326+G326</f>
        <v>21226.129999999997</v>
      </c>
    </row>
    <row r="327" spans="1:30" ht="22.5">
      <c r="A327" s="136" t="s">
        <v>772</v>
      </c>
      <c r="B327" s="284" t="s">
        <v>773</v>
      </c>
      <c r="C327" s="138">
        <v>1</v>
      </c>
      <c r="D327" s="139">
        <f>'[6]sp. DRG'!E281</f>
        <v>756</v>
      </c>
      <c r="E327" s="140">
        <f>'[6]sp. DRG'!F281</f>
        <v>1131.1199999999999</v>
      </c>
      <c r="F327" s="141">
        <f>'[6]sp. DRG'!G281</f>
        <v>755.99999598983004</v>
      </c>
      <c r="G327" s="142">
        <f>'[6]sp. DRG'!H281</f>
        <v>1131.1199999999999</v>
      </c>
      <c r="H327" s="179"/>
      <c r="I327" s="140"/>
      <c r="J327" s="180"/>
      <c r="K327" s="142"/>
      <c r="L327" s="210">
        <f>'[6]sp. DRG'!I281</f>
        <v>102</v>
      </c>
      <c r="M327" s="176">
        <f>'[6]sp. DRG'!J281</f>
        <v>214.08</v>
      </c>
      <c r="N327" s="179">
        <f>'[6]sp. DRG'!K281</f>
        <v>99</v>
      </c>
      <c r="O327" s="179">
        <f>'[6]sp. DRG'!L281</f>
        <v>0</v>
      </c>
      <c r="P327" s="176">
        <f>'[6]sp. DRG'!M281</f>
        <v>208.49</v>
      </c>
      <c r="Q327" s="179">
        <f>'[6]sp. DRG'!N281</f>
        <v>0</v>
      </c>
      <c r="R327" s="176">
        <f>'[6]sp. DRG'!O281</f>
        <v>0</v>
      </c>
      <c r="S327" s="179">
        <f>'[6]sp. DRG'!P281</f>
        <v>0</v>
      </c>
      <c r="T327" s="515">
        <f>'[6]sp. DRG'!Q281</f>
        <v>0</v>
      </c>
      <c r="U327" s="179">
        <f>'[6]sp. DRG'!R281</f>
        <v>612</v>
      </c>
      <c r="V327" s="176">
        <f>'[6]sp. DRG'!S281</f>
        <v>157.53</v>
      </c>
      <c r="W327" s="179">
        <f>'[6]sp. DRG'!T281</f>
        <v>493</v>
      </c>
      <c r="X327" s="642">
        <f>'[6]sp. DRG'!U281</f>
        <v>126.85</v>
      </c>
      <c r="Y327" s="211">
        <f t="shared" si="70"/>
        <v>1502.73</v>
      </c>
      <c r="Z327" s="177">
        <f t="shared" si="71"/>
        <v>1466.46</v>
      </c>
    </row>
    <row r="328" spans="1:30" ht="22.5">
      <c r="A328" s="136" t="s">
        <v>774</v>
      </c>
      <c r="B328" s="284" t="s">
        <v>775</v>
      </c>
      <c r="C328" s="138">
        <v>1</v>
      </c>
      <c r="D328" s="139">
        <f>'[6]sp. DRG'!E282</f>
        <v>3642</v>
      </c>
      <c r="E328" s="140">
        <f>'[6]sp. DRG'!F282</f>
        <v>5519.01</v>
      </c>
      <c r="F328" s="141">
        <f>'[6]sp. DRG'!G282</f>
        <v>3641.9999762435505</v>
      </c>
      <c r="G328" s="142">
        <f>'[6]sp. DRG'!H282</f>
        <v>5519.01</v>
      </c>
      <c r="H328" s="179"/>
      <c r="I328" s="140"/>
      <c r="J328" s="180"/>
      <c r="K328" s="142"/>
      <c r="L328" s="210">
        <f>'[6]sp. DRG'!I282</f>
        <v>123</v>
      </c>
      <c r="M328" s="176">
        <f>'[6]sp. DRG'!J282</f>
        <v>443.97</v>
      </c>
      <c r="N328" s="179">
        <f>'[6]sp. DRG'!K282</f>
        <v>0</v>
      </c>
      <c r="O328" s="179">
        <f>'[6]sp. DRG'!L282</f>
        <v>562</v>
      </c>
      <c r="P328" s="176">
        <f>'[6]sp. DRG'!M282</f>
        <v>399.86</v>
      </c>
      <c r="Q328" s="179">
        <f>'[6]sp. DRG'!N282</f>
        <v>0</v>
      </c>
      <c r="R328" s="176">
        <f>'[6]sp. DRG'!O282</f>
        <v>0</v>
      </c>
      <c r="S328" s="179">
        <f>'[6]sp. DRG'!P282</f>
        <v>0</v>
      </c>
      <c r="T328" s="515">
        <f>'[6]sp. DRG'!Q282</f>
        <v>0</v>
      </c>
      <c r="U328" s="179">
        <f>'[6]sp. DRG'!R282</f>
        <v>686</v>
      </c>
      <c r="V328" s="176">
        <f>'[6]sp. DRG'!S282</f>
        <v>264.3</v>
      </c>
      <c r="W328" s="179">
        <f>'[6]sp. DRG'!T282</f>
        <v>686</v>
      </c>
      <c r="X328" s="642">
        <f>'[6]sp. DRG'!U282</f>
        <v>264.3</v>
      </c>
      <c r="Y328" s="211">
        <f t="shared" si="70"/>
        <v>6227.2800000000007</v>
      </c>
      <c r="Z328" s="177">
        <f t="shared" si="71"/>
        <v>6183.17</v>
      </c>
    </row>
    <row r="329" spans="1:30" ht="22.5">
      <c r="A329" s="136" t="s">
        <v>776</v>
      </c>
      <c r="B329" s="284" t="s">
        <v>777</v>
      </c>
      <c r="C329" s="138">
        <v>1</v>
      </c>
      <c r="D329" s="139">
        <f>'[6]sp. DRG'!E283</f>
        <v>1089</v>
      </c>
      <c r="E329" s="140">
        <f>'[6]sp. DRG'!F283</f>
        <v>1435.64</v>
      </c>
      <c r="F329" s="141">
        <f>'[6]sp. DRG'!G283</f>
        <v>1083.9999969658213</v>
      </c>
      <c r="G329" s="142">
        <f>'[6]sp. DRG'!H283</f>
        <v>1429.05</v>
      </c>
      <c r="H329" s="179"/>
      <c r="I329" s="140"/>
      <c r="J329" s="180"/>
      <c r="K329" s="142"/>
      <c r="L329" s="210">
        <f>'[6]sp. DRG'!I283</f>
        <v>60</v>
      </c>
      <c r="M329" s="176">
        <f>'[6]sp. DRG'!J283</f>
        <v>132.03</v>
      </c>
      <c r="N329" s="179">
        <f>'[6]sp. DRG'!K283</f>
        <v>47</v>
      </c>
      <c r="O329" s="179">
        <f>'[6]sp. DRG'!L283</f>
        <v>0</v>
      </c>
      <c r="P329" s="176">
        <f>'[6]sp. DRG'!M283</f>
        <v>102.69</v>
      </c>
      <c r="Q329" s="179">
        <f>'[6]sp. DRG'!N283</f>
        <v>0</v>
      </c>
      <c r="R329" s="176">
        <f>'[6]sp. DRG'!O283</f>
        <v>0</v>
      </c>
      <c r="S329" s="179">
        <f>'[6]sp. DRG'!P283</f>
        <v>0</v>
      </c>
      <c r="T329" s="515">
        <f>'[6]sp. DRG'!Q283</f>
        <v>0</v>
      </c>
      <c r="U329" s="179">
        <f>'[6]sp. DRG'!R283</f>
        <v>269</v>
      </c>
      <c r="V329" s="176">
        <f>'[6]sp. DRG'!S283</f>
        <v>82.92</v>
      </c>
      <c r="W329" s="179">
        <f>'[6]sp. DRG'!T283</f>
        <v>157</v>
      </c>
      <c r="X329" s="642">
        <f>'[6]sp. DRG'!U283</f>
        <v>48.41</v>
      </c>
      <c r="Y329" s="211">
        <f t="shared" si="70"/>
        <v>1650.5900000000001</v>
      </c>
      <c r="Z329" s="177">
        <f t="shared" si="71"/>
        <v>1580.1499999999999</v>
      </c>
    </row>
    <row r="330" spans="1:30" ht="33.75">
      <c r="A330" s="136" t="s">
        <v>778</v>
      </c>
      <c r="B330" s="284" t="s">
        <v>779</v>
      </c>
      <c r="C330" s="138">
        <v>1</v>
      </c>
      <c r="D330" s="139">
        <f>'[6]sp. DRG'!E284</f>
        <v>0</v>
      </c>
      <c r="E330" s="140">
        <f>'[6]sp. DRG'!F284</f>
        <v>0</v>
      </c>
      <c r="F330" s="141">
        <f>'[6]sp. DRG'!G284</f>
        <v>0</v>
      </c>
      <c r="G330" s="142">
        <f>'[6]sp. DRG'!H284</f>
        <v>0</v>
      </c>
      <c r="H330" s="179"/>
      <c r="I330" s="181"/>
      <c r="J330" s="180"/>
      <c r="K330" s="177"/>
      <c r="L330" s="210">
        <f>'[6]sp. DRG'!I284</f>
        <v>0</v>
      </c>
      <c r="M330" s="176">
        <f>'[6]sp. DRG'!J284</f>
        <v>0</v>
      </c>
      <c r="N330" s="179">
        <f>'[6]sp. DRG'!K284</f>
        <v>0</v>
      </c>
      <c r="O330" s="179">
        <f>'[6]sp. DRG'!L284</f>
        <v>0</v>
      </c>
      <c r="P330" s="176">
        <f>'[6]sp. DRG'!M284</f>
        <v>0</v>
      </c>
      <c r="Q330" s="179">
        <f>'[6]sp. DRG'!N284</f>
        <v>0</v>
      </c>
      <c r="R330" s="176">
        <f>'[6]sp. DRG'!O284</f>
        <v>0</v>
      </c>
      <c r="S330" s="179">
        <f>'[6]sp. DRG'!P284</f>
        <v>0</v>
      </c>
      <c r="T330" s="515">
        <f>'[6]sp. DRG'!Q284</f>
        <v>0</v>
      </c>
      <c r="U330" s="179">
        <f>'[6]sp. DRG'!R284</f>
        <v>0</v>
      </c>
      <c r="V330" s="176">
        <f>'[6]sp. DRG'!S284</f>
        <v>0</v>
      </c>
      <c r="W330" s="179">
        <f>'[6]sp. DRG'!T284</f>
        <v>0</v>
      </c>
      <c r="X330" s="642">
        <f>'[6]sp. DRG'!U284</f>
        <v>0</v>
      </c>
      <c r="Y330" s="211">
        <f t="shared" si="70"/>
        <v>0</v>
      </c>
      <c r="Z330" s="177">
        <f t="shared" si="71"/>
        <v>0</v>
      </c>
    </row>
    <row r="331" spans="1:30" ht="23.25" thickBot="1">
      <c r="A331" s="347" t="s">
        <v>780</v>
      </c>
      <c r="B331" s="348" t="s">
        <v>781</v>
      </c>
      <c r="C331" s="349">
        <v>3</v>
      </c>
      <c r="D331" s="190"/>
      <c r="E331" s="195"/>
      <c r="F331" s="196"/>
      <c r="G331" s="197"/>
      <c r="H331" s="179"/>
      <c r="I331" s="406"/>
      <c r="J331" s="180"/>
      <c r="K331" s="408"/>
      <c r="L331" s="638">
        <f>'[6]sp. recuperare si  cronici'!E78</f>
        <v>224</v>
      </c>
      <c r="M331" s="643">
        <f>'[6]sp. recuperare si  cronici'!F78</f>
        <v>1925.33</v>
      </c>
      <c r="N331" s="194">
        <f>'[6]sp. recuperare si  cronici'!G78</f>
        <v>224</v>
      </c>
      <c r="O331" s="194">
        <f>'[6]sp. recuperare si  cronici'!H78</f>
        <v>14629</v>
      </c>
      <c r="P331" s="643">
        <f>'[6]sp. recuperare si  cronici'!I78</f>
        <v>1925.33</v>
      </c>
      <c r="Q331" s="194">
        <f>'[6]sp. recuperare si  cronici'!J78</f>
        <v>0</v>
      </c>
      <c r="R331" s="643">
        <f>'[6]sp. recuperare si  cronici'!K78</f>
        <v>0</v>
      </c>
      <c r="S331" s="194">
        <f>'[6]sp. recuperare si  cronici'!L78</f>
        <v>0</v>
      </c>
      <c r="T331" s="644">
        <f>'[6]sp. recuperare si  cronici'!M78</f>
        <v>0</v>
      </c>
      <c r="U331" s="179"/>
      <c r="V331" s="406"/>
      <c r="W331" s="180"/>
      <c r="X331" s="509"/>
      <c r="Y331" s="211">
        <f t="shared" si="70"/>
        <v>1925.33</v>
      </c>
      <c r="Z331" s="177">
        <f t="shared" si="71"/>
        <v>1925.33</v>
      </c>
    </row>
    <row r="332" spans="1:30" ht="13.5" thickBot="1">
      <c r="A332" s="2981" t="s">
        <v>782</v>
      </c>
      <c r="B332" s="2982"/>
      <c r="C332" s="3000"/>
      <c r="D332" s="198">
        <f t="shared" ref="D332:Z332" si="72">SUM(D326:D331)</f>
        <v>15954</v>
      </c>
      <c r="E332" s="199">
        <f t="shared" si="72"/>
        <v>25331.239999999998</v>
      </c>
      <c r="F332" s="198">
        <f t="shared" si="72"/>
        <v>15945.999970413088</v>
      </c>
      <c r="G332" s="199">
        <f t="shared" si="72"/>
        <v>25319.709999999995</v>
      </c>
      <c r="H332" s="358">
        <f t="shared" si="72"/>
        <v>0</v>
      </c>
      <c r="I332" s="413">
        <f t="shared" si="72"/>
        <v>0</v>
      </c>
      <c r="J332" s="414">
        <f t="shared" si="72"/>
        <v>0</v>
      </c>
      <c r="K332" s="413">
        <f t="shared" si="72"/>
        <v>0</v>
      </c>
      <c r="L332" s="358">
        <f t="shared" si="72"/>
        <v>1276</v>
      </c>
      <c r="M332" s="413">
        <f t="shared" si="72"/>
        <v>5285.4400000000005</v>
      </c>
      <c r="N332" s="414">
        <f t="shared" si="72"/>
        <v>1128</v>
      </c>
      <c r="O332" s="414">
        <f t="shared" si="72"/>
        <v>18797</v>
      </c>
      <c r="P332" s="413">
        <f t="shared" si="72"/>
        <v>5145.38</v>
      </c>
      <c r="Q332" s="414">
        <f t="shared" si="72"/>
        <v>0</v>
      </c>
      <c r="R332" s="413">
        <f t="shared" si="72"/>
        <v>0</v>
      </c>
      <c r="S332" s="414">
        <f t="shared" si="72"/>
        <v>0</v>
      </c>
      <c r="T332" s="415">
        <f t="shared" si="72"/>
        <v>0</v>
      </c>
      <c r="U332" s="414">
        <f t="shared" si="72"/>
        <v>6080</v>
      </c>
      <c r="V332" s="413">
        <f t="shared" si="72"/>
        <v>2001.15</v>
      </c>
      <c r="W332" s="414">
        <f t="shared" si="72"/>
        <v>5790</v>
      </c>
      <c r="X332" s="413">
        <f t="shared" si="72"/>
        <v>1916.1499999999999</v>
      </c>
      <c r="Y332" s="413">
        <f t="shared" si="72"/>
        <v>32617.83</v>
      </c>
      <c r="Z332" s="413">
        <f t="shared" si="72"/>
        <v>32381.239999999998</v>
      </c>
      <c r="AA332" s="171">
        <f>'[6]sp. DRG'!V285+'[6]sp. recuperare si  cronici'!V79</f>
        <v>32617.83</v>
      </c>
      <c r="AB332" s="171">
        <f>'[6]sp. DRG'!W285+'[6]sp. recuperare si  cronici'!W79</f>
        <v>32381.240000000005</v>
      </c>
      <c r="AC332" s="172">
        <f>Y332-AA332</f>
        <v>0</v>
      </c>
      <c r="AD332" s="172">
        <f>Z332-AB332</f>
        <v>0</v>
      </c>
    </row>
    <row r="333" spans="1:30" s="155" customFormat="1" ht="23.25" thickBot="1">
      <c r="A333" s="645" t="s">
        <v>783</v>
      </c>
      <c r="B333" s="646" t="s">
        <v>784</v>
      </c>
      <c r="C333" s="647">
        <v>1</v>
      </c>
      <c r="D333" s="233">
        <f>'[6]sp. DRG'!E286</f>
        <v>9447</v>
      </c>
      <c r="E333" s="232">
        <f>'[6]sp. DRG'!F286</f>
        <v>16854.96</v>
      </c>
      <c r="F333" s="233">
        <f>'[6]sp. DRG'!G286</f>
        <v>8966</v>
      </c>
      <c r="G333" s="232">
        <f>'[6]sp. DRG'!H286</f>
        <v>16854.95952</v>
      </c>
      <c r="H333" s="264"/>
      <c r="I333" s="232"/>
      <c r="J333" s="264"/>
      <c r="K333" s="232"/>
      <c r="L333" s="264">
        <f>'[6]sp. DRG'!I286</f>
        <v>75</v>
      </c>
      <c r="M333" s="265">
        <f>'[6]sp. DRG'!J286</f>
        <v>555.55999999999995</v>
      </c>
      <c r="N333" s="264">
        <f>'[6]sp. DRG'!K286</f>
        <v>58</v>
      </c>
      <c r="O333" s="264">
        <f>'[6]sp. DRG'!L286</f>
        <v>2468</v>
      </c>
      <c r="P333" s="265">
        <f>'[6]sp. DRG'!M286</f>
        <v>499.69920000000002</v>
      </c>
      <c r="Q333" s="264">
        <f>'[6]sp. DRG'!N286</f>
        <v>0</v>
      </c>
      <c r="R333" s="265">
        <f>'[6]sp. DRG'!O286</f>
        <v>0</v>
      </c>
      <c r="S333" s="264">
        <f>'[6]sp. DRG'!P286</f>
        <v>0</v>
      </c>
      <c r="T333" s="265">
        <f>'[6]sp. DRG'!Q286</f>
        <v>0</v>
      </c>
      <c r="U333" s="264">
        <f>'[6]sp. DRG'!R286</f>
        <v>5259</v>
      </c>
      <c r="V333" s="265">
        <f>'[6]sp. DRG'!S286</f>
        <v>1518.79</v>
      </c>
      <c r="W333" s="264">
        <f>'[6]sp. DRG'!T286</f>
        <v>4966</v>
      </c>
      <c r="X333" s="265">
        <f>'[6]sp. DRG'!U286</f>
        <v>1454.1869300000001</v>
      </c>
      <c r="Y333" s="175">
        <f>V333+R333+M333+I333+E333</f>
        <v>18929.309999999998</v>
      </c>
      <c r="Z333" s="135">
        <f>X333+T333+P333+K333+G333</f>
        <v>18808.845649999999</v>
      </c>
      <c r="AA333" s="154"/>
      <c r="AB333" s="154"/>
    </row>
    <row r="334" spans="1:30" s="155" customFormat="1" ht="13.5" thickBot="1">
      <c r="A334" s="648" t="s">
        <v>785</v>
      </c>
      <c r="B334" s="649" t="s">
        <v>786</v>
      </c>
      <c r="C334" s="650">
        <v>1</v>
      </c>
      <c r="D334" s="150">
        <f>'[6]sp. DRG'!E287</f>
        <v>1323</v>
      </c>
      <c r="E334" s="149">
        <f>'[6]sp. DRG'!F287</f>
        <v>1762.02</v>
      </c>
      <c r="F334" s="150">
        <f>'[6]sp. DRG'!G287</f>
        <v>1208</v>
      </c>
      <c r="G334" s="149">
        <f>'[6]sp. DRG'!H287</f>
        <v>1762.0216800000001</v>
      </c>
      <c r="H334" s="208"/>
      <c r="I334" s="149"/>
      <c r="J334" s="208"/>
      <c r="K334" s="149"/>
      <c r="L334" s="208">
        <f>'[6]sp. DRG'!I287</f>
        <v>300</v>
      </c>
      <c r="M334" s="213">
        <f>'[6]sp. DRG'!J287</f>
        <v>727.6</v>
      </c>
      <c r="N334" s="208">
        <f>'[6]sp. DRG'!K287</f>
        <v>297</v>
      </c>
      <c r="O334" s="208">
        <f>'[6]sp. DRG'!L287</f>
        <v>0</v>
      </c>
      <c r="P334" s="213">
        <f>'[6]sp. DRG'!M287</f>
        <v>683.51581999999996</v>
      </c>
      <c r="Q334" s="208">
        <f>'[6]sp. DRG'!N287</f>
        <v>0</v>
      </c>
      <c r="R334" s="213">
        <f>'[6]sp. DRG'!O287</f>
        <v>0</v>
      </c>
      <c r="S334" s="208">
        <f>'[6]sp. DRG'!P287</f>
        <v>0</v>
      </c>
      <c r="T334" s="213">
        <f>'[6]sp. DRG'!Q287</f>
        <v>0</v>
      </c>
      <c r="U334" s="208">
        <f>'[6]sp. DRG'!R287</f>
        <v>5625</v>
      </c>
      <c r="V334" s="213">
        <f>'[6]sp. DRG'!S287</f>
        <v>692.49</v>
      </c>
      <c r="W334" s="208">
        <f>'[6]sp. DRG'!T287</f>
        <v>4013</v>
      </c>
      <c r="X334" s="213">
        <f>'[6]sp. DRG'!U287</f>
        <v>600.74994000000004</v>
      </c>
      <c r="Y334" s="175">
        <f t="shared" ref="Y334:Y355" si="73">V334+R334+M334+I334+E334</f>
        <v>3182.11</v>
      </c>
      <c r="Z334" s="135">
        <f t="shared" ref="Z334:Z355" si="74">X334+T334+P334+K334+G334</f>
        <v>3046.2874400000001</v>
      </c>
      <c r="AA334" s="154"/>
      <c r="AB334" s="154"/>
    </row>
    <row r="335" spans="1:30" s="155" customFormat="1" ht="23.25" thickBot="1">
      <c r="A335" s="648" t="s">
        <v>787</v>
      </c>
      <c r="B335" s="649" t="s">
        <v>788</v>
      </c>
      <c r="C335" s="650">
        <v>1</v>
      </c>
      <c r="D335" s="150">
        <f>'[6]sp. DRG'!E288</f>
        <v>2250</v>
      </c>
      <c r="E335" s="149">
        <f>'[6]sp. DRG'!F288</f>
        <v>2632.42</v>
      </c>
      <c r="F335" s="150">
        <f>'[6]sp. DRG'!G288</f>
        <v>2101</v>
      </c>
      <c r="G335" s="149">
        <f>'[6]sp. DRG'!H288</f>
        <v>2632.4189999999999</v>
      </c>
      <c r="H335" s="208"/>
      <c r="I335" s="149"/>
      <c r="J335" s="208"/>
      <c r="K335" s="149"/>
      <c r="L335" s="208">
        <f>'[6]sp. DRG'!I288</f>
        <v>144</v>
      </c>
      <c r="M335" s="213">
        <f>'[6]sp. DRG'!J288</f>
        <v>1029.98</v>
      </c>
      <c r="N335" s="208">
        <f>'[6]sp. DRG'!K288</f>
        <v>111</v>
      </c>
      <c r="O335" s="208">
        <f>'[6]sp. DRG'!L288</f>
        <v>1690</v>
      </c>
      <c r="P335" s="213">
        <f>'[6]sp. DRG'!M288</f>
        <v>802.22619999999995</v>
      </c>
      <c r="Q335" s="208">
        <f>'[6]sp. DRG'!N288</f>
        <v>0</v>
      </c>
      <c r="R335" s="213">
        <f>'[6]sp. DRG'!O288</f>
        <v>0</v>
      </c>
      <c r="S335" s="208">
        <f>'[6]sp. DRG'!P288</f>
        <v>0</v>
      </c>
      <c r="T335" s="213">
        <f>'[6]sp. DRG'!Q288</f>
        <v>0</v>
      </c>
      <c r="U335" s="208">
        <f>'[6]sp. DRG'!R288</f>
        <v>1530</v>
      </c>
      <c r="V335" s="213">
        <f>'[6]sp. DRG'!S288</f>
        <v>323.45</v>
      </c>
      <c r="W335" s="208">
        <f>'[6]sp. DRG'!T288</f>
        <v>2145</v>
      </c>
      <c r="X335" s="213">
        <f>'[6]sp. DRG'!U288</f>
        <v>316.84267999999997</v>
      </c>
      <c r="Y335" s="175">
        <f t="shared" si="73"/>
        <v>3985.8500000000004</v>
      </c>
      <c r="Z335" s="135">
        <f t="shared" si="74"/>
        <v>3751.4878799999997</v>
      </c>
      <c r="AA335" s="154"/>
      <c r="AB335" s="154"/>
    </row>
    <row r="336" spans="1:30" s="155" customFormat="1" ht="23.25" thickBot="1">
      <c r="A336" s="648" t="s">
        <v>789</v>
      </c>
      <c r="B336" s="649" t="s">
        <v>790</v>
      </c>
      <c r="C336" s="650">
        <v>1</v>
      </c>
      <c r="D336" s="150">
        <f>'[6]sp. DRG'!E289</f>
        <v>345</v>
      </c>
      <c r="E336" s="149">
        <f>'[6]sp. DRG'!F289</f>
        <v>481.38</v>
      </c>
      <c r="F336" s="150">
        <f>'[6]sp. DRG'!G289</f>
        <v>334</v>
      </c>
      <c r="G336" s="149">
        <f>'[6]sp. DRG'!H289</f>
        <v>481.38470999999998</v>
      </c>
      <c r="H336" s="208"/>
      <c r="I336" s="149"/>
      <c r="J336" s="208"/>
      <c r="K336" s="149"/>
      <c r="L336" s="208">
        <f>'[6]sp. DRG'!I289</f>
        <v>234</v>
      </c>
      <c r="M336" s="213">
        <f>'[6]sp. DRG'!J289</f>
        <v>567.52</v>
      </c>
      <c r="N336" s="208">
        <f>'[6]sp. DRG'!K289</f>
        <v>227</v>
      </c>
      <c r="O336" s="208">
        <f>'[6]sp. DRG'!L289</f>
        <v>0</v>
      </c>
      <c r="P336" s="213">
        <f>'[6]sp. DRG'!M289</f>
        <v>493.93865</v>
      </c>
      <c r="Q336" s="208">
        <f>'[6]sp. DRG'!N289</f>
        <v>0</v>
      </c>
      <c r="R336" s="213">
        <f>'[6]sp. DRG'!O289</f>
        <v>0</v>
      </c>
      <c r="S336" s="208">
        <f>'[6]sp. DRG'!P289</f>
        <v>0</v>
      </c>
      <c r="T336" s="213">
        <f>'[6]sp. DRG'!Q289</f>
        <v>0</v>
      </c>
      <c r="U336" s="208">
        <f>'[6]sp. DRG'!R289</f>
        <v>681</v>
      </c>
      <c r="V336" s="213">
        <f>'[6]sp. DRG'!S289</f>
        <v>205.9</v>
      </c>
      <c r="W336" s="208">
        <f>'[6]sp. DRG'!T289</f>
        <v>1016</v>
      </c>
      <c r="X336" s="213">
        <f>'[6]sp. DRG'!U289</f>
        <v>180.06066000000001</v>
      </c>
      <c r="Y336" s="175">
        <f t="shared" si="73"/>
        <v>1254.8</v>
      </c>
      <c r="Z336" s="135">
        <f t="shared" si="74"/>
        <v>1155.38402</v>
      </c>
      <c r="AA336" s="154"/>
      <c r="AB336" s="154"/>
    </row>
    <row r="337" spans="1:28" s="155" customFormat="1" ht="13.5" thickBot="1">
      <c r="A337" s="648" t="s">
        <v>791</v>
      </c>
      <c r="B337" s="649" t="s">
        <v>792</v>
      </c>
      <c r="C337" s="650">
        <v>1</v>
      </c>
      <c r="D337" s="150">
        <f>'[6]sp. DRG'!E290</f>
        <v>399</v>
      </c>
      <c r="E337" s="149">
        <f>'[6]sp. DRG'!F290</f>
        <v>414.51</v>
      </c>
      <c r="F337" s="150">
        <f>'[6]sp. DRG'!G290</f>
        <v>411</v>
      </c>
      <c r="G337" s="149">
        <f>'[6]sp. DRG'!H290</f>
        <v>414.50673</v>
      </c>
      <c r="H337" s="208"/>
      <c r="I337" s="149"/>
      <c r="J337" s="208"/>
      <c r="K337" s="149"/>
      <c r="L337" s="208">
        <f>'[6]sp. DRG'!I290</f>
        <v>195</v>
      </c>
      <c r="M337" s="213">
        <f>'[6]sp. DRG'!J290</f>
        <v>772.71</v>
      </c>
      <c r="N337" s="208">
        <f>'[6]sp. DRG'!K290</f>
        <v>203</v>
      </c>
      <c r="O337" s="208">
        <f>'[6]sp. DRG'!L290</f>
        <v>3320</v>
      </c>
      <c r="P337" s="213">
        <f>'[6]sp. DRG'!M290</f>
        <v>769.89919999999995</v>
      </c>
      <c r="Q337" s="208">
        <f>'[6]sp. DRG'!N290</f>
        <v>0</v>
      </c>
      <c r="R337" s="213">
        <f>'[6]sp. DRG'!O290</f>
        <v>0</v>
      </c>
      <c r="S337" s="208">
        <f>'[6]sp. DRG'!P290</f>
        <v>0</v>
      </c>
      <c r="T337" s="213">
        <f>'[6]sp. DRG'!Q290</f>
        <v>0</v>
      </c>
      <c r="U337" s="208">
        <f>'[6]sp. DRG'!R290</f>
        <v>348</v>
      </c>
      <c r="V337" s="213">
        <f>'[6]sp. DRG'!S290</f>
        <v>85.64</v>
      </c>
      <c r="W337" s="208">
        <f>'[6]sp. DRG'!T290</f>
        <v>322</v>
      </c>
      <c r="X337" s="213">
        <f>'[6]sp. DRG'!U290</f>
        <v>84.451220000000006</v>
      </c>
      <c r="Y337" s="175">
        <f t="shared" si="73"/>
        <v>1272.8600000000001</v>
      </c>
      <c r="Z337" s="135">
        <f t="shared" si="74"/>
        <v>1268.85715</v>
      </c>
      <c r="AA337" s="154"/>
      <c r="AB337" s="154"/>
    </row>
    <row r="338" spans="1:28" s="155" customFormat="1" ht="13.5" thickBot="1">
      <c r="A338" s="648" t="s">
        <v>793</v>
      </c>
      <c r="B338" s="649" t="s">
        <v>794</v>
      </c>
      <c r="C338" s="650">
        <v>1</v>
      </c>
      <c r="D338" s="150">
        <f>'[6]sp. DRG'!E291</f>
        <v>1824</v>
      </c>
      <c r="E338" s="149">
        <f>'[6]sp. DRG'!F291</f>
        <v>2440.35</v>
      </c>
      <c r="F338" s="150">
        <f>'[6]sp. DRG'!G291</f>
        <v>1792</v>
      </c>
      <c r="G338" s="149">
        <f>'[6]sp. DRG'!H291</f>
        <v>2440.3478399999999</v>
      </c>
      <c r="H338" s="208"/>
      <c r="I338" s="149"/>
      <c r="J338" s="208"/>
      <c r="K338" s="149"/>
      <c r="L338" s="208">
        <f>'[6]sp. DRG'!I291</f>
        <v>330</v>
      </c>
      <c r="M338" s="213">
        <f>'[6]sp. DRG'!J291</f>
        <v>795.95</v>
      </c>
      <c r="N338" s="208">
        <f>'[6]sp. DRG'!K291</f>
        <v>343</v>
      </c>
      <c r="O338" s="208">
        <f>'[6]sp. DRG'!L291</f>
        <v>0</v>
      </c>
      <c r="P338" s="213">
        <f>'[6]sp. DRG'!M291</f>
        <v>749.95515</v>
      </c>
      <c r="Q338" s="208">
        <f>'[6]sp. DRG'!N291</f>
        <v>0</v>
      </c>
      <c r="R338" s="213">
        <f>'[6]sp. DRG'!O291</f>
        <v>0</v>
      </c>
      <c r="S338" s="208">
        <f>'[6]sp. DRG'!P291</f>
        <v>0</v>
      </c>
      <c r="T338" s="213">
        <f>'[6]sp. DRG'!Q291</f>
        <v>0</v>
      </c>
      <c r="U338" s="208">
        <f>'[6]sp. DRG'!R291</f>
        <v>7113</v>
      </c>
      <c r="V338" s="213">
        <f>'[6]sp. DRG'!S291</f>
        <v>1835.52</v>
      </c>
      <c r="W338" s="208">
        <f>'[6]sp. DRG'!T291</f>
        <v>9192</v>
      </c>
      <c r="X338" s="213">
        <f>'[6]sp. DRG'!U291</f>
        <v>1835.5206599999999</v>
      </c>
      <c r="Y338" s="175">
        <f t="shared" si="73"/>
        <v>5071.82</v>
      </c>
      <c r="Z338" s="135">
        <f t="shared" si="74"/>
        <v>5025.8236500000003</v>
      </c>
      <c r="AA338" s="154"/>
      <c r="AB338" s="154"/>
    </row>
    <row r="339" spans="1:28" s="155" customFormat="1" ht="13.5" thickBot="1">
      <c r="A339" s="648" t="s">
        <v>795</v>
      </c>
      <c r="B339" s="649" t="s">
        <v>796</v>
      </c>
      <c r="C339" s="650">
        <v>1</v>
      </c>
      <c r="D339" s="150">
        <f>'[6]sp. DRG'!E292</f>
        <v>711</v>
      </c>
      <c r="E339" s="149">
        <f>'[6]sp. DRG'!F292</f>
        <v>826.55</v>
      </c>
      <c r="F339" s="150">
        <f>'[6]sp. DRG'!G292</f>
        <v>654</v>
      </c>
      <c r="G339" s="149">
        <f>'[6]sp. DRG'!H292</f>
        <v>826.54605000000004</v>
      </c>
      <c r="H339" s="208"/>
      <c r="I339" s="149"/>
      <c r="J339" s="208"/>
      <c r="K339" s="149"/>
      <c r="L339" s="208">
        <f>'[6]sp. DRG'!I292</f>
        <v>0</v>
      </c>
      <c r="M339" s="213">
        <f>'[6]sp. DRG'!J292</f>
        <v>0</v>
      </c>
      <c r="N339" s="208">
        <f>'[6]sp. DRG'!K292</f>
        <v>0</v>
      </c>
      <c r="O339" s="208">
        <f>'[6]sp. DRG'!L292</f>
        <v>0</v>
      </c>
      <c r="P339" s="213">
        <f>'[6]sp. DRG'!M292</f>
        <v>0</v>
      </c>
      <c r="Q339" s="208">
        <f>'[6]sp. DRG'!N292</f>
        <v>0</v>
      </c>
      <c r="R339" s="213">
        <f>'[6]sp. DRG'!O292</f>
        <v>0</v>
      </c>
      <c r="S339" s="208">
        <f>'[6]sp. DRG'!P292</f>
        <v>0</v>
      </c>
      <c r="T339" s="213">
        <f>'[6]sp. DRG'!Q292</f>
        <v>0</v>
      </c>
      <c r="U339" s="208">
        <f>'[6]sp. DRG'!R292</f>
        <v>726</v>
      </c>
      <c r="V339" s="213">
        <f>'[6]sp. DRG'!S292</f>
        <v>245.15</v>
      </c>
      <c r="W339" s="208">
        <f>'[6]sp. DRG'!T292</f>
        <v>807</v>
      </c>
      <c r="X339" s="213">
        <f>'[6]sp. DRG'!U292</f>
        <v>240.4915</v>
      </c>
      <c r="Y339" s="175">
        <f t="shared" si="73"/>
        <v>1071.7</v>
      </c>
      <c r="Z339" s="135">
        <f t="shared" si="74"/>
        <v>1067.03755</v>
      </c>
      <c r="AA339" s="154"/>
      <c r="AB339" s="154"/>
    </row>
    <row r="340" spans="1:28" s="155" customFormat="1" ht="13.5" thickBot="1">
      <c r="A340" s="648" t="s">
        <v>797</v>
      </c>
      <c r="B340" s="649" t="s">
        <v>798</v>
      </c>
      <c r="C340" s="650">
        <v>1</v>
      </c>
      <c r="D340" s="150">
        <f>'[6]sp. DRG'!E293</f>
        <v>651</v>
      </c>
      <c r="E340" s="149">
        <f>'[6]sp. DRG'!F293</f>
        <v>729.75</v>
      </c>
      <c r="F340" s="150">
        <f>'[6]sp. DRG'!G293</f>
        <v>550</v>
      </c>
      <c r="G340" s="149">
        <f>'[6]sp. DRG'!H293</f>
        <v>729.75405000000001</v>
      </c>
      <c r="H340" s="208"/>
      <c r="I340" s="149"/>
      <c r="J340" s="208"/>
      <c r="K340" s="149"/>
      <c r="L340" s="208">
        <f>'[6]sp. DRG'!I293</f>
        <v>66</v>
      </c>
      <c r="M340" s="213">
        <f>'[6]sp. DRG'!J293</f>
        <v>157.05000000000001</v>
      </c>
      <c r="N340" s="208">
        <f>'[6]sp. DRG'!K293</f>
        <v>66</v>
      </c>
      <c r="O340" s="208">
        <f>'[6]sp. DRG'!L293</f>
        <v>0</v>
      </c>
      <c r="P340" s="213">
        <f>'[6]sp. DRG'!M293</f>
        <v>144.74377000000001</v>
      </c>
      <c r="Q340" s="208">
        <f>'[6]sp. DRG'!N293</f>
        <v>0</v>
      </c>
      <c r="R340" s="213">
        <f>'[6]sp. DRG'!O293</f>
        <v>0</v>
      </c>
      <c r="S340" s="208">
        <f>'[6]sp. DRG'!P293</f>
        <v>0</v>
      </c>
      <c r="T340" s="213">
        <f>'[6]sp. DRG'!Q293</f>
        <v>0</v>
      </c>
      <c r="U340" s="208">
        <f>'[6]sp. DRG'!R293</f>
        <v>3423</v>
      </c>
      <c r="V340" s="213">
        <f>'[6]sp. DRG'!S293</f>
        <v>171.15</v>
      </c>
      <c r="W340" s="208">
        <f>'[6]sp. DRG'!T293</f>
        <v>3432</v>
      </c>
      <c r="X340" s="213">
        <f>'[6]sp. DRG'!U293</f>
        <v>167.1</v>
      </c>
      <c r="Y340" s="175">
        <f t="shared" si="73"/>
        <v>1057.95</v>
      </c>
      <c r="Z340" s="135">
        <f t="shared" si="74"/>
        <v>1041.59782</v>
      </c>
      <c r="AA340" s="154"/>
      <c r="AB340" s="154"/>
    </row>
    <row r="341" spans="1:28" s="155" customFormat="1" ht="21" customHeight="1" thickBot="1">
      <c r="A341" s="648" t="s">
        <v>799</v>
      </c>
      <c r="B341" s="649" t="s">
        <v>800</v>
      </c>
      <c r="C341" s="650">
        <v>1</v>
      </c>
      <c r="D341" s="150">
        <f>'[6]sp. DRG'!E294</f>
        <v>696</v>
      </c>
      <c r="E341" s="149">
        <f>'[6]sp. DRG'!F294</f>
        <v>748.41</v>
      </c>
      <c r="F341" s="150">
        <f>'[6]sp. DRG'!G294</f>
        <v>584</v>
      </c>
      <c r="G341" s="149">
        <f>'[6]sp. DRG'!H294</f>
        <v>748.40607</v>
      </c>
      <c r="H341" s="208"/>
      <c r="I341" s="149"/>
      <c r="J341" s="208"/>
      <c r="K341" s="149"/>
      <c r="L341" s="208">
        <f>'[6]sp. DRG'!I294</f>
        <v>180</v>
      </c>
      <c r="M341" s="213">
        <f>'[6]sp. DRG'!J294</f>
        <v>402.12</v>
      </c>
      <c r="N341" s="208">
        <f>'[6]sp. DRG'!K294</f>
        <v>220</v>
      </c>
      <c r="O341" s="208">
        <f>'[6]sp. DRG'!L294</f>
        <v>0</v>
      </c>
      <c r="P341" s="213">
        <f>'[6]sp. DRG'!M294</f>
        <v>402.12144000000001</v>
      </c>
      <c r="Q341" s="208">
        <f>'[6]sp. DRG'!N294</f>
        <v>0</v>
      </c>
      <c r="R341" s="213">
        <f>'[6]sp. DRG'!O294</f>
        <v>0</v>
      </c>
      <c r="S341" s="208">
        <f>'[6]sp. DRG'!P294</f>
        <v>0</v>
      </c>
      <c r="T341" s="213">
        <f>'[6]sp. DRG'!Q294</f>
        <v>0</v>
      </c>
      <c r="U341" s="208">
        <f>'[6]sp. DRG'!R294</f>
        <v>4230</v>
      </c>
      <c r="V341" s="213">
        <f>'[6]sp. DRG'!S294</f>
        <v>490.14</v>
      </c>
      <c r="W341" s="208">
        <f>'[6]sp. DRG'!T294</f>
        <v>4667</v>
      </c>
      <c r="X341" s="213">
        <f>'[6]sp. DRG'!U294</f>
        <v>490.13913000000002</v>
      </c>
      <c r="Y341" s="175">
        <f t="shared" si="73"/>
        <v>1640.67</v>
      </c>
      <c r="Z341" s="135">
        <f t="shared" si="74"/>
        <v>1640.6666399999999</v>
      </c>
      <c r="AA341" s="154"/>
      <c r="AB341" s="154"/>
    </row>
    <row r="342" spans="1:28" s="155" customFormat="1" ht="13.5" thickBot="1">
      <c r="A342" s="648" t="s">
        <v>801</v>
      </c>
      <c r="B342" s="649" t="s">
        <v>802</v>
      </c>
      <c r="C342" s="650">
        <v>1</v>
      </c>
      <c r="D342" s="150">
        <f>'[6]sp. DRG'!E295</f>
        <v>0</v>
      </c>
      <c r="E342" s="149">
        <f>'[6]sp. DRG'!F295</f>
        <v>0</v>
      </c>
      <c r="F342" s="150">
        <f>'[6]sp. DRG'!G295</f>
        <v>0</v>
      </c>
      <c r="G342" s="149">
        <f>'[6]sp. DRG'!H295</f>
        <v>0</v>
      </c>
      <c r="H342" s="208"/>
      <c r="I342" s="149"/>
      <c r="J342" s="208"/>
      <c r="K342" s="149"/>
      <c r="L342" s="208">
        <f>'[6]sp. DRG'!I295</f>
        <v>0</v>
      </c>
      <c r="M342" s="213">
        <f>'[6]sp. DRG'!J295</f>
        <v>0</v>
      </c>
      <c r="N342" s="208">
        <f>'[6]sp. DRG'!K295</f>
        <v>0</v>
      </c>
      <c r="O342" s="208">
        <f>'[6]sp. DRG'!L295</f>
        <v>0</v>
      </c>
      <c r="P342" s="213">
        <f>'[6]sp. DRG'!M295</f>
        <v>0</v>
      </c>
      <c r="Q342" s="208">
        <f>'[6]sp. DRG'!N295</f>
        <v>0</v>
      </c>
      <c r="R342" s="213">
        <f>'[6]sp. DRG'!O295</f>
        <v>0</v>
      </c>
      <c r="S342" s="208">
        <f>'[6]sp. DRG'!P295</f>
        <v>0</v>
      </c>
      <c r="T342" s="213">
        <f>'[6]sp. DRG'!Q295</f>
        <v>0</v>
      </c>
      <c r="U342" s="208">
        <f>'[6]sp. DRG'!R295</f>
        <v>0</v>
      </c>
      <c r="V342" s="213">
        <f>'[6]sp. DRG'!S295</f>
        <v>0</v>
      </c>
      <c r="W342" s="208">
        <f>'[6]sp. DRG'!T295</f>
        <v>0</v>
      </c>
      <c r="X342" s="213">
        <f>'[6]sp. DRG'!U295</f>
        <v>0</v>
      </c>
      <c r="Y342" s="175">
        <f t="shared" si="73"/>
        <v>0</v>
      </c>
      <c r="Z342" s="135">
        <f t="shared" si="74"/>
        <v>0</v>
      </c>
      <c r="AA342" s="154"/>
      <c r="AB342" s="154"/>
    </row>
    <row r="343" spans="1:28" s="155" customFormat="1" ht="13.5" thickBot="1">
      <c r="A343" s="648" t="s">
        <v>803</v>
      </c>
      <c r="B343" s="649" t="s">
        <v>804</v>
      </c>
      <c r="C343" s="650">
        <v>1</v>
      </c>
      <c r="D343" s="150">
        <f>'[6]sp. DRG'!E296</f>
        <v>1377</v>
      </c>
      <c r="E343" s="149">
        <f>'[6]sp. DRG'!F296</f>
        <v>2128.5100000000002</v>
      </c>
      <c r="F343" s="150">
        <f>'[6]sp. DRG'!G296</f>
        <v>1349</v>
      </c>
      <c r="G343" s="149">
        <f>'[6]sp. DRG'!H296</f>
        <v>2128.51152</v>
      </c>
      <c r="H343" s="208"/>
      <c r="I343" s="149"/>
      <c r="J343" s="208"/>
      <c r="K343" s="149"/>
      <c r="L343" s="208">
        <f>'[6]sp. DRG'!I296</f>
        <v>0</v>
      </c>
      <c r="M343" s="213">
        <f>'[6]sp. DRG'!J296</f>
        <v>0</v>
      </c>
      <c r="N343" s="208">
        <f>'[6]sp. DRG'!K296</f>
        <v>0</v>
      </c>
      <c r="O343" s="208">
        <f>'[6]sp. DRG'!L296</f>
        <v>0</v>
      </c>
      <c r="P343" s="213">
        <f>'[6]sp. DRG'!M296</f>
        <v>0</v>
      </c>
      <c r="Q343" s="208">
        <f>'[6]sp. DRG'!N296</f>
        <v>0</v>
      </c>
      <c r="R343" s="213">
        <f>'[6]sp. DRG'!O296</f>
        <v>0</v>
      </c>
      <c r="S343" s="208">
        <f>'[6]sp. DRG'!P296</f>
        <v>0</v>
      </c>
      <c r="T343" s="213">
        <f>'[6]sp. DRG'!Q296</f>
        <v>0</v>
      </c>
      <c r="U343" s="208">
        <f>'[6]sp. DRG'!R296</f>
        <v>5247</v>
      </c>
      <c r="V343" s="213">
        <f>'[6]sp. DRG'!S296</f>
        <v>1363.7</v>
      </c>
      <c r="W343" s="208">
        <f>'[6]sp. DRG'!T296</f>
        <v>7481</v>
      </c>
      <c r="X343" s="213">
        <f>'[6]sp. DRG'!U296</f>
        <v>1363.69569</v>
      </c>
      <c r="Y343" s="175">
        <f t="shared" si="73"/>
        <v>3492.21</v>
      </c>
      <c r="Z343" s="135">
        <f t="shared" si="74"/>
        <v>3492.20721</v>
      </c>
      <c r="AA343" s="154"/>
      <c r="AB343" s="154"/>
    </row>
    <row r="344" spans="1:28" s="155" customFormat="1" ht="13.5" thickBot="1">
      <c r="A344" s="648" t="s">
        <v>805</v>
      </c>
      <c r="B344" s="649" t="s">
        <v>806</v>
      </c>
      <c r="C344" s="650">
        <v>1</v>
      </c>
      <c r="D344" s="150">
        <f>'[6]sp. DRG'!E297</f>
        <v>2010</v>
      </c>
      <c r="E344" s="149">
        <f>'[6]sp. DRG'!F297</f>
        <v>3820.91</v>
      </c>
      <c r="F344" s="150">
        <f>'[6]sp. DRG'!G297</f>
        <v>1842</v>
      </c>
      <c r="G344" s="149">
        <f>'[6]sp. DRG'!H297</f>
        <v>3455.9270999999999</v>
      </c>
      <c r="H344" s="208"/>
      <c r="I344" s="213"/>
      <c r="J344" s="208"/>
      <c r="K344" s="213"/>
      <c r="L344" s="208">
        <f>'[6]sp. DRG'!I297</f>
        <v>108</v>
      </c>
      <c r="M344" s="213">
        <f>'[6]sp. DRG'!J297</f>
        <v>693.6</v>
      </c>
      <c r="N344" s="208">
        <f>'[6]sp. DRG'!K297</f>
        <v>117</v>
      </c>
      <c r="O344" s="208">
        <f>'[6]sp. DRG'!L297</f>
        <v>4515</v>
      </c>
      <c r="P344" s="213">
        <f>'[6]sp. DRG'!M297</f>
        <v>654.48464000000001</v>
      </c>
      <c r="Q344" s="208">
        <f>'[6]sp. DRG'!N297</f>
        <v>0</v>
      </c>
      <c r="R344" s="213">
        <f>'[6]sp. DRG'!O297</f>
        <v>0</v>
      </c>
      <c r="S344" s="208">
        <f>'[6]sp. DRG'!P297</f>
        <v>0</v>
      </c>
      <c r="T344" s="213">
        <f>'[6]sp. DRG'!Q297</f>
        <v>0</v>
      </c>
      <c r="U344" s="208">
        <f>'[6]sp. DRG'!R297</f>
        <v>0</v>
      </c>
      <c r="V344" s="213">
        <f>'[6]sp. DRG'!S297</f>
        <v>0</v>
      </c>
      <c r="W344" s="208">
        <f>'[6]sp. DRG'!T297</f>
        <v>0</v>
      </c>
      <c r="X344" s="213">
        <f>'[6]sp. DRG'!U297</f>
        <v>0</v>
      </c>
      <c r="Y344" s="175">
        <f t="shared" si="73"/>
        <v>4514.51</v>
      </c>
      <c r="Z344" s="135">
        <f t="shared" si="74"/>
        <v>4110.4117399999996</v>
      </c>
      <c r="AA344" s="154"/>
      <c r="AB344" s="154"/>
    </row>
    <row r="345" spans="1:28" s="155" customFormat="1" ht="13.5" thickBot="1">
      <c r="A345" s="648" t="s">
        <v>807</v>
      </c>
      <c r="B345" s="649" t="s">
        <v>808</v>
      </c>
      <c r="C345" s="650">
        <v>1</v>
      </c>
      <c r="D345" s="150">
        <f>'[6]sp. DRG'!E298</f>
        <v>480</v>
      </c>
      <c r="E345" s="149">
        <f>'[6]sp. DRG'!F298</f>
        <v>631.86</v>
      </c>
      <c r="F345" s="150">
        <f>'[6]sp. DRG'!G298</f>
        <v>456</v>
      </c>
      <c r="G345" s="149">
        <f>'[6]sp. DRG'!H298</f>
        <v>631.86335999999994</v>
      </c>
      <c r="H345" s="208"/>
      <c r="I345" s="213"/>
      <c r="J345" s="208"/>
      <c r="K345" s="213"/>
      <c r="L345" s="208">
        <f>'[6]sp. DRG'!I298</f>
        <v>0</v>
      </c>
      <c r="M345" s="213">
        <f>'[6]sp. DRG'!J298</f>
        <v>0</v>
      </c>
      <c r="N345" s="208">
        <f>'[6]sp. DRG'!K298</f>
        <v>0</v>
      </c>
      <c r="O345" s="208">
        <f>'[6]sp. DRG'!L298</f>
        <v>0</v>
      </c>
      <c r="P345" s="213">
        <f>'[6]sp. DRG'!M298</f>
        <v>0</v>
      </c>
      <c r="Q345" s="208">
        <f>'[6]sp. DRG'!N298</f>
        <v>0</v>
      </c>
      <c r="R345" s="213">
        <f>'[6]sp. DRG'!O298</f>
        <v>0</v>
      </c>
      <c r="S345" s="208">
        <f>'[6]sp. DRG'!P298</f>
        <v>0</v>
      </c>
      <c r="T345" s="213">
        <f>'[6]sp. DRG'!Q298</f>
        <v>0</v>
      </c>
      <c r="U345" s="208">
        <f>'[6]sp. DRG'!R298</f>
        <v>0</v>
      </c>
      <c r="V345" s="213">
        <f>'[6]sp. DRG'!S298</f>
        <v>0</v>
      </c>
      <c r="W345" s="208">
        <f>'[6]sp. DRG'!T298</f>
        <v>0</v>
      </c>
      <c r="X345" s="213">
        <f>'[6]sp. DRG'!U298</f>
        <v>0</v>
      </c>
      <c r="Y345" s="175">
        <f t="shared" si="73"/>
        <v>631.86</v>
      </c>
      <c r="Z345" s="135">
        <f t="shared" si="74"/>
        <v>631.86335999999994</v>
      </c>
      <c r="AA345" s="154"/>
      <c r="AB345" s="154"/>
    </row>
    <row r="346" spans="1:28" s="155" customFormat="1" ht="23.25" thickBot="1">
      <c r="A346" s="648" t="s">
        <v>809</v>
      </c>
      <c r="B346" s="649" t="s">
        <v>810</v>
      </c>
      <c r="C346" s="650">
        <v>1</v>
      </c>
      <c r="D346" s="150">
        <f>'[6]sp. DRG'!E299</f>
        <v>42</v>
      </c>
      <c r="E346" s="149">
        <f>'[6]sp. DRG'!F299</f>
        <v>53.14</v>
      </c>
      <c r="F346" s="150">
        <f>'[6]sp. DRG'!G299</f>
        <v>43</v>
      </c>
      <c r="G346" s="149">
        <f>'[6]sp. DRG'!H299</f>
        <v>53.143529999999998</v>
      </c>
      <c r="H346" s="208"/>
      <c r="I346" s="213"/>
      <c r="J346" s="208"/>
      <c r="K346" s="213"/>
      <c r="L346" s="208">
        <f>'[6]sp. DRG'!I299</f>
        <v>423</v>
      </c>
      <c r="M346" s="213">
        <f>'[6]sp. DRG'!J299</f>
        <v>1974.85</v>
      </c>
      <c r="N346" s="208">
        <f>'[6]sp. DRG'!K299</f>
        <v>453</v>
      </c>
      <c r="O346" s="208">
        <f>'[6]sp. DRG'!L299</f>
        <v>6890</v>
      </c>
      <c r="P346" s="213">
        <f>'[6]sp. DRG'!M299</f>
        <v>1928.0629200000001</v>
      </c>
      <c r="Q346" s="208">
        <f>'[6]sp. DRG'!N299</f>
        <v>0</v>
      </c>
      <c r="R346" s="213">
        <f>'[6]sp. DRG'!O299</f>
        <v>0</v>
      </c>
      <c r="S346" s="208">
        <f>'[6]sp. DRG'!P299</f>
        <v>0</v>
      </c>
      <c r="T346" s="213">
        <f>'[6]sp. DRG'!Q299</f>
        <v>0</v>
      </c>
      <c r="U346" s="208">
        <f>'[6]sp. DRG'!R299</f>
        <v>93</v>
      </c>
      <c r="V346" s="213">
        <f>'[6]sp. DRG'!S299</f>
        <v>33.24</v>
      </c>
      <c r="W346" s="208">
        <f>'[6]sp. DRG'!T299</f>
        <v>103</v>
      </c>
      <c r="X346" s="213">
        <f>'[6]sp. DRG'!U299</f>
        <v>31.60266</v>
      </c>
      <c r="Y346" s="175">
        <f t="shared" si="73"/>
        <v>2061.23</v>
      </c>
      <c r="Z346" s="135">
        <f t="shared" si="74"/>
        <v>2012.8091100000001</v>
      </c>
      <c r="AA346" s="154"/>
      <c r="AB346" s="154"/>
    </row>
    <row r="347" spans="1:28" s="155" customFormat="1" ht="23.25" thickBot="1">
      <c r="A347" s="648" t="s">
        <v>811</v>
      </c>
      <c r="B347" s="649" t="s">
        <v>812</v>
      </c>
      <c r="C347" s="650">
        <v>1</v>
      </c>
      <c r="D347" s="150">
        <f>'[6]sp. DRG'!E300</f>
        <v>57</v>
      </c>
      <c r="E347" s="149">
        <f>'[6]sp. DRG'!F300</f>
        <v>77.66</v>
      </c>
      <c r="F347" s="150">
        <f>'[6]sp. DRG'!G300</f>
        <v>63</v>
      </c>
      <c r="G347" s="149">
        <f>'[6]sp. DRG'!H300</f>
        <v>77.661029999999997</v>
      </c>
      <c r="H347" s="208"/>
      <c r="I347" s="213"/>
      <c r="J347" s="208"/>
      <c r="K347" s="213"/>
      <c r="L347" s="208">
        <f>'[6]sp. DRG'!I300</f>
        <v>297</v>
      </c>
      <c r="M347" s="213">
        <f>'[6]sp. DRG'!J300</f>
        <v>1473.49</v>
      </c>
      <c r="N347" s="208">
        <f>'[6]sp. DRG'!K300</f>
        <v>193</v>
      </c>
      <c r="O347" s="208">
        <f>'[6]sp. DRG'!L300</f>
        <v>4988</v>
      </c>
      <c r="P347" s="213">
        <f>'[6]sp. DRG'!M300</f>
        <v>1238.96012</v>
      </c>
      <c r="Q347" s="208">
        <f>'[6]sp. DRG'!N300</f>
        <v>0</v>
      </c>
      <c r="R347" s="213">
        <f>'[6]sp. DRG'!O300</f>
        <v>0</v>
      </c>
      <c r="S347" s="208">
        <f>'[6]sp. DRG'!P300</f>
        <v>0</v>
      </c>
      <c r="T347" s="213">
        <f>'[6]sp. DRG'!Q300</f>
        <v>0</v>
      </c>
      <c r="U347" s="208">
        <f>'[6]sp. DRG'!R300</f>
        <v>0</v>
      </c>
      <c r="V347" s="213">
        <f>'[6]sp. DRG'!S300</f>
        <v>0</v>
      </c>
      <c r="W347" s="208">
        <f>'[6]sp. DRG'!T300</f>
        <v>0</v>
      </c>
      <c r="X347" s="213">
        <f>'[6]sp. DRG'!U300</f>
        <v>0</v>
      </c>
      <c r="Y347" s="175">
        <f t="shared" si="73"/>
        <v>1551.15</v>
      </c>
      <c r="Z347" s="135">
        <f t="shared" si="74"/>
        <v>1316.6211499999999</v>
      </c>
      <c r="AA347" s="154"/>
      <c r="AB347" s="154"/>
    </row>
    <row r="348" spans="1:28" s="155" customFormat="1" ht="23.25" thickBot="1">
      <c r="A348" s="651" t="s">
        <v>813</v>
      </c>
      <c r="B348" s="652" t="s">
        <v>814</v>
      </c>
      <c r="C348" s="653">
        <v>3</v>
      </c>
      <c r="D348" s="150"/>
      <c r="E348" s="213"/>
      <c r="F348" s="208"/>
      <c r="G348" s="213"/>
      <c r="H348" s="208"/>
      <c r="I348" s="213"/>
      <c r="J348" s="208"/>
      <c r="K348" s="213"/>
      <c r="L348" s="208">
        <f>'[6]sp. recuperare si  cronici'!E80</f>
        <v>135</v>
      </c>
      <c r="M348" s="213">
        <f>'[6]sp. recuperare si  cronici'!F80</f>
        <v>446.88</v>
      </c>
      <c r="N348" s="208">
        <f>'[6]sp. recuperare si  cronici'!G80</f>
        <v>153</v>
      </c>
      <c r="O348" s="208">
        <f>'[6]sp. recuperare si  cronici'!H80</f>
        <v>0</v>
      </c>
      <c r="P348" s="213">
        <f>'[6]sp. recuperare si  cronici'!I80</f>
        <v>446.88240000000002</v>
      </c>
      <c r="Q348" s="208">
        <f>'[6]sp. recuperare si  cronici'!J80</f>
        <v>561</v>
      </c>
      <c r="R348" s="213">
        <f>'[6]sp. recuperare si  cronici'!K80</f>
        <v>132.18</v>
      </c>
      <c r="S348" s="208">
        <f>'[6]sp. recuperare si  cronici'!L80</f>
        <v>556</v>
      </c>
      <c r="T348" s="213">
        <f>'[6]sp. recuperare si  cronici'!M80</f>
        <v>118.51685999999999</v>
      </c>
      <c r="U348" s="208">
        <f>'[6]sp. recuperare si  cronici'!N80</f>
        <v>0</v>
      </c>
      <c r="V348" s="213">
        <f>'[6]sp. recuperare si  cronici'!O80</f>
        <v>0</v>
      </c>
      <c r="W348" s="208">
        <f>'[6]sp. recuperare si  cronici'!P80</f>
        <v>0</v>
      </c>
      <c r="X348" s="213">
        <f>'[6]sp. recuperare si  cronici'!Q80</f>
        <v>0</v>
      </c>
      <c r="Y348" s="175">
        <f t="shared" si="73"/>
        <v>579.05999999999995</v>
      </c>
      <c r="Z348" s="135">
        <f t="shared" si="74"/>
        <v>565.39926000000003</v>
      </c>
      <c r="AA348" s="154"/>
      <c r="AB348" s="154"/>
    </row>
    <row r="349" spans="1:28" s="155" customFormat="1" ht="13.5" thickBot="1">
      <c r="A349" s="651" t="s">
        <v>815</v>
      </c>
      <c r="B349" s="654" t="s">
        <v>816</v>
      </c>
      <c r="C349" s="653">
        <v>3</v>
      </c>
      <c r="D349" s="150"/>
      <c r="E349" s="213"/>
      <c r="F349" s="208"/>
      <c r="G349" s="213"/>
      <c r="H349" s="208"/>
      <c r="I349" s="213"/>
      <c r="J349" s="208"/>
      <c r="K349" s="213"/>
      <c r="L349" s="208">
        <f>'[6]sp. recuperare si  cronici'!E81</f>
        <v>0</v>
      </c>
      <c r="M349" s="213">
        <f>'[6]sp. recuperare si  cronici'!F81</f>
        <v>0</v>
      </c>
      <c r="N349" s="208">
        <f>'[6]sp. recuperare si  cronici'!G81</f>
        <v>14</v>
      </c>
      <c r="O349" s="208">
        <f>'[6]sp. recuperare si  cronici'!H81</f>
        <v>0</v>
      </c>
      <c r="P349" s="213">
        <f>'[6]sp. recuperare si  cronici'!I81</f>
        <v>0</v>
      </c>
      <c r="Q349" s="208">
        <f>'[6]sp. recuperare si  cronici'!J81</f>
        <v>801</v>
      </c>
      <c r="R349" s="213">
        <f>'[6]sp. recuperare si  cronici'!K81</f>
        <v>173.64</v>
      </c>
      <c r="S349" s="208">
        <f>'[6]sp. recuperare si  cronici'!L81</f>
        <v>956</v>
      </c>
      <c r="T349" s="213">
        <f>'[6]sp. recuperare si  cronici'!M81</f>
        <v>173.64078000000001</v>
      </c>
      <c r="U349" s="208">
        <f>'[6]sp. recuperare si  cronici'!N81</f>
        <v>0</v>
      </c>
      <c r="V349" s="213">
        <f>'[6]sp. recuperare si  cronici'!O81</f>
        <v>0</v>
      </c>
      <c r="W349" s="208">
        <f>'[6]sp. recuperare si  cronici'!P81</f>
        <v>0</v>
      </c>
      <c r="X349" s="213">
        <f>'[6]sp. recuperare si  cronici'!Q81</f>
        <v>0</v>
      </c>
      <c r="Y349" s="175">
        <f t="shared" si="73"/>
        <v>173.64</v>
      </c>
      <c r="Z349" s="135">
        <f t="shared" si="74"/>
        <v>173.64078000000001</v>
      </c>
      <c r="AA349" s="154"/>
      <c r="AB349" s="154"/>
    </row>
    <row r="350" spans="1:28" s="155" customFormat="1" ht="23.25" thickBot="1">
      <c r="A350" s="651" t="s">
        <v>817</v>
      </c>
      <c r="B350" s="654" t="s">
        <v>818</v>
      </c>
      <c r="C350" s="653">
        <v>3</v>
      </c>
      <c r="D350" s="150"/>
      <c r="E350" s="213"/>
      <c r="F350" s="208"/>
      <c r="G350" s="213"/>
      <c r="H350" s="208"/>
      <c r="I350" s="213"/>
      <c r="J350" s="208"/>
      <c r="K350" s="213"/>
      <c r="L350" s="208">
        <f>'[6]sp. recuperare si  cronici'!E82</f>
        <v>84</v>
      </c>
      <c r="M350" s="213">
        <f>'[6]sp. recuperare si  cronici'!F82</f>
        <v>228.95</v>
      </c>
      <c r="N350" s="208">
        <f>'[6]sp. recuperare si  cronici'!G82</f>
        <v>157</v>
      </c>
      <c r="O350" s="208">
        <f>'[6]sp. recuperare si  cronici'!H82</f>
        <v>0</v>
      </c>
      <c r="P350" s="213">
        <f>'[6]sp. recuperare si  cronici'!I82</f>
        <v>228.94968</v>
      </c>
      <c r="Q350" s="208">
        <f>'[6]sp. recuperare si  cronici'!J82</f>
        <v>1440</v>
      </c>
      <c r="R350" s="213">
        <f>'[6]sp. recuperare si  cronici'!K82</f>
        <v>312.16000000000003</v>
      </c>
      <c r="S350" s="208">
        <f>'[6]sp. recuperare si  cronici'!L82</f>
        <v>2557</v>
      </c>
      <c r="T350" s="213">
        <f>'[6]sp. recuperare si  cronici'!M82</f>
        <v>312.16320000000002</v>
      </c>
      <c r="U350" s="208">
        <f>'[6]sp. recuperare si  cronici'!N82</f>
        <v>0</v>
      </c>
      <c r="V350" s="213">
        <f>'[6]sp. recuperare si  cronici'!O82</f>
        <v>0</v>
      </c>
      <c r="W350" s="208">
        <f>'[6]sp. recuperare si  cronici'!P82</f>
        <v>0</v>
      </c>
      <c r="X350" s="213">
        <f>'[6]sp. recuperare si  cronici'!Q82</f>
        <v>0</v>
      </c>
      <c r="Y350" s="175">
        <f t="shared" si="73"/>
        <v>541.11</v>
      </c>
      <c r="Z350" s="135">
        <f t="shared" si="74"/>
        <v>541.11288000000002</v>
      </c>
      <c r="AA350" s="154"/>
      <c r="AB350" s="154"/>
    </row>
    <row r="351" spans="1:28" s="155" customFormat="1" ht="13.5" thickBot="1">
      <c r="A351" s="651" t="s">
        <v>819</v>
      </c>
      <c r="B351" s="654" t="s">
        <v>820</v>
      </c>
      <c r="C351" s="653">
        <v>1</v>
      </c>
      <c r="D351" s="150">
        <f>'[6]sp. DRG'!E302</f>
        <v>111</v>
      </c>
      <c r="E351" s="150">
        <f>'[6]sp. DRG'!F302</f>
        <v>107.35</v>
      </c>
      <c r="F351" s="150">
        <f>'[6]sp. DRG'!G302</f>
        <v>90</v>
      </c>
      <c r="G351" s="150">
        <f>'[6]sp. DRG'!H302</f>
        <v>107.34855</v>
      </c>
      <c r="H351" s="208"/>
      <c r="I351" s="213"/>
      <c r="J351" s="208"/>
      <c r="K351" s="213"/>
      <c r="L351" s="208">
        <f>'[6]sp. DRG'!I302</f>
        <v>81</v>
      </c>
      <c r="M351" s="208">
        <f>'[6]sp. DRG'!J302</f>
        <v>220.28</v>
      </c>
      <c r="N351" s="208">
        <f>'[6]sp. DRG'!K302</f>
        <v>85</v>
      </c>
      <c r="O351" s="208">
        <f>'[6]sp. DRG'!L302</f>
        <v>0</v>
      </c>
      <c r="P351" s="208">
        <f>'[6]sp. DRG'!M302</f>
        <v>220.27950000000001</v>
      </c>
      <c r="Q351" s="208">
        <f>'[6]sp. DRG'!N302</f>
        <v>0</v>
      </c>
      <c r="R351" s="208">
        <f>'[6]sp. DRG'!O302</f>
        <v>0</v>
      </c>
      <c r="S351" s="208">
        <f>'[6]sp. DRG'!P302</f>
        <v>0</v>
      </c>
      <c r="T351" s="208">
        <f>'[6]sp. DRG'!Q302</f>
        <v>0</v>
      </c>
      <c r="U351" s="208">
        <f>'[6]sp. DRG'!R302</f>
        <v>1173</v>
      </c>
      <c r="V351" s="208">
        <f>'[6]sp. DRG'!S302</f>
        <v>267.60000000000002</v>
      </c>
      <c r="W351" s="208">
        <f>'[6]sp. DRG'!T302</f>
        <v>1086</v>
      </c>
      <c r="X351" s="208">
        <f>'[6]sp. DRG'!U302</f>
        <v>225.78306000000001</v>
      </c>
      <c r="Y351" s="175">
        <f>V351+R351+M351+I351+E351</f>
        <v>595.23</v>
      </c>
      <c r="Z351" s="135">
        <f t="shared" si="74"/>
        <v>553.41111000000001</v>
      </c>
      <c r="AA351" s="154"/>
      <c r="AB351" s="154"/>
    </row>
    <row r="352" spans="1:28" s="155" customFormat="1" ht="13.5" thickBot="1">
      <c r="A352" s="651" t="s">
        <v>821</v>
      </c>
      <c r="B352" s="654" t="s">
        <v>822</v>
      </c>
      <c r="C352" s="653">
        <v>1</v>
      </c>
      <c r="D352" s="150">
        <f>'[6]sp. DRG'!E301</f>
        <v>54</v>
      </c>
      <c r="E352" s="150">
        <f>'[6]sp. DRG'!F301</f>
        <v>23.47</v>
      </c>
      <c r="F352" s="150">
        <f>'[6]sp. DRG'!G301</f>
        <v>43</v>
      </c>
      <c r="G352" s="150">
        <f>'[6]sp. DRG'!H301</f>
        <v>19.996200000000002</v>
      </c>
      <c r="H352" s="208"/>
      <c r="I352" s="213"/>
      <c r="J352" s="208"/>
      <c r="K352" s="213"/>
      <c r="L352" s="208">
        <f>'[6]sp. DRG'!I301</f>
        <v>0</v>
      </c>
      <c r="M352" s="208">
        <f>'[6]sp. DRG'!J301</f>
        <v>0</v>
      </c>
      <c r="N352" s="208">
        <f>'[6]sp. DRG'!K301</f>
        <v>0</v>
      </c>
      <c r="O352" s="208">
        <f>'[6]sp. DRG'!L301</f>
        <v>0</v>
      </c>
      <c r="P352" s="208">
        <f>'[6]sp. DRG'!M301</f>
        <v>0</v>
      </c>
      <c r="Q352" s="208">
        <f>'[6]sp. DRG'!N301</f>
        <v>0</v>
      </c>
      <c r="R352" s="208">
        <f>'[6]sp. DRG'!O301</f>
        <v>0</v>
      </c>
      <c r="S352" s="208">
        <f>'[6]sp. DRG'!P301</f>
        <v>0</v>
      </c>
      <c r="T352" s="208">
        <f>'[6]sp. DRG'!Q301</f>
        <v>0</v>
      </c>
      <c r="U352" s="208">
        <f>'[6]sp. DRG'!R301</f>
        <v>108</v>
      </c>
      <c r="V352" s="208">
        <f>'[6]sp. DRG'!S301</f>
        <v>31</v>
      </c>
      <c r="W352" s="208">
        <f>'[6]sp. DRG'!T301</f>
        <v>75</v>
      </c>
      <c r="X352" s="208">
        <f>'[6]sp. DRG'!U301</f>
        <v>19.587</v>
      </c>
      <c r="Y352" s="175">
        <f t="shared" si="73"/>
        <v>54.47</v>
      </c>
      <c r="Z352" s="135">
        <f t="shared" si="74"/>
        <v>39.583200000000005</v>
      </c>
      <c r="AA352" s="154"/>
      <c r="AB352" s="154"/>
    </row>
    <row r="353" spans="1:30" s="155" customFormat="1" ht="13.5" thickBot="1">
      <c r="A353" s="655" t="s">
        <v>823</v>
      </c>
      <c r="B353" s="656" t="s">
        <v>824</v>
      </c>
      <c r="C353" s="657">
        <v>2</v>
      </c>
      <c r="D353" s="159"/>
      <c r="E353" s="159"/>
      <c r="F353" s="159"/>
      <c r="G353" s="159"/>
      <c r="H353" s="290">
        <f>'[6]sp. acuti altele decat DRG'!E57</f>
        <v>447</v>
      </c>
      <c r="I353" s="290">
        <f>'[6]sp. acuti altele decat DRG'!F57</f>
        <v>435.38</v>
      </c>
      <c r="J353" s="290">
        <f>'[6]sp. acuti altele decat DRG'!G57</f>
        <v>471</v>
      </c>
      <c r="K353" s="290">
        <f>'[6]sp. acuti altele decat DRG'!H57</f>
        <v>435.37734</v>
      </c>
      <c r="L353" s="290">
        <f>'[6]sp. acuti altele decat DRG'!I57</f>
        <v>0</v>
      </c>
      <c r="M353" s="290">
        <f>'[6]sp. acuti altele decat DRG'!J57</f>
        <v>0</v>
      </c>
      <c r="N353" s="290">
        <f>'[6]sp. acuti altele decat DRG'!K57</f>
        <v>0</v>
      </c>
      <c r="O353" s="290">
        <f>'[6]sp. acuti altele decat DRG'!L57</f>
        <v>0</v>
      </c>
      <c r="P353" s="290">
        <f>'[6]sp. acuti altele decat DRG'!M57</f>
        <v>0</v>
      </c>
      <c r="Q353" s="290">
        <f>'[6]sp. acuti altele decat DRG'!N57</f>
        <v>0</v>
      </c>
      <c r="R353" s="290">
        <f>'[6]sp. acuti altele decat DRG'!O57</f>
        <v>0</v>
      </c>
      <c r="S353" s="290">
        <f>'[6]sp. acuti altele decat DRG'!P57</f>
        <v>0</v>
      </c>
      <c r="T353" s="290">
        <f>'[6]sp. acuti altele decat DRG'!Q57</f>
        <v>0</v>
      </c>
      <c r="U353" s="290">
        <f>'[6]sp. acuti altele decat DRG'!R57</f>
        <v>876</v>
      </c>
      <c r="V353" s="290">
        <f>'[6]sp. acuti altele decat DRG'!S57</f>
        <v>43.8</v>
      </c>
      <c r="W353" s="290">
        <f>'[6]sp. acuti altele decat DRG'!T57</f>
        <v>1983</v>
      </c>
      <c r="X353" s="290">
        <f>'[6]sp. acuti altele decat DRG'!U57</f>
        <v>43.8</v>
      </c>
      <c r="Y353" s="175">
        <f>V353+R353+M353+I353+E353</f>
        <v>479.18</v>
      </c>
      <c r="Z353" s="135">
        <f>X353+T353+P353+K353+G353</f>
        <v>479.17734000000002</v>
      </c>
      <c r="AA353" s="154"/>
      <c r="AB353" s="154"/>
    </row>
    <row r="354" spans="1:30" s="155" customFormat="1" ht="23.25" thickBot="1">
      <c r="A354" s="658" t="s">
        <v>825</v>
      </c>
      <c r="B354" s="659" t="s">
        <v>826</v>
      </c>
      <c r="C354" s="660">
        <v>3</v>
      </c>
      <c r="D354" s="159"/>
      <c r="E354" s="159"/>
      <c r="F354" s="159"/>
      <c r="G354" s="159"/>
      <c r="H354" s="290"/>
      <c r="I354" s="290"/>
      <c r="J354" s="290"/>
      <c r="K354" s="290"/>
      <c r="L354" s="290">
        <f>'[6]sp. recuperare si  cronici'!E83</f>
        <v>174</v>
      </c>
      <c r="M354" s="290">
        <f>'[6]sp. recuperare si  cronici'!F83</f>
        <v>337.61</v>
      </c>
      <c r="N354" s="290">
        <f>'[6]sp. recuperare si  cronici'!G83</f>
        <v>153</v>
      </c>
      <c r="O354" s="290">
        <f>'[6]sp. recuperare si  cronici'!H83</f>
        <v>0</v>
      </c>
      <c r="P354" s="290">
        <f>'[6]sp. recuperare si  cronici'!I83</f>
        <v>281.13202000000001</v>
      </c>
      <c r="Q354" s="290">
        <f>'[6]sp. recuperare si  cronici'!J83</f>
        <v>0</v>
      </c>
      <c r="R354" s="290">
        <f>'[6]sp. recuperare si  cronici'!K83</f>
        <v>0</v>
      </c>
      <c r="S354" s="290">
        <f>'[6]sp. recuperare si  cronici'!L83</f>
        <v>0</v>
      </c>
      <c r="T354" s="290">
        <f>'[6]sp. recuperare si  cronici'!M83</f>
        <v>0</v>
      </c>
      <c r="U354" s="290">
        <f>'[6]sp. recuperare si  cronici'!R83</f>
        <v>0</v>
      </c>
      <c r="V354" s="290">
        <f>'[6]sp. recuperare si  cronici'!S83</f>
        <v>0</v>
      </c>
      <c r="W354" s="290">
        <f>'[6]sp. recuperare si  cronici'!T83</f>
        <v>0</v>
      </c>
      <c r="X354" s="290">
        <f>'[6]sp. recuperare si  cronici'!U83</f>
        <v>0</v>
      </c>
      <c r="Y354" s="175">
        <f>V354+R354+M354+I354+E354</f>
        <v>337.61</v>
      </c>
      <c r="Z354" s="135">
        <f>X354+T354+P354+K354+G354</f>
        <v>281.13202000000001</v>
      </c>
      <c r="AA354" s="154"/>
      <c r="AB354" s="154"/>
    </row>
    <row r="355" spans="1:30" s="155" customFormat="1" ht="13.5" thickBot="1">
      <c r="A355" s="648" t="s">
        <v>827</v>
      </c>
      <c r="B355" s="661" t="s">
        <v>828</v>
      </c>
      <c r="C355" s="662">
        <v>1</v>
      </c>
      <c r="D355" s="165">
        <f>'[6]sp. DRG'!E303</f>
        <v>954</v>
      </c>
      <c r="E355" s="164">
        <f>'[6]sp. DRG'!F303</f>
        <v>1059.01</v>
      </c>
      <c r="F355" s="165">
        <f>'[6]sp. DRG'!G303</f>
        <v>902</v>
      </c>
      <c r="G355" s="164">
        <f>'[6]sp. DRG'!H303</f>
        <v>1059.0086699999999</v>
      </c>
      <c r="H355" s="272"/>
      <c r="I355" s="271"/>
      <c r="J355" s="272"/>
      <c r="K355" s="271"/>
      <c r="L355" s="272">
        <f>'[6]sp. DRG'!I303</f>
        <v>108</v>
      </c>
      <c r="M355" s="271">
        <f>'[6]sp. DRG'!J303</f>
        <v>151.9</v>
      </c>
      <c r="N355" s="272">
        <f>'[6]sp. DRG'!K303</f>
        <v>117</v>
      </c>
      <c r="O355" s="272">
        <f>'[6]sp. DRG'!L303</f>
        <v>0</v>
      </c>
      <c r="P355" s="271">
        <f>'[6]sp. DRG'!M303</f>
        <v>151.90415999999999</v>
      </c>
      <c r="Q355" s="272">
        <f>'[6]sp. DRG'!N303</f>
        <v>642</v>
      </c>
      <c r="R355" s="271">
        <f>'[6]sp. DRG'!O303</f>
        <v>121.02</v>
      </c>
      <c r="S355" s="272">
        <f>'[6]sp. DRG'!P303</f>
        <v>424</v>
      </c>
      <c r="T355" s="271">
        <f>'[6]sp. DRG'!Q303</f>
        <v>79.924000000000007</v>
      </c>
      <c r="U355" s="272">
        <f>'[6]sp. DRG'!R303</f>
        <v>546</v>
      </c>
      <c r="V355" s="271">
        <f>'[6]sp. DRG'!S303</f>
        <v>174.71</v>
      </c>
      <c r="W355" s="272">
        <f>'[6]sp. DRG'!T303</f>
        <v>507</v>
      </c>
      <c r="X355" s="271">
        <f>'[6]sp. DRG'!U303</f>
        <v>166.70670000000001</v>
      </c>
      <c r="Y355" s="175">
        <f t="shared" si="73"/>
        <v>1506.6399999999999</v>
      </c>
      <c r="Z355" s="135">
        <f t="shared" si="74"/>
        <v>1457.5435299999999</v>
      </c>
      <c r="AA355" s="154"/>
      <c r="AB355" s="154"/>
    </row>
    <row r="356" spans="1:30" ht="13.5" thickBot="1">
      <c r="A356" s="2981" t="s">
        <v>829</v>
      </c>
      <c r="B356" s="2982"/>
      <c r="C356" s="2983"/>
      <c r="D356" s="167">
        <f>SUM(D333:D355)</f>
        <v>22731</v>
      </c>
      <c r="E356" s="168">
        <f t="shared" ref="E356:Z356" si="75">SUM(E333:E355)</f>
        <v>34792.260000000009</v>
      </c>
      <c r="F356" s="167">
        <f t="shared" si="75"/>
        <v>21388</v>
      </c>
      <c r="G356" s="168">
        <f t="shared" si="75"/>
        <v>34423.805610000018</v>
      </c>
      <c r="H356" s="167">
        <f t="shared" si="75"/>
        <v>447</v>
      </c>
      <c r="I356" s="168">
        <f t="shared" si="75"/>
        <v>435.38</v>
      </c>
      <c r="J356" s="167">
        <f t="shared" si="75"/>
        <v>471</v>
      </c>
      <c r="K356" s="168">
        <f t="shared" si="75"/>
        <v>435.37734</v>
      </c>
      <c r="L356" s="167">
        <f t="shared" si="75"/>
        <v>2934</v>
      </c>
      <c r="M356" s="168">
        <f t="shared" si="75"/>
        <v>10536.050000000001</v>
      </c>
      <c r="N356" s="167">
        <f t="shared" si="75"/>
        <v>2967</v>
      </c>
      <c r="O356" s="167">
        <f t="shared" si="75"/>
        <v>23871</v>
      </c>
      <c r="P356" s="168">
        <f t="shared" si="75"/>
        <v>9696.7548700000025</v>
      </c>
      <c r="Q356" s="167">
        <f t="shared" si="75"/>
        <v>3444</v>
      </c>
      <c r="R356" s="168">
        <f t="shared" si="75"/>
        <v>739</v>
      </c>
      <c r="S356" s="167">
        <f t="shared" si="75"/>
        <v>4493</v>
      </c>
      <c r="T356" s="168">
        <f t="shared" si="75"/>
        <v>684.24484000000007</v>
      </c>
      <c r="U356" s="167">
        <f t="shared" si="75"/>
        <v>36978</v>
      </c>
      <c r="V356" s="168">
        <f t="shared" si="75"/>
        <v>7482.2799999999988</v>
      </c>
      <c r="W356" s="167">
        <f t="shared" si="75"/>
        <v>41795</v>
      </c>
      <c r="X356" s="168">
        <f t="shared" si="75"/>
        <v>7220.7178300000014</v>
      </c>
      <c r="Y356" s="168">
        <f t="shared" si="75"/>
        <v>53984.97</v>
      </c>
      <c r="Z356" s="168">
        <f t="shared" si="75"/>
        <v>52460.900490000015</v>
      </c>
      <c r="AA356" s="171">
        <f>'[6]sp. DRG'!V304+'[6]sp. recuperare si  cronici'!V84+'[6]sp. acuti altele decat DRG'!V59</f>
        <v>53984.97</v>
      </c>
      <c r="AB356" s="171">
        <f>'[6]sp. DRG'!W304+'[6]sp. recuperare si  cronici'!W84+'[6]sp. acuti altele decat DRG'!W59</f>
        <v>52460.900490000015</v>
      </c>
      <c r="AC356" s="172">
        <f>Y356-AA356</f>
        <v>0</v>
      </c>
      <c r="AD356" s="172">
        <f>Z356-AB356</f>
        <v>0</v>
      </c>
    </row>
    <row r="357" spans="1:30" s="317" customFormat="1">
      <c r="A357" s="663" t="s">
        <v>830</v>
      </c>
      <c r="B357" s="664" t="s">
        <v>831</v>
      </c>
      <c r="C357" s="665">
        <v>1</v>
      </c>
      <c r="D357" s="666">
        <f>'[6]sp. DRG'!E305</f>
        <v>7851</v>
      </c>
      <c r="E357" s="667">
        <f>'[6]sp. DRG'!F305</f>
        <v>12309.55</v>
      </c>
      <c r="F357" s="668">
        <f>'[6]sp. DRG'!G305</f>
        <v>7851</v>
      </c>
      <c r="G357" s="669">
        <f>'[6]sp. DRG'!H305</f>
        <v>12309.55</v>
      </c>
      <c r="H357" s="670"/>
      <c r="I357" s="667"/>
      <c r="J357" s="671"/>
      <c r="K357" s="669"/>
      <c r="L357" s="672">
        <f>'[6]sp. DRG'!I305</f>
        <v>393</v>
      </c>
      <c r="M357" s="673">
        <f>'[6]sp. DRG'!J305</f>
        <v>1822.38</v>
      </c>
      <c r="N357" s="670">
        <f>'[6]sp. DRG'!K305</f>
        <v>647</v>
      </c>
      <c r="O357" s="670">
        <f>'[6]sp. DRG'!L305</f>
        <v>6124</v>
      </c>
      <c r="P357" s="673">
        <f>'[6]sp. DRG'!M305</f>
        <v>1448.29</v>
      </c>
      <c r="Q357" s="670">
        <f>'[6]sp. DRG'!N305</f>
        <v>0</v>
      </c>
      <c r="R357" s="673">
        <f>'[6]sp. DRG'!O305</f>
        <v>0</v>
      </c>
      <c r="S357" s="670">
        <f>'[6]sp. DRG'!P305</f>
        <v>0</v>
      </c>
      <c r="T357" s="674">
        <f>'[6]sp. DRG'!Q305</f>
        <v>0</v>
      </c>
      <c r="U357" s="670">
        <f>'[6]sp. DRG'!R305</f>
        <v>2560</v>
      </c>
      <c r="V357" s="673">
        <f>'[6]sp. DRG'!S305</f>
        <v>1347.81</v>
      </c>
      <c r="W357" s="670">
        <f>'[6]sp. DRG'!T305</f>
        <v>2560</v>
      </c>
      <c r="X357" s="675">
        <f>'[6]sp. DRG'!U305</f>
        <v>949.33</v>
      </c>
      <c r="Y357" s="344">
        <f t="shared" ref="Y357:Y362" si="76">V357+R357+M357+I357+E357</f>
        <v>15479.74</v>
      </c>
      <c r="Z357" s="206">
        <f t="shared" ref="Z357:Z362" si="77">X357+T357+P357+K357+G357</f>
        <v>14707.169999999998</v>
      </c>
      <c r="AA357" s="316"/>
      <c r="AB357" s="316"/>
    </row>
    <row r="358" spans="1:30" s="317" customFormat="1">
      <c r="A358" s="676" t="s">
        <v>832</v>
      </c>
      <c r="B358" s="677" t="s">
        <v>833</v>
      </c>
      <c r="C358" s="678">
        <v>1</v>
      </c>
      <c r="D358" s="574">
        <f>'[6]sp. DRG'!E307</f>
        <v>1314</v>
      </c>
      <c r="E358" s="575">
        <f>'[6]sp. DRG'!F307</f>
        <v>1807.34</v>
      </c>
      <c r="F358" s="576">
        <f>'[6]sp. DRG'!G307</f>
        <v>1314</v>
      </c>
      <c r="G358" s="577">
        <f>'[6]sp. DRG'!H307</f>
        <v>1807.34</v>
      </c>
      <c r="H358" s="578"/>
      <c r="I358" s="575"/>
      <c r="J358" s="579"/>
      <c r="K358" s="577"/>
      <c r="L358" s="672">
        <f>'[6]sp. DRG'!I307</f>
        <v>213</v>
      </c>
      <c r="M358" s="673">
        <f>'[6]sp. DRG'!J307</f>
        <v>482.6</v>
      </c>
      <c r="N358" s="670">
        <f>'[6]sp. DRG'!K307</f>
        <v>219</v>
      </c>
      <c r="O358" s="670">
        <f>'[6]sp. DRG'!L307</f>
        <v>121</v>
      </c>
      <c r="P358" s="673">
        <f>'[6]sp. DRG'!M307</f>
        <v>456.3</v>
      </c>
      <c r="Q358" s="670">
        <f>'[6]sp. DRG'!N307</f>
        <v>0</v>
      </c>
      <c r="R358" s="673">
        <f>'[6]sp. DRG'!O307</f>
        <v>0</v>
      </c>
      <c r="S358" s="670">
        <f>'[6]sp. DRG'!P307</f>
        <v>0</v>
      </c>
      <c r="T358" s="674">
        <f>'[6]sp. DRG'!Q307</f>
        <v>0</v>
      </c>
      <c r="U358" s="670">
        <f>'[6]sp. DRG'!R307</f>
        <v>1192</v>
      </c>
      <c r="V358" s="673">
        <f>'[6]sp. DRG'!S307</f>
        <v>225.25</v>
      </c>
      <c r="W358" s="670">
        <f>'[6]sp. DRG'!T307</f>
        <v>1192</v>
      </c>
      <c r="X358" s="675">
        <f>'[6]sp. DRG'!U307</f>
        <v>225.25</v>
      </c>
      <c r="Y358" s="344">
        <f t="shared" si="76"/>
        <v>2515.19</v>
      </c>
      <c r="Z358" s="206">
        <f t="shared" si="77"/>
        <v>2488.89</v>
      </c>
      <c r="AA358" s="316"/>
      <c r="AB358" s="316"/>
    </row>
    <row r="359" spans="1:30" s="317" customFormat="1" ht="22.5">
      <c r="A359" s="676" t="s">
        <v>834</v>
      </c>
      <c r="B359" s="677" t="s">
        <v>835</v>
      </c>
      <c r="C359" s="678">
        <v>1</v>
      </c>
      <c r="D359" s="574">
        <f>'[6]sp. DRG'!E308</f>
        <v>1275</v>
      </c>
      <c r="E359" s="575">
        <f>'[6]sp. DRG'!F308</f>
        <v>1616.45</v>
      </c>
      <c r="F359" s="576">
        <f>'[6]sp. DRG'!G308</f>
        <v>1275</v>
      </c>
      <c r="G359" s="577">
        <f>'[6]sp. DRG'!H308</f>
        <v>1616.45</v>
      </c>
      <c r="H359" s="578"/>
      <c r="I359" s="575"/>
      <c r="J359" s="579"/>
      <c r="K359" s="577"/>
      <c r="L359" s="672">
        <f>'[6]sp. DRG'!I308</f>
        <v>153</v>
      </c>
      <c r="M359" s="673">
        <f>'[6]sp. DRG'!J308</f>
        <v>363.53</v>
      </c>
      <c r="N359" s="670">
        <f>'[6]sp. DRG'!K308</f>
        <v>142</v>
      </c>
      <c r="O359" s="670">
        <f>'[6]sp. DRG'!L308</f>
        <v>0</v>
      </c>
      <c r="P359" s="673">
        <f>'[6]sp. DRG'!M308</f>
        <v>335.02</v>
      </c>
      <c r="Q359" s="670">
        <f>'[6]sp. DRG'!N308</f>
        <v>1119</v>
      </c>
      <c r="R359" s="673">
        <f>'[6]sp. DRG'!O308</f>
        <v>262.97000000000003</v>
      </c>
      <c r="S359" s="670">
        <f>'[6]sp. DRG'!P308</f>
        <v>786</v>
      </c>
      <c r="T359" s="674">
        <f>'[6]sp. DRG'!Q308</f>
        <v>184.71</v>
      </c>
      <c r="U359" s="670">
        <f>'[6]sp. DRG'!R308</f>
        <v>3405</v>
      </c>
      <c r="V359" s="673">
        <f>'[6]sp. DRG'!S308</f>
        <v>411.14</v>
      </c>
      <c r="W359" s="670">
        <f>'[6]sp. DRG'!T308</f>
        <v>3405</v>
      </c>
      <c r="X359" s="675">
        <f>'[6]sp. DRG'!U308</f>
        <v>411.14</v>
      </c>
      <c r="Y359" s="344">
        <f t="shared" si="76"/>
        <v>2654.09</v>
      </c>
      <c r="Z359" s="206">
        <f t="shared" si="77"/>
        <v>2547.3200000000002</v>
      </c>
      <c r="AA359" s="316"/>
      <c r="AB359" s="316"/>
    </row>
    <row r="360" spans="1:30">
      <c r="A360" s="648" t="s">
        <v>836</v>
      </c>
      <c r="B360" s="679" t="s">
        <v>837</v>
      </c>
      <c r="C360" s="147">
        <v>3</v>
      </c>
      <c r="D360" s="666">
        <f>'[6]sp. DRG'!E306</f>
        <v>508</v>
      </c>
      <c r="E360" s="666">
        <f>'[6]sp. DRG'!F306</f>
        <v>626.59</v>
      </c>
      <c r="F360" s="666">
        <f>'[6]sp. DRG'!G306</f>
        <v>508</v>
      </c>
      <c r="G360" s="666">
        <f>'[6]sp. DRG'!H306</f>
        <v>626.59</v>
      </c>
      <c r="H360" s="207"/>
      <c r="I360" s="599"/>
      <c r="J360" s="207"/>
      <c r="K360" s="599"/>
      <c r="L360" s="216">
        <f>'[6]sp. DRG'!I306</f>
        <v>154</v>
      </c>
      <c r="M360" s="216">
        <f>'[6]sp. DRG'!J306</f>
        <v>1140.74</v>
      </c>
      <c r="N360" s="216">
        <f>'[6]sp. DRG'!K306</f>
        <v>374</v>
      </c>
      <c r="O360" s="216">
        <f>'[6]sp. DRG'!L306</f>
        <v>5698</v>
      </c>
      <c r="P360" s="216">
        <f>'[6]sp. DRG'!M306</f>
        <v>1140.74</v>
      </c>
      <c r="Q360" s="216">
        <f>'[6]sp. DRG'!N306</f>
        <v>0</v>
      </c>
      <c r="R360" s="216">
        <f>'[6]sp. DRG'!O306</f>
        <v>0</v>
      </c>
      <c r="S360" s="216">
        <f>'[6]sp. DRG'!P306</f>
        <v>0</v>
      </c>
      <c r="T360" s="216">
        <f>'[6]sp. DRG'!Q306</f>
        <v>0</v>
      </c>
      <c r="U360" s="216">
        <f>'[6]sp. DRG'!R306</f>
        <v>610</v>
      </c>
      <c r="V360" s="216">
        <f>'[6]sp. DRG'!S306</f>
        <v>135.13999999999999</v>
      </c>
      <c r="W360" s="216">
        <f>'[6]sp. DRG'!T306</f>
        <v>610</v>
      </c>
      <c r="X360" s="216">
        <f>'[6]sp. DRG'!U306</f>
        <v>135.13999999999999</v>
      </c>
      <c r="Y360" s="344">
        <f t="shared" si="76"/>
        <v>1902.4700000000003</v>
      </c>
      <c r="Z360" s="206">
        <f t="shared" si="77"/>
        <v>1902.4700000000003</v>
      </c>
    </row>
    <row r="361" spans="1:30" s="155" customFormat="1" ht="13.5" thickBot="1">
      <c r="A361" s="651" t="s">
        <v>838</v>
      </c>
      <c r="B361" s="680" t="s">
        <v>839</v>
      </c>
      <c r="C361" s="681">
        <v>1</v>
      </c>
      <c r="D361" s="157">
        <f>'[6]sp. DRG'!E309</f>
        <v>66</v>
      </c>
      <c r="E361" s="158">
        <f>'[6]sp. DRG'!F309</f>
        <v>67.53</v>
      </c>
      <c r="F361" s="159">
        <f>'[6]sp. DRG'!G309</f>
        <v>66</v>
      </c>
      <c r="G361" s="160">
        <f>'[6]sp. DRG'!H309</f>
        <v>67.53</v>
      </c>
      <c r="H361" s="220"/>
      <c r="I361" s="221"/>
      <c r="J361" s="220"/>
      <c r="K361" s="222"/>
      <c r="L361" s="220"/>
      <c r="M361" s="221"/>
      <c r="N361" s="220"/>
      <c r="O361" s="603"/>
      <c r="P361" s="221"/>
      <c r="Q361" s="220"/>
      <c r="R361" s="221"/>
      <c r="S361" s="220"/>
      <c r="T361" s="222"/>
      <c r="U361" s="220">
        <f>'[6]sp. DRG'!R309</f>
        <v>300</v>
      </c>
      <c r="V361" s="221">
        <f>'[6]sp. DRG'!S309</f>
        <v>30</v>
      </c>
      <c r="W361" s="220">
        <f>'[6]sp. DRG'!T309</f>
        <v>300</v>
      </c>
      <c r="X361" s="222">
        <f>'[6]sp. DRG'!U309</f>
        <v>30</v>
      </c>
      <c r="Y361" s="344">
        <f t="shared" si="76"/>
        <v>97.53</v>
      </c>
      <c r="Z361" s="206">
        <f t="shared" si="77"/>
        <v>97.53</v>
      </c>
      <c r="AA361" s="154"/>
      <c r="AB361" s="154"/>
    </row>
    <row r="362" spans="1:30" s="155" customFormat="1" ht="23.25" thickBot="1">
      <c r="A362" s="682" t="s">
        <v>840</v>
      </c>
      <c r="B362" s="683" t="s">
        <v>841</v>
      </c>
      <c r="C362" s="684">
        <v>1</v>
      </c>
      <c r="D362" s="157"/>
      <c r="E362" s="685"/>
      <c r="F362" s="157"/>
      <c r="G362" s="685"/>
      <c r="H362" s="290"/>
      <c r="I362" s="221"/>
      <c r="J362" s="290"/>
      <c r="K362" s="221"/>
      <c r="L362" s="290">
        <f>'[6]sp. recuperare si  cronici'!E86</f>
        <v>54</v>
      </c>
      <c r="M362" s="290">
        <f>'[6]sp. recuperare si  cronici'!F86</f>
        <v>105.99</v>
      </c>
      <c r="N362" s="290">
        <f>'[6]sp. recuperare si  cronici'!G86</f>
        <v>54</v>
      </c>
      <c r="O362" s="290">
        <f>'[6]sp. recuperare si  cronici'!H86</f>
        <v>0</v>
      </c>
      <c r="P362" s="290">
        <f>'[6]sp. recuperare si  cronici'!I86</f>
        <v>105.99</v>
      </c>
      <c r="Q362" s="290">
        <f>'[6]sp. recuperare si  cronici'!J86</f>
        <v>0</v>
      </c>
      <c r="R362" s="290">
        <f>'[6]sp. recuperare si  cronici'!K86</f>
        <v>0</v>
      </c>
      <c r="S362" s="290">
        <f>'[6]sp. recuperare si  cronici'!L86</f>
        <v>0</v>
      </c>
      <c r="T362" s="290">
        <f>'[6]sp. recuperare si  cronici'!M86</f>
        <v>0</v>
      </c>
      <c r="U362" s="290">
        <f>'[6]sp. recuperare si  cronici'!R86</f>
        <v>0</v>
      </c>
      <c r="V362" s="290">
        <f>'[6]sp. recuperare si  cronici'!S86</f>
        <v>0</v>
      </c>
      <c r="W362" s="290">
        <f>'[6]sp. recuperare si  cronici'!T86</f>
        <v>0</v>
      </c>
      <c r="X362" s="290">
        <f>'[6]sp. recuperare si  cronici'!U86</f>
        <v>0</v>
      </c>
      <c r="Y362" s="344">
        <f t="shared" si="76"/>
        <v>105.99</v>
      </c>
      <c r="Z362" s="206">
        <f t="shared" si="77"/>
        <v>105.99</v>
      </c>
      <c r="AA362" s="154"/>
      <c r="AB362" s="154"/>
    </row>
    <row r="363" spans="1:30" ht="13.5" thickBot="1">
      <c r="A363" s="2981" t="s">
        <v>842</v>
      </c>
      <c r="B363" s="2982"/>
      <c r="C363" s="2999"/>
      <c r="D363" s="167">
        <f>SUM(D357:D362)</f>
        <v>11014</v>
      </c>
      <c r="E363" s="168">
        <f t="shared" ref="E363:Z363" si="78">SUM(E357:E362)</f>
        <v>16427.46</v>
      </c>
      <c r="F363" s="167">
        <f t="shared" si="78"/>
        <v>11014</v>
      </c>
      <c r="G363" s="168">
        <f t="shared" si="78"/>
        <v>16427.46</v>
      </c>
      <c r="H363" s="167">
        <f t="shared" si="78"/>
        <v>0</v>
      </c>
      <c r="I363" s="168">
        <f t="shared" si="78"/>
        <v>0</v>
      </c>
      <c r="J363" s="167">
        <f t="shared" si="78"/>
        <v>0</v>
      </c>
      <c r="K363" s="168">
        <f t="shared" si="78"/>
        <v>0</v>
      </c>
      <c r="L363" s="167">
        <f t="shared" si="78"/>
        <v>967</v>
      </c>
      <c r="M363" s="168">
        <f t="shared" si="78"/>
        <v>3915.24</v>
      </c>
      <c r="N363" s="167">
        <f t="shared" si="78"/>
        <v>1436</v>
      </c>
      <c r="O363" s="167">
        <f t="shared" si="78"/>
        <v>11943</v>
      </c>
      <c r="P363" s="168">
        <f t="shared" si="78"/>
        <v>3486.3399999999992</v>
      </c>
      <c r="Q363" s="167">
        <f t="shared" si="78"/>
        <v>1119</v>
      </c>
      <c r="R363" s="167">
        <f t="shared" si="78"/>
        <v>262.97000000000003</v>
      </c>
      <c r="S363" s="167">
        <f t="shared" si="78"/>
        <v>786</v>
      </c>
      <c r="T363" s="167">
        <f t="shared" si="78"/>
        <v>184.71</v>
      </c>
      <c r="U363" s="167">
        <f t="shared" si="78"/>
        <v>8067</v>
      </c>
      <c r="V363" s="168">
        <f t="shared" si="78"/>
        <v>2149.3399999999997</v>
      </c>
      <c r="W363" s="167">
        <f t="shared" si="78"/>
        <v>8067</v>
      </c>
      <c r="X363" s="168">
        <f t="shared" si="78"/>
        <v>1750.8599999999997</v>
      </c>
      <c r="Y363" s="168">
        <f t="shared" si="78"/>
        <v>22755.010000000002</v>
      </c>
      <c r="Z363" s="168">
        <f t="shared" si="78"/>
        <v>21849.37</v>
      </c>
      <c r="AA363" s="171">
        <f>'[6]sp. DRG'!V311+'[6]sp. recuperare si  cronici'!V87+'[6]sp. acuti altele decat DRG'!V60</f>
        <v>22755.01</v>
      </c>
      <c r="AB363" s="171">
        <f>'[6]sp. DRG'!W311+'[6]sp. recuperare si  cronici'!W87+'[6]sp. acuti altele decat DRG'!W60</f>
        <v>21849.37</v>
      </c>
      <c r="AC363" s="172">
        <f>Y363-AA363</f>
        <v>0</v>
      </c>
      <c r="AD363" s="172">
        <f>Z363-AB363</f>
        <v>0</v>
      </c>
    </row>
    <row r="364" spans="1:30" s="155" customFormat="1">
      <c r="A364" s="645" t="s">
        <v>843</v>
      </c>
      <c r="B364" s="686" t="s">
        <v>844</v>
      </c>
      <c r="C364" s="687">
        <v>1</v>
      </c>
      <c r="D364" s="231">
        <f>'[6]sp. DRG'!E312</f>
        <v>5149</v>
      </c>
      <c r="E364" s="232">
        <f>'[6]sp. DRG'!F312</f>
        <v>9518.49</v>
      </c>
      <c r="F364" s="233">
        <f>'[6]sp. DRG'!G312</f>
        <v>5149</v>
      </c>
      <c r="G364" s="234">
        <f>'[6]sp. DRG'!H312</f>
        <v>9518.49</v>
      </c>
      <c r="H364" s="481"/>
      <c r="I364" s="442"/>
      <c r="J364" s="441"/>
      <c r="K364" s="289"/>
      <c r="L364" s="483">
        <f>'[6]sp. DRG'!I312</f>
        <v>114</v>
      </c>
      <c r="M364" s="484">
        <f>'[6]sp. DRG'!J312</f>
        <v>480.57</v>
      </c>
      <c r="N364" s="263">
        <f>'[6]sp. DRG'!K312</f>
        <v>72</v>
      </c>
      <c r="O364" s="263">
        <f>'[6]sp. DRG'!L312</f>
        <v>952</v>
      </c>
      <c r="P364" s="484">
        <f>'[6]sp. DRG'!M312</f>
        <v>418.9</v>
      </c>
      <c r="Q364" s="263">
        <f>'[6]sp. DRG'!N312</f>
        <v>0</v>
      </c>
      <c r="R364" s="484">
        <f>'[6]sp. DRG'!O312</f>
        <v>0</v>
      </c>
      <c r="S364" s="263">
        <f>'[6]sp. DRG'!P312</f>
        <v>0</v>
      </c>
      <c r="T364" s="485">
        <f>'[6]sp. DRG'!Q312</f>
        <v>0</v>
      </c>
      <c r="U364" s="483">
        <f>'[6]sp. DRG'!R312</f>
        <v>5447</v>
      </c>
      <c r="V364" s="484">
        <f>'[6]sp. DRG'!S312</f>
        <v>1654.01</v>
      </c>
      <c r="W364" s="263">
        <f>'[6]sp. DRG'!T312</f>
        <v>5206</v>
      </c>
      <c r="X364" s="485">
        <f>'[6]sp. DRG'!U312</f>
        <v>1640.38</v>
      </c>
      <c r="Y364" s="211">
        <f t="shared" ref="Y364:Y369" si="79">V364+R364+M364+I364+E364</f>
        <v>11653.07</v>
      </c>
      <c r="Z364" s="177">
        <f t="shared" ref="Z364:Z369" si="80">X364+T364+P364+K364+G364</f>
        <v>11577.77</v>
      </c>
      <c r="AA364" s="154"/>
      <c r="AB364" s="154"/>
    </row>
    <row r="365" spans="1:30" s="155" customFormat="1">
      <c r="A365" s="648" t="s">
        <v>845</v>
      </c>
      <c r="B365" s="688" t="s">
        <v>846</v>
      </c>
      <c r="C365" s="689">
        <v>1</v>
      </c>
      <c r="D365" s="148">
        <f>'[6]sp. DRG'!E313</f>
        <v>1087</v>
      </c>
      <c r="E365" s="149">
        <f>'[6]sp. DRG'!F313</f>
        <v>1308.05</v>
      </c>
      <c r="F365" s="150">
        <f>'[6]sp. DRG'!G313</f>
        <v>1087</v>
      </c>
      <c r="G365" s="151">
        <f>'[6]sp. DRG'!H313</f>
        <v>1308.05</v>
      </c>
      <c r="H365" s="207"/>
      <c r="I365" s="213"/>
      <c r="J365" s="208"/>
      <c r="K365" s="214"/>
      <c r="L365" s="486">
        <f>'[6]sp. DRG'!I313</f>
        <v>156</v>
      </c>
      <c r="M365" s="288">
        <f>'[6]sp. DRG'!J313</f>
        <v>374.22</v>
      </c>
      <c r="N365" s="481">
        <f>'[6]sp. DRG'!K313</f>
        <v>155</v>
      </c>
      <c r="O365" s="481">
        <f>'[6]sp. DRG'!L313</f>
        <v>0</v>
      </c>
      <c r="P365" s="288">
        <f>'[6]sp. DRG'!M313</f>
        <v>371.84</v>
      </c>
      <c r="Q365" s="481">
        <f>'[6]sp. DRG'!N313</f>
        <v>0</v>
      </c>
      <c r="R365" s="288">
        <f>'[6]sp. DRG'!O313</f>
        <v>0</v>
      </c>
      <c r="S365" s="481">
        <f>'[6]sp. DRG'!P313</f>
        <v>0</v>
      </c>
      <c r="T365" s="487">
        <f>'[6]sp. DRG'!Q313</f>
        <v>0</v>
      </c>
      <c r="U365" s="486">
        <f>'[6]sp. DRG'!R313</f>
        <v>903</v>
      </c>
      <c r="V365" s="288">
        <f>'[6]sp. DRG'!S313</f>
        <v>198.42</v>
      </c>
      <c r="W365" s="481">
        <f>'[6]sp. DRG'!T313</f>
        <v>1266</v>
      </c>
      <c r="X365" s="487">
        <f>'[6]sp. DRG'!U313</f>
        <v>179.7</v>
      </c>
      <c r="Y365" s="211">
        <f t="shared" si="79"/>
        <v>1880.69</v>
      </c>
      <c r="Z365" s="177">
        <f t="shared" si="80"/>
        <v>1859.59</v>
      </c>
      <c r="AA365" s="154"/>
      <c r="AB365" s="154"/>
    </row>
    <row r="366" spans="1:30" s="155" customFormat="1">
      <c r="A366" s="648" t="s">
        <v>847</v>
      </c>
      <c r="B366" s="688" t="s">
        <v>848</v>
      </c>
      <c r="C366" s="689">
        <v>1</v>
      </c>
      <c r="D366" s="148">
        <f>'[6]sp. DRG'!E314</f>
        <v>345</v>
      </c>
      <c r="E366" s="149">
        <f>'[6]sp. DRG'!F314</f>
        <v>450.2</v>
      </c>
      <c r="F366" s="150">
        <f>'[6]sp. DRG'!G314</f>
        <v>345</v>
      </c>
      <c r="G366" s="151">
        <f>'[6]sp. DRG'!H314</f>
        <v>450.2</v>
      </c>
      <c r="H366" s="207"/>
      <c r="I366" s="213"/>
      <c r="J366" s="208"/>
      <c r="K366" s="214"/>
      <c r="L366" s="486">
        <f>'[6]sp. DRG'!I314</f>
        <v>150</v>
      </c>
      <c r="M366" s="288">
        <f>'[6]sp. DRG'!J314</f>
        <v>356.92</v>
      </c>
      <c r="N366" s="481">
        <f>'[6]sp. DRG'!K314</f>
        <v>150</v>
      </c>
      <c r="O366" s="481">
        <f>'[6]sp. DRG'!L314</f>
        <v>0</v>
      </c>
      <c r="P366" s="288">
        <f>'[6]sp. DRG'!M314</f>
        <v>356.92</v>
      </c>
      <c r="Q366" s="481">
        <f>'[6]sp. DRG'!N314</f>
        <v>0</v>
      </c>
      <c r="R366" s="288">
        <f>'[6]sp. DRG'!O314</f>
        <v>0</v>
      </c>
      <c r="S366" s="481">
        <f>'[6]sp. DRG'!P314</f>
        <v>0</v>
      </c>
      <c r="T366" s="487">
        <f>'[6]sp. DRG'!Q314</f>
        <v>0</v>
      </c>
      <c r="U366" s="486">
        <f>'[6]sp. DRG'!R314</f>
        <v>1616</v>
      </c>
      <c r="V366" s="288">
        <f>'[6]sp. DRG'!S314</f>
        <v>80.88</v>
      </c>
      <c r="W366" s="481">
        <f>'[6]sp. DRG'!T314</f>
        <v>1510</v>
      </c>
      <c r="X366" s="487">
        <f>'[6]sp. DRG'!U314</f>
        <v>75.5</v>
      </c>
      <c r="Y366" s="211">
        <f t="shared" si="79"/>
        <v>888</v>
      </c>
      <c r="Z366" s="177">
        <f t="shared" si="80"/>
        <v>882.62</v>
      </c>
      <c r="AA366" s="154"/>
      <c r="AB366" s="154"/>
    </row>
    <row r="367" spans="1:30" s="155" customFormat="1">
      <c r="A367" s="648" t="s">
        <v>849</v>
      </c>
      <c r="B367" s="688" t="s">
        <v>850</v>
      </c>
      <c r="C367" s="689">
        <v>3</v>
      </c>
      <c r="D367" s="148"/>
      <c r="E367" s="213"/>
      <c r="F367" s="208"/>
      <c r="G367" s="214"/>
      <c r="H367" s="207"/>
      <c r="I367" s="213"/>
      <c r="J367" s="208"/>
      <c r="K367" s="214"/>
      <c r="L367" s="216">
        <f>'[6]sp. recuperare si  cronici'!E88</f>
        <v>159</v>
      </c>
      <c r="M367" s="599">
        <f>'[6]sp. recuperare si  cronici'!F88</f>
        <v>378.34</v>
      </c>
      <c r="N367" s="207">
        <f>'[6]sp. recuperare si  cronici'!G88</f>
        <v>159</v>
      </c>
      <c r="O367" s="207">
        <f>'[6]sp. recuperare si  cronici'!H88</f>
        <v>0</v>
      </c>
      <c r="P367" s="599">
        <f>'[6]sp. recuperare si  cronici'!I88</f>
        <v>378.34</v>
      </c>
      <c r="Q367" s="207">
        <f>'[6]sp. recuperare si  cronici'!J88</f>
        <v>801</v>
      </c>
      <c r="R367" s="599">
        <f>'[6]sp. recuperare si  cronici'!K88</f>
        <v>150.99799999999999</v>
      </c>
      <c r="S367" s="207">
        <f>'[6]sp. recuperare si  cronici'!L88</f>
        <v>788</v>
      </c>
      <c r="T367" s="690">
        <f>'[6]sp. recuperare si  cronici'!M88</f>
        <v>148.54</v>
      </c>
      <c r="U367" s="216">
        <f>'[6]sp. recuperare si  cronici'!R88</f>
        <v>0</v>
      </c>
      <c r="V367" s="691">
        <f>'[6]sp. recuperare si  cronici'!S88</f>
        <v>0</v>
      </c>
      <c r="W367" s="216">
        <f>'[6]sp. recuperare si  cronici'!T88</f>
        <v>0</v>
      </c>
      <c r="X367" s="692">
        <f>'[6]sp. recuperare si  cronici'!U88</f>
        <v>0</v>
      </c>
      <c r="Y367" s="211">
        <f t="shared" si="79"/>
        <v>529.33799999999997</v>
      </c>
      <c r="Z367" s="177">
        <f t="shared" si="80"/>
        <v>526.88</v>
      </c>
      <c r="AA367" s="154"/>
      <c r="AB367" s="154"/>
    </row>
    <row r="368" spans="1:30" s="155" customFormat="1">
      <c r="A368" s="693" t="s">
        <v>851</v>
      </c>
      <c r="B368" s="694" t="s">
        <v>852</v>
      </c>
      <c r="C368" s="695">
        <v>3</v>
      </c>
      <c r="D368" s="148"/>
      <c r="E368" s="213"/>
      <c r="F368" s="208"/>
      <c r="G368" s="214"/>
      <c r="H368" s="207"/>
      <c r="I368" s="213"/>
      <c r="J368" s="208"/>
      <c r="K368" s="214"/>
      <c r="L368" s="216">
        <f>'[6]sp. recuperare si  cronici'!E89</f>
        <v>639</v>
      </c>
      <c r="M368" s="599">
        <f>'[6]sp. recuperare si  cronici'!F89</f>
        <v>1834.89</v>
      </c>
      <c r="N368" s="207">
        <f>'[6]sp. recuperare si  cronici'!G89</f>
        <v>606</v>
      </c>
      <c r="O368" s="207">
        <f>'[6]sp. recuperare si  cronici'!H89</f>
        <v>0</v>
      </c>
      <c r="P368" s="599">
        <f>'[6]sp. recuperare si  cronici'!I89</f>
        <v>1707.49</v>
      </c>
      <c r="Q368" s="207">
        <f>'[6]sp. recuperare si  cronici'!J89</f>
        <v>0</v>
      </c>
      <c r="R368" s="599">
        <f>'[6]sp. recuperare si  cronici'!K89</f>
        <v>0</v>
      </c>
      <c r="S368" s="207">
        <f>'[6]sp. recuperare si  cronici'!L89</f>
        <v>0</v>
      </c>
      <c r="T368" s="690">
        <f>'[6]sp. recuperare si  cronici'!M89</f>
        <v>0</v>
      </c>
      <c r="U368" s="216">
        <f>'[6]sp. recuperare si  cronici'!R89</f>
        <v>0</v>
      </c>
      <c r="V368" s="691">
        <f>'[6]sp. recuperare si  cronici'!S89</f>
        <v>0</v>
      </c>
      <c r="W368" s="216">
        <f>'[6]sp. recuperare si  cronici'!T89</f>
        <v>0</v>
      </c>
      <c r="X368" s="692">
        <f>'[6]sp. recuperare si  cronici'!U89</f>
        <v>0</v>
      </c>
      <c r="Y368" s="211">
        <f t="shared" si="79"/>
        <v>1834.89</v>
      </c>
      <c r="Z368" s="177">
        <f t="shared" si="80"/>
        <v>1707.49</v>
      </c>
      <c r="AA368" s="154"/>
      <c r="AB368" s="154"/>
    </row>
    <row r="369" spans="1:30" s="155" customFormat="1" ht="13.5" thickBot="1">
      <c r="A369" s="696" t="s">
        <v>853</v>
      </c>
      <c r="B369" s="697" t="s">
        <v>854</v>
      </c>
      <c r="C369" s="698">
        <v>1</v>
      </c>
      <c r="D369" s="163">
        <f>'[6]sp. DRG'!E315</f>
        <v>135</v>
      </c>
      <c r="E369" s="164">
        <f>'[6]sp. DRG'!F315</f>
        <v>188.65</v>
      </c>
      <c r="F369" s="165">
        <f>'[6]sp. DRG'!G315</f>
        <v>134</v>
      </c>
      <c r="G369" s="166">
        <f>'[6]sp. DRG'!H315</f>
        <v>187.95</v>
      </c>
      <c r="H369" s="207"/>
      <c r="I369" s="213"/>
      <c r="J369" s="208"/>
      <c r="K369" s="214"/>
      <c r="L369" s="699">
        <f>'[6]sp. DRG'!I315</f>
        <v>0</v>
      </c>
      <c r="M369" s="700">
        <f>'[6]sp. DRG'!J315</f>
        <v>0</v>
      </c>
      <c r="N369" s="270">
        <f>'[6]sp. DRG'!K315</f>
        <v>0</v>
      </c>
      <c r="O369" s="270">
        <f>'[6]sp. DRG'!L315</f>
        <v>0</v>
      </c>
      <c r="P369" s="700">
        <f>'[6]sp. DRG'!M315</f>
        <v>0</v>
      </c>
      <c r="Q369" s="270">
        <f>'[6]sp. DRG'!N315</f>
        <v>480</v>
      </c>
      <c r="R369" s="700">
        <f>'[6]sp. DRG'!O315</f>
        <v>90.48</v>
      </c>
      <c r="S369" s="270">
        <f>'[6]sp. DRG'!P315</f>
        <v>357</v>
      </c>
      <c r="T369" s="701">
        <f>'[6]sp. DRG'!Q315</f>
        <v>67.290000000000006</v>
      </c>
      <c r="U369" s="699">
        <f>'[6]sp. DRG'!R315</f>
        <v>534</v>
      </c>
      <c r="V369" s="700">
        <f>'[6]sp. DRG'!S315</f>
        <v>156.19</v>
      </c>
      <c r="W369" s="270">
        <f>'[6]sp. DRG'!T315</f>
        <v>534</v>
      </c>
      <c r="X369" s="701">
        <f>'[6]sp. DRG'!U315</f>
        <v>156.19</v>
      </c>
      <c r="Y369" s="211">
        <f t="shared" si="79"/>
        <v>435.32000000000005</v>
      </c>
      <c r="Z369" s="177">
        <f t="shared" si="80"/>
        <v>411.43</v>
      </c>
      <c r="AA369" s="154"/>
      <c r="AB369" s="154"/>
    </row>
    <row r="370" spans="1:30" ht="13.5" thickBot="1">
      <c r="A370" s="2981" t="s">
        <v>855</v>
      </c>
      <c r="B370" s="2982"/>
      <c r="C370" s="3000"/>
      <c r="D370" s="167">
        <f t="shared" ref="D370:Z370" si="81">SUM(D364:D369)</f>
        <v>6716</v>
      </c>
      <c r="E370" s="168">
        <f t="shared" si="81"/>
        <v>11465.39</v>
      </c>
      <c r="F370" s="167">
        <f t="shared" si="81"/>
        <v>6715</v>
      </c>
      <c r="G370" s="168">
        <f t="shared" si="81"/>
        <v>11464.69</v>
      </c>
      <c r="H370" s="292">
        <f t="shared" si="81"/>
        <v>0</v>
      </c>
      <c r="I370" s="168">
        <f t="shared" si="81"/>
        <v>0</v>
      </c>
      <c r="J370" s="167">
        <f t="shared" si="81"/>
        <v>0</v>
      </c>
      <c r="K370" s="168">
        <f t="shared" si="81"/>
        <v>0</v>
      </c>
      <c r="L370" s="292">
        <f t="shared" si="81"/>
        <v>1218</v>
      </c>
      <c r="M370" s="168">
        <f t="shared" si="81"/>
        <v>3424.94</v>
      </c>
      <c r="N370" s="167">
        <f t="shared" si="81"/>
        <v>1142</v>
      </c>
      <c r="O370" s="167">
        <f t="shared" si="81"/>
        <v>952</v>
      </c>
      <c r="P370" s="168">
        <f t="shared" si="81"/>
        <v>3233.49</v>
      </c>
      <c r="Q370" s="167">
        <f t="shared" si="81"/>
        <v>1281</v>
      </c>
      <c r="R370" s="168">
        <f t="shared" si="81"/>
        <v>241.47800000000001</v>
      </c>
      <c r="S370" s="167">
        <f t="shared" si="81"/>
        <v>1145</v>
      </c>
      <c r="T370" s="516">
        <f t="shared" si="81"/>
        <v>215.82999999999998</v>
      </c>
      <c r="U370" s="167">
        <f t="shared" si="81"/>
        <v>8500</v>
      </c>
      <c r="V370" s="168">
        <f t="shared" si="81"/>
        <v>2089.5</v>
      </c>
      <c r="W370" s="167">
        <f t="shared" si="81"/>
        <v>8516</v>
      </c>
      <c r="X370" s="168">
        <f t="shared" si="81"/>
        <v>2051.77</v>
      </c>
      <c r="Y370" s="168">
        <f t="shared" si="81"/>
        <v>17221.308000000001</v>
      </c>
      <c r="Z370" s="168">
        <f t="shared" si="81"/>
        <v>16965.780000000002</v>
      </c>
      <c r="AA370" s="171">
        <f>'[6]sp. DRG'!V316+'[6]sp. recuperare si  cronici'!V90</f>
        <v>17221.308000000001</v>
      </c>
      <c r="AB370" s="171">
        <f>'[6]sp. DRG'!W316+'[6]sp. recuperare si  cronici'!W90</f>
        <v>16965.780000000002</v>
      </c>
      <c r="AC370" s="172">
        <f>Y370-AA370</f>
        <v>0</v>
      </c>
      <c r="AD370" s="172">
        <f>Z370-AB370</f>
        <v>0</v>
      </c>
    </row>
    <row r="371" spans="1:30" ht="25.5">
      <c r="A371" s="702" t="s">
        <v>856</v>
      </c>
      <c r="B371" s="703" t="s">
        <v>857</v>
      </c>
      <c r="C371" s="704">
        <v>1</v>
      </c>
      <c r="D371" s="705">
        <f>'[6]sp. DRG'!E317</f>
        <v>7956</v>
      </c>
      <c r="E371" s="706">
        <f>'[6]sp. DRG'!F317</f>
        <v>16545.93</v>
      </c>
      <c r="F371" s="666">
        <f>'[6]sp. DRG'!G317</f>
        <v>7600</v>
      </c>
      <c r="G371" s="706">
        <f>'[6]sp. DRG'!H317</f>
        <v>16518.3</v>
      </c>
      <c r="H371" s="707"/>
      <c r="I371" s="708"/>
      <c r="J371" s="707"/>
      <c r="K371" s="708"/>
      <c r="L371" s="707">
        <f>'[6]sp. DRG'!I317</f>
        <v>345</v>
      </c>
      <c r="M371" s="706">
        <f>'[6]sp. DRG'!J317</f>
        <v>1309.97</v>
      </c>
      <c r="N371" s="707">
        <f>'[6]sp. DRG'!K317</f>
        <v>339</v>
      </c>
      <c r="O371" s="707">
        <f>'[6]sp. DRG'!L317</f>
        <v>1719</v>
      </c>
      <c r="P371" s="706">
        <f>'[6]sp. DRG'!M317</f>
        <v>1309.97</v>
      </c>
      <c r="Q371" s="707">
        <f>'[6]sp. DRG'!N317</f>
        <v>0</v>
      </c>
      <c r="R371" s="706">
        <f>'[6]sp. DRG'!O317</f>
        <v>0</v>
      </c>
      <c r="S371" s="707">
        <f>'[6]sp. DRG'!P317</f>
        <v>0</v>
      </c>
      <c r="T371" s="706">
        <f>'[6]sp. DRG'!Q317</f>
        <v>0</v>
      </c>
      <c r="U371" s="707">
        <f>'[6]sp. DRG'!R317</f>
        <v>5167</v>
      </c>
      <c r="V371" s="706">
        <f>'[6]sp. DRG'!S317</f>
        <v>1304.31</v>
      </c>
      <c r="W371" s="707">
        <f>'[6]sp. DRG'!T317</f>
        <v>3183</v>
      </c>
      <c r="X371" s="706">
        <f>'[6]sp. DRG'!U317</f>
        <v>1282.8800000000001</v>
      </c>
      <c r="Y371" s="708">
        <f>V371+R371+M371+I371+E371</f>
        <v>19160.21</v>
      </c>
      <c r="Z371" s="708">
        <f>X371+T371+P371+K371+G371</f>
        <v>19111.150000000001</v>
      </c>
      <c r="AA371" s="171"/>
      <c r="AB371" s="171"/>
      <c r="AC371" s="172"/>
      <c r="AD371" s="172"/>
    </row>
    <row r="372" spans="1:30" ht="25.5">
      <c r="A372" s="702" t="s">
        <v>858</v>
      </c>
      <c r="B372" s="709" t="s">
        <v>859</v>
      </c>
      <c r="C372" s="710">
        <v>1</v>
      </c>
      <c r="D372" s="705">
        <f>'[6]sp. DRG'!E318</f>
        <v>1494</v>
      </c>
      <c r="E372" s="706">
        <f>'[6]sp. DRG'!F318</f>
        <v>2397.37</v>
      </c>
      <c r="F372" s="666">
        <f>'[6]sp. DRG'!G318</f>
        <v>1450</v>
      </c>
      <c r="G372" s="706">
        <f>'[6]sp. DRG'!H318</f>
        <v>2396.81</v>
      </c>
      <c r="H372" s="711"/>
      <c r="I372" s="626"/>
      <c r="J372" s="711"/>
      <c r="K372" s="626"/>
      <c r="L372" s="711">
        <f>'[6]sp. DRG'!I318</f>
        <v>501</v>
      </c>
      <c r="M372" s="706">
        <f>'[6]sp. DRG'!J318</f>
        <v>2165.58</v>
      </c>
      <c r="N372" s="711">
        <f>'[6]sp. DRG'!K318</f>
        <v>181</v>
      </c>
      <c r="O372" s="711">
        <f>'[6]sp. DRG'!L318</f>
        <v>12799</v>
      </c>
      <c r="P372" s="711">
        <f>'[6]sp. DRG'!M318</f>
        <v>2165.58</v>
      </c>
      <c r="Q372" s="711">
        <f>'[6]sp. DRG'!N318</f>
        <v>0</v>
      </c>
      <c r="R372" s="706">
        <f>'[6]sp. DRG'!O318</f>
        <v>0</v>
      </c>
      <c r="S372" s="711">
        <f>'[6]sp. DRG'!P318</f>
        <v>0</v>
      </c>
      <c r="T372" s="706">
        <f>'[6]sp. DRG'!Q318</f>
        <v>0</v>
      </c>
      <c r="U372" s="711">
        <f>'[6]sp. DRG'!R318</f>
        <v>168</v>
      </c>
      <c r="V372" s="706">
        <f>'[6]sp. DRG'!S318</f>
        <v>17.52</v>
      </c>
      <c r="W372" s="711">
        <f>'[6]sp. DRG'!T318</f>
        <v>50</v>
      </c>
      <c r="X372" s="706">
        <f>'[6]sp. DRG'!U318</f>
        <v>17.46</v>
      </c>
      <c r="Y372" s="708">
        <f t="shared" ref="Y372:Y382" si="82">V372+R372+M372+I372+E372</f>
        <v>4580.4699999999993</v>
      </c>
      <c r="Z372" s="708">
        <f t="shared" ref="Z372:Z382" si="83">X372+T372+P372+K372+G372</f>
        <v>4579.8500000000004</v>
      </c>
      <c r="AA372" s="171"/>
      <c r="AB372" s="171"/>
      <c r="AC372" s="172"/>
      <c r="AD372" s="172"/>
    </row>
    <row r="373" spans="1:30" ht="25.5">
      <c r="A373" s="702" t="s">
        <v>860</v>
      </c>
      <c r="B373" s="712" t="s">
        <v>861</v>
      </c>
      <c r="C373" s="710">
        <v>1</v>
      </c>
      <c r="D373" s="705">
        <f>'[6]sp. DRG'!E319</f>
        <v>624</v>
      </c>
      <c r="E373" s="706">
        <f>'[6]sp. DRG'!F319</f>
        <v>933.63</v>
      </c>
      <c r="F373" s="666">
        <f>'[6]sp. DRG'!G319</f>
        <v>610</v>
      </c>
      <c r="G373" s="706">
        <f>'[6]sp. DRG'!H319</f>
        <v>933.19</v>
      </c>
      <c r="H373" s="711"/>
      <c r="I373" s="626"/>
      <c r="J373" s="711"/>
      <c r="K373" s="626"/>
      <c r="L373" s="711">
        <f>'[6]sp. DRG'!I319</f>
        <v>159</v>
      </c>
      <c r="M373" s="706">
        <f>'[6]sp. DRG'!J319</f>
        <v>943.2</v>
      </c>
      <c r="N373" s="711">
        <f>'[6]sp. DRG'!K319</f>
        <v>0</v>
      </c>
      <c r="O373" s="711">
        <f>'[6]sp. DRG'!L319</f>
        <v>4434</v>
      </c>
      <c r="P373" s="706">
        <f>'[6]sp. DRG'!M319</f>
        <v>894.15</v>
      </c>
      <c r="Q373" s="711">
        <f>'[6]sp. DRG'!N319</f>
        <v>0</v>
      </c>
      <c r="R373" s="706">
        <f>'[6]sp. DRG'!O319</f>
        <v>0</v>
      </c>
      <c r="S373" s="711">
        <f>'[6]sp. DRG'!P319</f>
        <v>0</v>
      </c>
      <c r="T373" s="706">
        <f>'[6]sp. DRG'!Q319</f>
        <v>0</v>
      </c>
      <c r="U373" s="711">
        <f>'[6]sp. DRG'!R319</f>
        <v>0</v>
      </c>
      <c r="V373" s="706">
        <f>'[6]sp. DRG'!S319</f>
        <v>0</v>
      </c>
      <c r="W373" s="711">
        <f>'[6]sp. DRG'!T319</f>
        <v>0</v>
      </c>
      <c r="X373" s="706">
        <f>'[6]sp. DRG'!U319</f>
        <v>0</v>
      </c>
      <c r="Y373" s="708">
        <f t="shared" si="82"/>
        <v>1876.83</v>
      </c>
      <c r="Z373" s="708">
        <f t="shared" si="83"/>
        <v>1827.3400000000001</v>
      </c>
      <c r="AA373" s="171"/>
      <c r="AB373" s="171"/>
      <c r="AC373" s="172"/>
      <c r="AD373" s="172"/>
    </row>
    <row r="374" spans="1:30" ht="25.5">
      <c r="A374" s="702" t="s">
        <v>862</v>
      </c>
      <c r="B374" s="709" t="s">
        <v>863</v>
      </c>
      <c r="C374" s="710">
        <v>1</v>
      </c>
      <c r="D374" s="705">
        <f>'[6]sp. DRG'!E320</f>
        <v>2253</v>
      </c>
      <c r="E374" s="706">
        <f>'[6]sp. DRG'!F320</f>
        <v>2966.74</v>
      </c>
      <c r="F374" s="666">
        <f>'[6]sp. DRG'!G320</f>
        <v>2344</v>
      </c>
      <c r="G374" s="706">
        <f>'[6]sp. DRG'!H320</f>
        <v>2966.73</v>
      </c>
      <c r="H374" s="711"/>
      <c r="I374" s="626"/>
      <c r="J374" s="711"/>
      <c r="K374" s="626"/>
      <c r="L374" s="711">
        <f>'[6]sp. DRG'!I320</f>
        <v>105</v>
      </c>
      <c r="M374" s="706">
        <f>'[6]sp. DRG'!J320</f>
        <v>254.52</v>
      </c>
      <c r="N374" s="711">
        <f>'[6]sp. DRG'!K320</f>
        <v>101</v>
      </c>
      <c r="O374" s="711">
        <f>'[6]sp. DRG'!L320</f>
        <v>0</v>
      </c>
      <c r="P374" s="706">
        <f>'[6]sp. DRG'!M320</f>
        <v>231.62</v>
      </c>
      <c r="Q374" s="711">
        <f>'[6]sp. DRG'!N320</f>
        <v>360</v>
      </c>
      <c r="R374" s="706">
        <f>'[6]sp. DRG'!O320</f>
        <v>84.6</v>
      </c>
      <c r="S374" s="711">
        <f>'[6]sp. DRG'!P320</f>
        <v>358</v>
      </c>
      <c r="T374" s="706">
        <f>'[6]sp. DRG'!Q320</f>
        <v>84.13</v>
      </c>
      <c r="U374" s="711">
        <f>'[6]sp. DRG'!R320</f>
        <v>1190</v>
      </c>
      <c r="V374" s="706">
        <f>'[6]sp. DRG'!S320</f>
        <v>285</v>
      </c>
      <c r="W374" s="711">
        <f>'[6]sp. DRG'!T320</f>
        <v>576</v>
      </c>
      <c r="X374" s="706">
        <f>'[6]sp. DRG'!U320</f>
        <v>215.55</v>
      </c>
      <c r="Y374" s="708">
        <f t="shared" si="82"/>
        <v>3590.8599999999997</v>
      </c>
      <c r="Z374" s="708">
        <f t="shared" si="83"/>
        <v>3498.0299999999997</v>
      </c>
      <c r="AA374" s="171"/>
      <c r="AB374" s="171"/>
      <c r="AC374" s="172"/>
      <c r="AD374" s="172"/>
    </row>
    <row r="375" spans="1:30" ht="25.5">
      <c r="A375" s="702" t="s">
        <v>864</v>
      </c>
      <c r="B375" s="709" t="s">
        <v>865</v>
      </c>
      <c r="C375" s="710">
        <v>1</v>
      </c>
      <c r="D375" s="705">
        <f>'[6]sp. DRG'!E321</f>
        <v>366</v>
      </c>
      <c r="E375" s="706">
        <f>'[6]sp. DRG'!F321</f>
        <v>433.76</v>
      </c>
      <c r="F375" s="666">
        <f>'[6]sp. DRG'!G321</f>
        <v>368</v>
      </c>
      <c r="G375" s="706">
        <f>'[6]sp. DRG'!H321</f>
        <v>433.02</v>
      </c>
      <c r="H375" s="711"/>
      <c r="I375" s="626"/>
      <c r="J375" s="711"/>
      <c r="K375" s="626"/>
      <c r="L375" s="711">
        <f>'[6]sp. DRG'!I321</f>
        <v>0</v>
      </c>
      <c r="M375" s="706">
        <f>'[6]sp. DRG'!J321</f>
        <v>0</v>
      </c>
      <c r="N375" s="711">
        <f>'[6]sp. DRG'!K321</f>
        <v>0</v>
      </c>
      <c r="O375" s="711">
        <f>'[6]sp. DRG'!L321</f>
        <v>0</v>
      </c>
      <c r="P375" s="706">
        <f>'[6]sp. DRG'!M321</f>
        <v>0</v>
      </c>
      <c r="Q375" s="711">
        <f>'[6]sp. DRG'!N321</f>
        <v>0</v>
      </c>
      <c r="R375" s="706">
        <f>'[6]sp. DRG'!O321</f>
        <v>0</v>
      </c>
      <c r="S375" s="711">
        <f>'[6]sp. DRG'!P321</f>
        <v>0</v>
      </c>
      <c r="T375" s="706">
        <f>'[6]sp. DRG'!Q321</f>
        <v>0</v>
      </c>
      <c r="U375" s="711">
        <f>'[6]sp. DRG'!R321</f>
        <v>342</v>
      </c>
      <c r="V375" s="706">
        <f>'[6]sp. DRG'!S321</f>
        <v>114</v>
      </c>
      <c r="W375" s="711">
        <f>'[6]sp. DRG'!T321</f>
        <v>330</v>
      </c>
      <c r="X375" s="706">
        <f>'[6]sp. DRG'!U321</f>
        <v>114</v>
      </c>
      <c r="Y375" s="708">
        <f t="shared" si="82"/>
        <v>547.76</v>
      </c>
      <c r="Z375" s="708">
        <f t="shared" si="83"/>
        <v>547.02</v>
      </c>
      <c r="AA375" s="171"/>
      <c r="AB375" s="171"/>
      <c r="AC375" s="172"/>
      <c r="AD375" s="172"/>
    </row>
    <row r="376" spans="1:30" ht="25.5">
      <c r="A376" s="702" t="s">
        <v>866</v>
      </c>
      <c r="B376" s="713" t="s">
        <v>867</v>
      </c>
      <c r="C376" s="710">
        <v>1</v>
      </c>
      <c r="D376" s="705">
        <f>'[6]sp. DRG'!E322</f>
        <v>306</v>
      </c>
      <c r="E376" s="706">
        <f>'[6]sp. DRG'!F322</f>
        <v>320.58999999999997</v>
      </c>
      <c r="F376" s="666">
        <f>'[6]sp. DRG'!G322</f>
        <v>234</v>
      </c>
      <c r="G376" s="706">
        <f>'[6]sp. DRG'!H322</f>
        <v>318.27999999999997</v>
      </c>
      <c r="H376" s="711"/>
      <c r="I376" s="626"/>
      <c r="J376" s="711"/>
      <c r="K376" s="626"/>
      <c r="L376" s="711">
        <f>'[6]sp. DRG'!I322</f>
        <v>72</v>
      </c>
      <c r="M376" s="706">
        <f>'[6]sp. DRG'!J322</f>
        <v>155.52000000000001</v>
      </c>
      <c r="N376" s="711">
        <f>'[6]sp. DRG'!K322</f>
        <v>72</v>
      </c>
      <c r="O376" s="711">
        <f>'[6]sp. DRG'!L322</f>
        <v>0</v>
      </c>
      <c r="P376" s="706">
        <f>'[6]sp. DRG'!M322</f>
        <v>154.44</v>
      </c>
      <c r="Q376" s="711">
        <f>'[6]sp. DRG'!N322</f>
        <v>0</v>
      </c>
      <c r="R376" s="706">
        <f>'[6]sp. DRG'!O322</f>
        <v>0</v>
      </c>
      <c r="S376" s="711">
        <f>'[6]sp. DRG'!P322</f>
        <v>0</v>
      </c>
      <c r="T376" s="706">
        <f>'[6]sp. DRG'!Q322</f>
        <v>0</v>
      </c>
      <c r="U376" s="711">
        <f>'[6]sp. DRG'!R322</f>
        <v>692</v>
      </c>
      <c r="V376" s="706">
        <f>'[6]sp. DRG'!S322</f>
        <v>96.6</v>
      </c>
      <c r="W376" s="711">
        <f>'[6]sp. DRG'!T322</f>
        <v>666</v>
      </c>
      <c r="X376" s="706">
        <f>'[6]sp. DRG'!U322</f>
        <v>92.36</v>
      </c>
      <c r="Y376" s="708">
        <f t="shared" si="82"/>
        <v>572.71</v>
      </c>
      <c r="Z376" s="708">
        <f t="shared" si="83"/>
        <v>565.07999999999993</v>
      </c>
      <c r="AA376" s="171"/>
      <c r="AB376" s="171"/>
      <c r="AC376" s="172"/>
      <c r="AD376" s="172"/>
    </row>
    <row r="377" spans="1:30" ht="25.5">
      <c r="A377" s="702" t="s">
        <v>868</v>
      </c>
      <c r="B377" s="709" t="s">
        <v>869</v>
      </c>
      <c r="C377" s="710">
        <v>1</v>
      </c>
      <c r="D377" s="705">
        <f>'[6]sp. DRG'!E323</f>
        <v>1860</v>
      </c>
      <c r="E377" s="706">
        <f>'[6]sp. DRG'!F323</f>
        <v>4108.96</v>
      </c>
      <c r="F377" s="666">
        <f>'[6]sp. DRG'!G323</f>
        <v>1913</v>
      </c>
      <c r="G377" s="706">
        <f>'[6]sp. DRG'!H323</f>
        <v>4108.13</v>
      </c>
      <c r="H377" s="711"/>
      <c r="I377" s="626"/>
      <c r="J377" s="711"/>
      <c r="K377" s="626"/>
      <c r="L377" s="711">
        <f>'[6]sp. DRG'!I323</f>
        <v>54</v>
      </c>
      <c r="M377" s="706">
        <f>'[6]sp. DRG'!J323</f>
        <v>118.8</v>
      </c>
      <c r="N377" s="711">
        <f>'[6]sp. DRG'!K323</f>
        <v>37</v>
      </c>
      <c r="O377" s="711">
        <f>'[6]sp. DRG'!L323</f>
        <v>0</v>
      </c>
      <c r="P377" s="706">
        <f>'[6]sp. DRG'!M323</f>
        <v>77.62</v>
      </c>
      <c r="Q377" s="711">
        <f>'[6]sp. DRG'!N323</f>
        <v>0</v>
      </c>
      <c r="R377" s="706">
        <f>'[6]sp. DRG'!O323</f>
        <v>0</v>
      </c>
      <c r="S377" s="711">
        <f>'[6]sp. DRG'!P323</f>
        <v>0</v>
      </c>
      <c r="T377" s="706">
        <f>'[6]sp. DRG'!Q323</f>
        <v>0</v>
      </c>
      <c r="U377" s="711">
        <f>'[6]sp. DRG'!R323</f>
        <v>893</v>
      </c>
      <c r="V377" s="706">
        <f>'[6]sp. DRG'!S323</f>
        <v>245.72</v>
      </c>
      <c r="W377" s="711">
        <f>'[6]sp. DRG'!T323</f>
        <v>446</v>
      </c>
      <c r="X377" s="706">
        <f>'[6]sp. DRG'!U323</f>
        <v>233.79</v>
      </c>
      <c r="Y377" s="708">
        <f t="shared" si="82"/>
        <v>4473.4799999999996</v>
      </c>
      <c r="Z377" s="708">
        <f t="shared" si="83"/>
        <v>4419.54</v>
      </c>
      <c r="AA377" s="171"/>
      <c r="AB377" s="171"/>
      <c r="AC377" s="172"/>
      <c r="AD377" s="172"/>
    </row>
    <row r="378" spans="1:30" ht="25.5">
      <c r="A378" s="714" t="s">
        <v>870</v>
      </c>
      <c r="B378" s="715" t="s">
        <v>871</v>
      </c>
      <c r="C378" s="716">
        <v>1</v>
      </c>
      <c r="D378" s="705">
        <f>'[6]sp. DRG'!E324</f>
        <v>687</v>
      </c>
      <c r="E378" s="706">
        <f>'[6]sp. DRG'!F324</f>
        <v>1056.1400000000001</v>
      </c>
      <c r="F378" s="666">
        <f>'[6]sp. DRG'!G324</f>
        <v>677</v>
      </c>
      <c r="G378" s="706">
        <f>'[6]sp. DRG'!H324</f>
        <v>1055.8599999999999</v>
      </c>
      <c r="H378" s="711"/>
      <c r="I378" s="626"/>
      <c r="J378" s="711"/>
      <c r="K378" s="626"/>
      <c r="L378" s="711">
        <f>'[6]sp. DRG'!I324</f>
        <v>0</v>
      </c>
      <c r="M378" s="706">
        <f>'[6]sp. DRG'!J324</f>
        <v>0</v>
      </c>
      <c r="N378" s="711">
        <f>'[6]sp. DRG'!K324</f>
        <v>0</v>
      </c>
      <c r="O378" s="711">
        <f>'[6]sp. DRG'!L324</f>
        <v>0</v>
      </c>
      <c r="P378" s="706">
        <f>'[6]sp. DRG'!M324</f>
        <v>0</v>
      </c>
      <c r="Q378" s="711">
        <f>'[6]sp. DRG'!N324</f>
        <v>0</v>
      </c>
      <c r="R378" s="706">
        <f>'[6]sp. DRG'!O324</f>
        <v>0</v>
      </c>
      <c r="S378" s="711">
        <f>'[6]sp. DRG'!P324</f>
        <v>0</v>
      </c>
      <c r="T378" s="706">
        <f>'[6]sp. DRG'!Q324</f>
        <v>0</v>
      </c>
      <c r="U378" s="711">
        <f>'[6]sp. DRG'!R324</f>
        <v>3814</v>
      </c>
      <c r="V378" s="706">
        <f>'[6]sp. DRG'!S324</f>
        <v>2307.9299999999998</v>
      </c>
      <c r="W378" s="711">
        <f>'[6]sp. DRG'!T324</f>
        <v>1072</v>
      </c>
      <c r="X378" s="706">
        <f>'[6]sp. DRG'!U324</f>
        <v>2264.94</v>
      </c>
      <c r="Y378" s="708">
        <f t="shared" si="82"/>
        <v>3364.0699999999997</v>
      </c>
      <c r="Z378" s="708">
        <f t="shared" si="83"/>
        <v>3320.8</v>
      </c>
      <c r="AA378" s="171"/>
      <c r="AB378" s="171"/>
      <c r="AC378" s="172"/>
      <c r="AD378" s="172"/>
    </row>
    <row r="379" spans="1:30" ht="25.5">
      <c r="A379" s="717" t="s">
        <v>872</v>
      </c>
      <c r="B379" s="718" t="s">
        <v>873</v>
      </c>
      <c r="C379" s="710">
        <v>1</v>
      </c>
      <c r="D379" s="705">
        <f>'[6]sp. DRG'!E325</f>
        <v>123</v>
      </c>
      <c r="E379" s="706">
        <f>'[6]sp. DRG'!F325</f>
        <v>148.47</v>
      </c>
      <c r="F379" s="666">
        <f>'[6]sp. DRG'!G325</f>
        <v>89</v>
      </c>
      <c r="G379" s="706">
        <f>'[6]sp. DRG'!H325</f>
        <v>147.78</v>
      </c>
      <c r="H379" s="711"/>
      <c r="I379" s="626"/>
      <c r="J379" s="711"/>
      <c r="K379" s="626"/>
      <c r="L379" s="711">
        <f>'[6]sp. DRG'!I325</f>
        <v>171</v>
      </c>
      <c r="M379" s="706">
        <f>'[6]sp. DRG'!J325</f>
        <v>369.36</v>
      </c>
      <c r="N379" s="711">
        <f>'[6]sp. DRG'!K325</f>
        <v>245</v>
      </c>
      <c r="O379" s="711">
        <f>'[6]sp. DRG'!L325</f>
        <v>0</v>
      </c>
      <c r="P379" s="706">
        <f>'[6]sp. DRG'!M325</f>
        <v>369.36</v>
      </c>
      <c r="Q379" s="711">
        <f>'[6]sp. DRG'!N325</f>
        <v>0</v>
      </c>
      <c r="R379" s="706">
        <f>'[6]sp. DRG'!O325</f>
        <v>0</v>
      </c>
      <c r="S379" s="711">
        <f>'[6]sp. DRG'!P325</f>
        <v>0</v>
      </c>
      <c r="T379" s="706">
        <f>'[6]sp. DRG'!Q325</f>
        <v>3.38</v>
      </c>
      <c r="U379" s="711">
        <f>'[6]sp. DRG'!R325</f>
        <v>73</v>
      </c>
      <c r="V379" s="706">
        <f>'[6]sp. DRG'!S325</f>
        <v>18.95</v>
      </c>
      <c r="W379" s="711">
        <f>'[6]sp. DRG'!T325</f>
        <v>43</v>
      </c>
      <c r="X379" s="706">
        <f>'[6]sp. DRG'!U325</f>
        <v>18.899999999999999</v>
      </c>
      <c r="Y379" s="708">
        <f t="shared" si="82"/>
        <v>536.78</v>
      </c>
      <c r="Z379" s="708">
        <f t="shared" si="83"/>
        <v>539.41999999999996</v>
      </c>
      <c r="AA379" s="171"/>
      <c r="AB379" s="171"/>
      <c r="AC379" s="172"/>
      <c r="AD379" s="172"/>
    </row>
    <row r="380" spans="1:30" ht="22.5">
      <c r="A380" s="693" t="s">
        <v>874</v>
      </c>
      <c r="B380" s="719" t="s">
        <v>875</v>
      </c>
      <c r="C380" s="716">
        <v>3</v>
      </c>
      <c r="D380" s="720"/>
      <c r="E380" s="626"/>
      <c r="F380" s="711"/>
      <c r="G380" s="626"/>
      <c r="H380" s="711"/>
      <c r="I380" s="626"/>
      <c r="J380" s="711"/>
      <c r="K380" s="626"/>
      <c r="L380" s="711">
        <f>'[6]sp. recuperare si  cronici'!E91</f>
        <v>111</v>
      </c>
      <c r="M380" s="626">
        <f>'[6]sp. recuperare si  cronici'!F91</f>
        <v>269.06</v>
      </c>
      <c r="N380" s="711">
        <f>'[6]sp. recuperare si  cronici'!G91</f>
        <v>110</v>
      </c>
      <c r="O380" s="711">
        <f>'[6]sp. recuperare si  cronici'!H91</f>
        <v>0</v>
      </c>
      <c r="P380" s="626">
        <f>'[6]sp. recuperare si  cronici'!I91</f>
        <v>266.64</v>
      </c>
      <c r="Q380" s="711">
        <f>'[6]sp. recuperare si  cronici'!J91</f>
        <v>450</v>
      </c>
      <c r="R380" s="626">
        <f>'[6]sp. recuperare si  cronici'!K91</f>
        <v>105.75</v>
      </c>
      <c r="S380" s="711">
        <f>'[6]sp. recuperare si  cronici'!L91</f>
        <v>450</v>
      </c>
      <c r="T380" s="626">
        <f>'[6]sp. recuperare si  cronici'!M91</f>
        <v>105.75</v>
      </c>
      <c r="U380" s="711">
        <f>'[6]sp. recuperare si  cronici'!R91</f>
        <v>0</v>
      </c>
      <c r="V380" s="626">
        <f>'[6]sp. recuperare si  cronici'!S91</f>
        <v>0</v>
      </c>
      <c r="W380" s="711">
        <f>'[6]sp. recuperare si  cronici'!T91</f>
        <v>0</v>
      </c>
      <c r="X380" s="626">
        <f>'[6]sp. recuperare si  cronici'!U91</f>
        <v>0</v>
      </c>
      <c r="Y380" s="708">
        <f t="shared" si="82"/>
        <v>374.81</v>
      </c>
      <c r="Z380" s="708">
        <f t="shared" si="83"/>
        <v>372.39</v>
      </c>
      <c r="AA380" s="171"/>
      <c r="AB380" s="171"/>
      <c r="AC380" s="172"/>
      <c r="AD380" s="172"/>
    </row>
    <row r="381" spans="1:30" ht="22.5">
      <c r="A381" s="693" t="s">
        <v>876</v>
      </c>
      <c r="B381" s="719" t="s">
        <v>877</v>
      </c>
      <c r="C381" s="716">
        <v>3</v>
      </c>
      <c r="D381" s="720"/>
      <c r="E381" s="626"/>
      <c r="F381" s="711"/>
      <c r="G381" s="626"/>
      <c r="H381" s="711"/>
      <c r="I381" s="626"/>
      <c r="J381" s="711"/>
      <c r="K381" s="626"/>
      <c r="L381" s="711">
        <f>'[6]sp. recuperare si  cronici'!E92</f>
        <v>0</v>
      </c>
      <c r="M381" s="626">
        <f>'[6]sp. recuperare si  cronici'!F92</f>
        <v>0</v>
      </c>
      <c r="N381" s="711">
        <f>'[6]sp. recuperare si  cronici'!G92</f>
        <v>0</v>
      </c>
      <c r="O381" s="711">
        <f>'[6]sp. recuperare si  cronici'!H92</f>
        <v>0</v>
      </c>
      <c r="P381" s="626">
        <f>'[6]sp. recuperare si  cronici'!I92</f>
        <v>0</v>
      </c>
      <c r="Q381" s="711">
        <f>'[6]sp. recuperare si  cronici'!J92</f>
        <v>1149</v>
      </c>
      <c r="R381" s="626">
        <f>'[6]sp. recuperare si  cronici'!K92</f>
        <v>270.02</v>
      </c>
      <c r="S381" s="711">
        <f>'[6]sp. recuperare si  cronici'!L92</f>
        <v>1149</v>
      </c>
      <c r="T381" s="626">
        <f>'[6]sp. recuperare si  cronici'!M92</f>
        <v>270.02</v>
      </c>
      <c r="U381" s="711">
        <f>'[6]sp. recuperare si  cronici'!R92</f>
        <v>0</v>
      </c>
      <c r="V381" s="626">
        <f>'[6]sp. recuperare si  cronici'!S92</f>
        <v>0</v>
      </c>
      <c r="W381" s="711">
        <f>'[6]sp. recuperare si  cronici'!T92</f>
        <v>0</v>
      </c>
      <c r="X381" s="626">
        <f>'[6]sp. recuperare si  cronici'!U92</f>
        <v>0</v>
      </c>
      <c r="Y381" s="708">
        <f t="shared" si="82"/>
        <v>270.02</v>
      </c>
      <c r="Z381" s="708">
        <f t="shared" si="83"/>
        <v>270.02</v>
      </c>
      <c r="AA381" s="171"/>
      <c r="AB381" s="171"/>
      <c r="AC381" s="172"/>
      <c r="AD381" s="172"/>
    </row>
    <row r="382" spans="1:30" ht="23.25" thickBot="1">
      <c r="A382" s="721" t="s">
        <v>878</v>
      </c>
      <c r="B382" s="722" t="s">
        <v>879</v>
      </c>
      <c r="C382" s="723">
        <v>2</v>
      </c>
      <c r="D382" s="724"/>
      <c r="E382" s="725"/>
      <c r="F382" s="726"/>
      <c r="G382" s="725"/>
      <c r="H382" s="726">
        <f>'[6]sp. acuti altele decat DRG'!E62</f>
        <v>0</v>
      </c>
      <c r="I382" s="726">
        <f>'[6]sp. acuti altele decat DRG'!F62</f>
        <v>0</v>
      </c>
      <c r="J382" s="726">
        <f>'[6]sp. acuti altele decat DRG'!G62</f>
        <v>0</v>
      </c>
      <c r="K382" s="726">
        <f>'[6]sp. acuti altele decat DRG'!H62</f>
        <v>0</v>
      </c>
      <c r="L382" s="726">
        <f>'[6]sp. acuti altele decat DRG'!I62</f>
        <v>0</v>
      </c>
      <c r="M382" s="725">
        <f>'[6]sp. acuti altele decat DRG'!J62</f>
        <v>0</v>
      </c>
      <c r="N382" s="726">
        <f>'[6]sp. acuti altele decat DRG'!L62</f>
        <v>0</v>
      </c>
      <c r="O382" s="726">
        <f>'[6]sp. acuti altele decat DRG'!M62</f>
        <v>0</v>
      </c>
      <c r="P382" s="725">
        <f>'[6]sp. acuti altele decat DRG'!M62</f>
        <v>0</v>
      </c>
      <c r="Q382" s="726">
        <f>'[6]sp. acuti altele decat DRG'!N62</f>
        <v>0</v>
      </c>
      <c r="R382" s="725">
        <f>'[6]sp. acuti altele decat DRG'!O62</f>
        <v>0</v>
      </c>
      <c r="S382" s="726">
        <f>'[6]sp. acuti altele decat DRG'!P62</f>
        <v>0</v>
      </c>
      <c r="T382" s="725">
        <f>'[6]sp. acuti altele decat DRG'!Q62</f>
        <v>0</v>
      </c>
      <c r="U382" s="726">
        <f>'[6]sp. acuti altele decat DRG'!R62</f>
        <v>0</v>
      </c>
      <c r="V382" s="725">
        <f>'[6]sp. acuti altele decat DRG'!S62</f>
        <v>0</v>
      </c>
      <c r="W382" s="726">
        <f>'[6]sp. acuti altele decat DRG'!T62</f>
        <v>0</v>
      </c>
      <c r="X382" s="725">
        <f>'[6]sp. acuti altele decat DRG'!U62</f>
        <v>0</v>
      </c>
      <c r="Y382" s="708">
        <f t="shared" si="82"/>
        <v>0</v>
      </c>
      <c r="Z382" s="708">
        <f t="shared" si="83"/>
        <v>0</v>
      </c>
      <c r="AA382" s="171"/>
      <c r="AB382" s="171"/>
      <c r="AC382" s="172"/>
      <c r="AD382" s="172"/>
    </row>
    <row r="383" spans="1:30" ht="13.5" thickBot="1">
      <c r="A383" s="3001" t="s">
        <v>880</v>
      </c>
      <c r="B383" s="3002"/>
      <c r="C383" s="3003"/>
      <c r="D383" s="168">
        <f>SUM(D371:D382)</f>
        <v>15669</v>
      </c>
      <c r="E383" s="168">
        <f t="shared" ref="E383:K383" si="84">SUM(E371:E382)</f>
        <v>28911.589999999997</v>
      </c>
      <c r="F383" s="168">
        <f t="shared" si="84"/>
        <v>15285</v>
      </c>
      <c r="G383" s="168">
        <f t="shared" si="84"/>
        <v>28878.1</v>
      </c>
      <c r="H383" s="168">
        <f t="shared" si="84"/>
        <v>0</v>
      </c>
      <c r="I383" s="168">
        <f t="shared" si="84"/>
        <v>0</v>
      </c>
      <c r="J383" s="168">
        <f t="shared" si="84"/>
        <v>0</v>
      </c>
      <c r="K383" s="168">
        <f t="shared" si="84"/>
        <v>0</v>
      </c>
      <c r="L383" s="168">
        <f>SUM(L371:L382)</f>
        <v>1518</v>
      </c>
      <c r="M383" s="168">
        <f t="shared" ref="M383:Z383" si="85">SUM(M371:M382)</f>
        <v>5586.0100000000011</v>
      </c>
      <c r="N383" s="168">
        <f t="shared" si="85"/>
        <v>1085</v>
      </c>
      <c r="O383" s="168">
        <f t="shared" si="85"/>
        <v>18952</v>
      </c>
      <c r="P383" s="168">
        <f t="shared" si="85"/>
        <v>5469.3799999999992</v>
      </c>
      <c r="Q383" s="168">
        <f t="shared" si="85"/>
        <v>1959</v>
      </c>
      <c r="R383" s="168">
        <f t="shared" si="85"/>
        <v>460.37</v>
      </c>
      <c r="S383" s="168">
        <f t="shared" si="85"/>
        <v>1957</v>
      </c>
      <c r="T383" s="168">
        <f t="shared" si="85"/>
        <v>463.28</v>
      </c>
      <c r="U383" s="168">
        <f t="shared" si="85"/>
        <v>12339</v>
      </c>
      <c r="V383" s="168">
        <f t="shared" si="85"/>
        <v>4390.03</v>
      </c>
      <c r="W383" s="168">
        <f t="shared" si="85"/>
        <v>6366</v>
      </c>
      <c r="X383" s="168">
        <f t="shared" si="85"/>
        <v>4239.8799999999992</v>
      </c>
      <c r="Y383" s="168">
        <f t="shared" si="85"/>
        <v>39347.999999999993</v>
      </c>
      <c r="Z383" s="168">
        <f t="shared" si="85"/>
        <v>39050.639999999999</v>
      </c>
      <c r="AA383" s="171">
        <f>'[6]sp. DRG'!V326+'[6]sp. recuperare si  cronici'!V93+'[6]sp. acuti altele decat DRG'!V63</f>
        <v>39348</v>
      </c>
      <c r="AB383" s="171">
        <f>'[6]sp. DRG'!W326+'[6]sp. recuperare si  cronici'!W93+'[6]sp. acuti altele decat DRG'!W63</f>
        <v>39050.640000000007</v>
      </c>
      <c r="AC383" s="172">
        <f>Y383-AA383</f>
        <v>0</v>
      </c>
      <c r="AD383" s="172">
        <f>Z383-AB383</f>
        <v>0</v>
      </c>
    </row>
    <row r="384" spans="1:30" ht="22.5">
      <c r="A384" s="727" t="s">
        <v>881</v>
      </c>
      <c r="B384" s="728" t="s">
        <v>882</v>
      </c>
      <c r="C384" s="729">
        <v>1</v>
      </c>
      <c r="D384" s="543">
        <f>'[6]sp. DRG'!E327</f>
        <v>9431</v>
      </c>
      <c r="E384" s="337">
        <f>'[6]sp. DRG'!F327</f>
        <v>19482.38</v>
      </c>
      <c r="F384" s="440">
        <f>'[6]sp. DRG'!G327</f>
        <v>9431</v>
      </c>
      <c r="G384" s="339">
        <f>'[6]sp. DRG'!H327</f>
        <v>19482.38</v>
      </c>
      <c r="H384" s="481"/>
      <c r="I384" s="337"/>
      <c r="J384" s="441"/>
      <c r="K384" s="339"/>
      <c r="L384" s="486">
        <f>'[6]sp. DRG'!I327</f>
        <v>530</v>
      </c>
      <c r="M384" s="288">
        <f>'[6]sp. DRG'!J327</f>
        <v>1321.95</v>
      </c>
      <c r="N384" s="481">
        <f>'[6]sp. DRG'!K327</f>
        <v>530</v>
      </c>
      <c r="O384" s="481">
        <f>'[6]sp. DRG'!L327</f>
        <v>2379</v>
      </c>
      <c r="P384" s="288">
        <f>'[6]sp. DRG'!M327</f>
        <v>1321.95</v>
      </c>
      <c r="Q384" s="481">
        <f>'[6]sp. DRG'!N327</f>
        <v>0</v>
      </c>
      <c r="R384" s="288">
        <f>'[6]sp. DRG'!O327</f>
        <v>0</v>
      </c>
      <c r="S384" s="481">
        <f>'[6]sp. DRG'!P327</f>
        <v>0</v>
      </c>
      <c r="T384" s="487">
        <f>'[6]sp. DRG'!Q327</f>
        <v>0</v>
      </c>
      <c r="U384" s="481">
        <f>'[6]sp. DRG'!R327</f>
        <v>3977</v>
      </c>
      <c r="V384" s="288">
        <f>'[6]sp. DRG'!S327</f>
        <v>1053.9100000000001</v>
      </c>
      <c r="W384" s="481">
        <f>'[6]sp. DRG'!T327</f>
        <v>3977</v>
      </c>
      <c r="X384" s="487">
        <f>'[6]sp. DRG'!U327</f>
        <v>1053.9100000000001</v>
      </c>
      <c r="Y384" s="344">
        <f>V384+R384+M384+I384+E384</f>
        <v>21858.240000000002</v>
      </c>
      <c r="Z384" s="206">
        <f>X384+T384+P384+K384+G384</f>
        <v>21858.240000000002</v>
      </c>
    </row>
    <row r="385" spans="1:30">
      <c r="A385" s="648" t="s">
        <v>883</v>
      </c>
      <c r="B385" s="679" t="s">
        <v>884</v>
      </c>
      <c r="C385" s="147">
        <v>1</v>
      </c>
      <c r="D385" s="148">
        <f>'[6]sp. DRG'!E328</f>
        <v>1443</v>
      </c>
      <c r="E385" s="149">
        <f>'[6]sp. DRG'!F328</f>
        <v>1788.42</v>
      </c>
      <c r="F385" s="150">
        <f>'[6]sp. DRG'!G328</f>
        <v>1443</v>
      </c>
      <c r="G385" s="151">
        <f>'[6]sp. DRG'!H328</f>
        <v>1788.42</v>
      </c>
      <c r="H385" s="207"/>
      <c r="I385" s="149"/>
      <c r="J385" s="208"/>
      <c r="K385" s="151"/>
      <c r="L385" s="216">
        <f>'[6]sp. DRG'!I328</f>
        <v>113</v>
      </c>
      <c r="M385" s="599">
        <f>'[6]sp. DRG'!J328</f>
        <v>143.43</v>
      </c>
      <c r="N385" s="207">
        <f>'[6]sp. DRG'!K328</f>
        <v>113</v>
      </c>
      <c r="O385" s="207">
        <f>'[6]sp. DRG'!L328</f>
        <v>0</v>
      </c>
      <c r="P385" s="599">
        <f>'[6]sp. DRG'!M328</f>
        <v>143.43</v>
      </c>
      <c r="Q385" s="207">
        <f>'[6]sp. DRG'!N328</f>
        <v>116</v>
      </c>
      <c r="R385" s="599">
        <f>'[6]sp. DRG'!O328</f>
        <v>19.72</v>
      </c>
      <c r="S385" s="207">
        <f>'[6]sp. DRG'!P328</f>
        <v>116</v>
      </c>
      <c r="T385" s="690">
        <f>'[6]sp. DRG'!Q328</f>
        <v>19.72</v>
      </c>
      <c r="U385" s="207">
        <f>'[6]sp. DRG'!R328</f>
        <v>1292</v>
      </c>
      <c r="V385" s="599">
        <f>'[6]sp. DRG'!S328</f>
        <v>291.77999999999997</v>
      </c>
      <c r="W385" s="207">
        <f>'[6]sp. DRG'!T328</f>
        <v>1292</v>
      </c>
      <c r="X385" s="690">
        <f>'[6]sp. DRG'!U328</f>
        <v>291.77999999999997</v>
      </c>
      <c r="Y385" s="344">
        <f t="shared" ref="Y385:Y393" si="86">V385+R385+M385+I385+E385</f>
        <v>2243.35</v>
      </c>
      <c r="Z385" s="206">
        <f t="shared" ref="Z385:Z393" si="87">X385+T385+P385+K385+G385</f>
        <v>2243.35</v>
      </c>
    </row>
    <row r="386" spans="1:30">
      <c r="A386" s="648" t="s">
        <v>885</v>
      </c>
      <c r="B386" s="679" t="s">
        <v>886</v>
      </c>
      <c r="C386" s="147">
        <v>1</v>
      </c>
      <c r="D386" s="148">
        <f>'[6]sp. DRG'!E329</f>
        <v>2121</v>
      </c>
      <c r="E386" s="149">
        <f>'[6]sp. DRG'!F329</f>
        <v>2739.36</v>
      </c>
      <c r="F386" s="150">
        <f>'[6]sp. DRG'!G329</f>
        <v>2121</v>
      </c>
      <c r="G386" s="151">
        <f>'[6]sp. DRG'!H329</f>
        <v>2739.36</v>
      </c>
      <c r="H386" s="207"/>
      <c r="I386" s="149"/>
      <c r="J386" s="208"/>
      <c r="K386" s="151"/>
      <c r="L386" s="216">
        <f>'[6]sp. DRG'!I329</f>
        <v>43</v>
      </c>
      <c r="M386" s="599">
        <f>'[6]sp. DRG'!J329</f>
        <v>109.07</v>
      </c>
      <c r="N386" s="207">
        <f>'[6]sp. DRG'!K329</f>
        <v>43</v>
      </c>
      <c r="O386" s="207">
        <f>'[6]sp. DRG'!L329</f>
        <v>839</v>
      </c>
      <c r="P386" s="599">
        <f>'[6]sp. DRG'!M329</f>
        <v>109.07</v>
      </c>
      <c r="Q386" s="207">
        <f>'[6]sp. DRG'!N329</f>
        <v>0</v>
      </c>
      <c r="R386" s="599">
        <f>'[6]sp. DRG'!O329</f>
        <v>0</v>
      </c>
      <c r="S386" s="207">
        <f>'[6]sp. DRG'!P329</f>
        <v>0</v>
      </c>
      <c r="T386" s="690">
        <f>'[6]sp. DRG'!Q329</f>
        <v>0</v>
      </c>
      <c r="U386" s="207">
        <f>'[6]sp. DRG'!R329</f>
        <v>1383</v>
      </c>
      <c r="V386" s="599">
        <f>'[6]sp. DRG'!S329</f>
        <v>251.57</v>
      </c>
      <c r="W386" s="207">
        <f>'[6]sp. DRG'!T329</f>
        <v>1383</v>
      </c>
      <c r="X386" s="690">
        <f>'[6]sp. DRG'!U329</f>
        <v>251.57</v>
      </c>
      <c r="Y386" s="344">
        <f t="shared" si="86"/>
        <v>3100</v>
      </c>
      <c r="Z386" s="206">
        <f t="shared" si="87"/>
        <v>3100</v>
      </c>
    </row>
    <row r="387" spans="1:30" ht="22.5">
      <c r="A387" s="648" t="s">
        <v>887</v>
      </c>
      <c r="B387" s="679" t="s">
        <v>888</v>
      </c>
      <c r="C387" s="147">
        <v>1</v>
      </c>
      <c r="D387" s="148">
        <f>'[6]sp. DRG'!E330</f>
        <v>819</v>
      </c>
      <c r="E387" s="149">
        <f>'[6]sp. DRG'!F330</f>
        <v>775.22</v>
      </c>
      <c r="F387" s="150">
        <f>'[6]sp. DRG'!G330</f>
        <v>819</v>
      </c>
      <c r="G387" s="151">
        <f>'[6]sp. DRG'!H330</f>
        <v>775.22</v>
      </c>
      <c r="H387" s="207"/>
      <c r="I387" s="149"/>
      <c r="J387" s="208"/>
      <c r="K387" s="151"/>
      <c r="L387" s="216">
        <f>'[6]sp. DRG'!I330</f>
        <v>0</v>
      </c>
      <c r="M387" s="599">
        <f>'[6]sp. DRG'!J330</f>
        <v>0</v>
      </c>
      <c r="N387" s="207">
        <f>'[6]sp. DRG'!K330</f>
        <v>0</v>
      </c>
      <c r="O387" s="207">
        <f>'[6]sp. DRG'!L330</f>
        <v>0</v>
      </c>
      <c r="P387" s="599">
        <f>'[6]sp. DRG'!M330</f>
        <v>0</v>
      </c>
      <c r="Q387" s="207">
        <f>'[6]sp. DRG'!N330</f>
        <v>0</v>
      </c>
      <c r="R387" s="599">
        <f>'[6]sp. DRG'!O330</f>
        <v>0</v>
      </c>
      <c r="S387" s="207">
        <f>'[6]sp. DRG'!P330</f>
        <v>0</v>
      </c>
      <c r="T387" s="690">
        <f>'[6]sp. DRG'!Q330</f>
        <v>0</v>
      </c>
      <c r="U387" s="207">
        <f>'[6]sp. DRG'!R330</f>
        <v>956</v>
      </c>
      <c r="V387" s="599">
        <f>'[6]sp. DRG'!S330</f>
        <v>215.47</v>
      </c>
      <c r="W387" s="207">
        <f>'[6]sp. DRG'!T330</f>
        <v>956</v>
      </c>
      <c r="X387" s="690">
        <f>'[6]sp. DRG'!U330</f>
        <v>215.47</v>
      </c>
      <c r="Y387" s="344">
        <f t="shared" si="86"/>
        <v>990.69</v>
      </c>
      <c r="Z387" s="206">
        <f t="shared" si="87"/>
        <v>990.69</v>
      </c>
    </row>
    <row r="388" spans="1:30">
      <c r="A388" s="676" t="s">
        <v>889</v>
      </c>
      <c r="B388" s="677" t="s">
        <v>890</v>
      </c>
      <c r="C388" s="678">
        <v>1</v>
      </c>
      <c r="D388" s="148">
        <f>'[6]sp. DRG'!E331</f>
        <v>3183</v>
      </c>
      <c r="E388" s="149">
        <f>'[6]sp. DRG'!F331</f>
        <v>4710.12</v>
      </c>
      <c r="F388" s="150">
        <f>'[6]sp. DRG'!G331</f>
        <v>3183</v>
      </c>
      <c r="G388" s="151">
        <f>'[6]sp. DRG'!H331</f>
        <v>4710.12</v>
      </c>
      <c r="H388" s="578"/>
      <c r="I388" s="149"/>
      <c r="J388" s="579"/>
      <c r="K388" s="151"/>
      <c r="L388" s="216">
        <f>'[6]sp. DRG'!I331</f>
        <v>58</v>
      </c>
      <c r="M388" s="599">
        <f>'[6]sp. DRG'!J331</f>
        <v>234.04</v>
      </c>
      <c r="N388" s="207">
        <f>'[6]sp. DRG'!K331</f>
        <v>58</v>
      </c>
      <c r="O388" s="207">
        <f>'[6]sp. DRG'!L331</f>
        <v>1511</v>
      </c>
      <c r="P388" s="599">
        <f>'[6]sp. DRG'!M331</f>
        <v>234.04</v>
      </c>
      <c r="Q388" s="207">
        <f>'[6]sp. DRG'!N331</f>
        <v>0</v>
      </c>
      <c r="R388" s="599">
        <f>'[6]sp. DRG'!O331</f>
        <v>0</v>
      </c>
      <c r="S388" s="207">
        <f>'[6]sp. DRG'!P331</f>
        <v>0</v>
      </c>
      <c r="T388" s="690">
        <f>'[6]sp. DRG'!Q331</f>
        <v>0</v>
      </c>
      <c r="U388" s="207">
        <f>'[6]sp. DRG'!R331</f>
        <v>2067</v>
      </c>
      <c r="V388" s="599">
        <f>'[6]sp. DRG'!S331</f>
        <v>510.55</v>
      </c>
      <c r="W388" s="207">
        <f>'[6]sp. DRG'!T331</f>
        <v>2067</v>
      </c>
      <c r="X388" s="690">
        <f>'[6]sp. DRG'!U331</f>
        <v>510.55</v>
      </c>
      <c r="Y388" s="344">
        <f t="shared" si="86"/>
        <v>5454.71</v>
      </c>
      <c r="Z388" s="206">
        <f t="shared" si="87"/>
        <v>5454.71</v>
      </c>
    </row>
    <row r="389" spans="1:30">
      <c r="A389" s="648" t="s">
        <v>891</v>
      </c>
      <c r="B389" s="679" t="s">
        <v>892</v>
      </c>
      <c r="C389" s="147">
        <v>1</v>
      </c>
      <c r="D389" s="148">
        <f>'[6]sp. DRG'!E332</f>
        <v>222</v>
      </c>
      <c r="E389" s="149">
        <f>'[6]sp. DRG'!F332</f>
        <v>191.44</v>
      </c>
      <c r="F389" s="150">
        <f>'[6]sp. DRG'!G332</f>
        <v>222</v>
      </c>
      <c r="G389" s="151">
        <f>'[6]sp. DRG'!H332</f>
        <v>191.44</v>
      </c>
      <c r="H389" s="207"/>
      <c r="I389" s="149"/>
      <c r="J389" s="208"/>
      <c r="K389" s="151"/>
      <c r="L389" s="216">
        <f>'[6]sp. DRG'!I332</f>
        <v>210</v>
      </c>
      <c r="M389" s="599">
        <f>'[6]sp. DRG'!J332</f>
        <v>365.28</v>
      </c>
      <c r="N389" s="207">
        <f>'[6]sp. DRG'!K332</f>
        <v>210</v>
      </c>
      <c r="O389" s="207">
        <f>'[6]sp. DRG'!L332</f>
        <v>0</v>
      </c>
      <c r="P389" s="599">
        <f>'[6]sp. DRG'!M332</f>
        <v>365.28</v>
      </c>
      <c r="Q389" s="207">
        <f>'[6]sp. DRG'!N332</f>
        <v>947</v>
      </c>
      <c r="R389" s="599">
        <f>'[6]sp. DRG'!O332</f>
        <v>213.07</v>
      </c>
      <c r="S389" s="207">
        <f>'[6]sp. DRG'!P332</f>
        <v>947</v>
      </c>
      <c r="T389" s="690">
        <f>'[6]sp. DRG'!Q332</f>
        <v>213.07</v>
      </c>
      <c r="U389" s="207">
        <f>'[6]sp. DRG'!R332</f>
        <v>193</v>
      </c>
      <c r="V389" s="599">
        <f>'[6]sp. DRG'!S332</f>
        <v>36.25</v>
      </c>
      <c r="W389" s="207">
        <f>'[6]sp. DRG'!T332</f>
        <v>193</v>
      </c>
      <c r="X389" s="690">
        <f>'[6]sp. DRG'!U332</f>
        <v>36.25</v>
      </c>
      <c r="Y389" s="344">
        <f t="shared" si="86"/>
        <v>806.04</v>
      </c>
      <c r="Z389" s="206">
        <f t="shared" si="87"/>
        <v>806.04</v>
      </c>
    </row>
    <row r="390" spans="1:30">
      <c r="A390" s="648" t="s">
        <v>893</v>
      </c>
      <c r="B390" s="679" t="s">
        <v>894</v>
      </c>
      <c r="C390" s="147">
        <v>1</v>
      </c>
      <c r="D390" s="148">
        <f>'[6]sp. DRG'!E333</f>
        <v>1266</v>
      </c>
      <c r="E390" s="149">
        <f>'[6]sp. DRG'!F333</f>
        <v>1331.45</v>
      </c>
      <c r="F390" s="150">
        <f>'[6]sp. DRG'!G333</f>
        <v>1266</v>
      </c>
      <c r="G390" s="151">
        <f>'[6]sp. DRG'!H333</f>
        <v>1331.45</v>
      </c>
      <c r="H390" s="207"/>
      <c r="I390" s="149"/>
      <c r="J390" s="208"/>
      <c r="K390" s="151"/>
      <c r="L390" s="216">
        <f>'[6]sp. DRG'!I333</f>
        <v>0</v>
      </c>
      <c r="M390" s="599">
        <f>'[6]sp. DRG'!J333</f>
        <v>0</v>
      </c>
      <c r="N390" s="207">
        <f>'[6]sp. DRG'!K333</f>
        <v>0</v>
      </c>
      <c r="O390" s="207">
        <f>'[6]sp. DRG'!L333</f>
        <v>0</v>
      </c>
      <c r="P390" s="599">
        <f>'[6]sp. DRG'!M333</f>
        <v>0</v>
      </c>
      <c r="Q390" s="207">
        <f>'[6]sp. DRG'!N333</f>
        <v>0</v>
      </c>
      <c r="R390" s="599">
        <f>'[6]sp. DRG'!O333</f>
        <v>0</v>
      </c>
      <c r="S390" s="207">
        <f>'[6]sp. DRG'!P333</f>
        <v>0</v>
      </c>
      <c r="T390" s="690">
        <f>'[6]sp. DRG'!Q333</f>
        <v>0</v>
      </c>
      <c r="U390" s="207">
        <f>'[6]sp. DRG'!R333</f>
        <v>1329</v>
      </c>
      <c r="V390" s="599">
        <f>'[6]sp. DRG'!S333</f>
        <v>218.54</v>
      </c>
      <c r="W390" s="207">
        <f>'[6]sp. DRG'!T333</f>
        <v>1329</v>
      </c>
      <c r="X390" s="690">
        <f>'[6]sp. DRG'!U333</f>
        <v>218.54</v>
      </c>
      <c r="Y390" s="344">
        <f t="shared" si="86"/>
        <v>1549.99</v>
      </c>
      <c r="Z390" s="206">
        <f t="shared" si="87"/>
        <v>1549.99</v>
      </c>
    </row>
    <row r="391" spans="1:30" s="155" customFormat="1" ht="22.5">
      <c r="A391" s="648" t="s">
        <v>895</v>
      </c>
      <c r="B391" s="679" t="s">
        <v>896</v>
      </c>
      <c r="C391" s="147">
        <v>1</v>
      </c>
      <c r="D391" s="148">
        <f>'[6]sp. DRG'!E334</f>
        <v>92</v>
      </c>
      <c r="E391" s="149">
        <f>'[6]sp. DRG'!F334</f>
        <v>146.09</v>
      </c>
      <c r="F391" s="150">
        <f>'[6]sp. DRG'!G334</f>
        <v>92</v>
      </c>
      <c r="G391" s="151">
        <f>'[6]sp. DRG'!H334</f>
        <v>146.09</v>
      </c>
      <c r="H391" s="207"/>
      <c r="I391" s="213"/>
      <c r="J391" s="208"/>
      <c r="K391" s="214"/>
      <c r="L391" s="216">
        <f>'[6]sp. DRG'!I334</f>
        <v>140</v>
      </c>
      <c r="M391" s="599">
        <f>'[6]sp. DRG'!J334</f>
        <v>1929.81</v>
      </c>
      <c r="N391" s="207">
        <f>'[6]sp. DRG'!K334</f>
        <v>140</v>
      </c>
      <c r="O391" s="207">
        <f>'[6]sp. DRG'!L334</f>
        <v>15813</v>
      </c>
      <c r="P391" s="599">
        <f>'[6]sp. DRG'!M334</f>
        <v>1929.81</v>
      </c>
      <c r="Q391" s="207">
        <f>'[6]sp. DRG'!N334</f>
        <v>0</v>
      </c>
      <c r="R391" s="599">
        <f>'[6]sp. DRG'!O334</f>
        <v>0</v>
      </c>
      <c r="S391" s="207">
        <f>'[6]sp. DRG'!P334</f>
        <v>0</v>
      </c>
      <c r="T391" s="690">
        <f>'[6]sp. DRG'!Q334</f>
        <v>0</v>
      </c>
      <c r="U391" s="207">
        <f>'[6]sp. DRG'!R334</f>
        <v>58</v>
      </c>
      <c r="V391" s="599">
        <f>'[6]sp. DRG'!S334</f>
        <v>12.15</v>
      </c>
      <c r="W391" s="207">
        <f>'[6]sp. DRG'!T334</f>
        <v>58</v>
      </c>
      <c r="X391" s="690">
        <f>'[6]sp. DRG'!U334</f>
        <v>12.15</v>
      </c>
      <c r="Y391" s="344">
        <f t="shared" si="86"/>
        <v>2088.0500000000002</v>
      </c>
      <c r="Z391" s="206">
        <f t="shared" si="87"/>
        <v>2088.0500000000002</v>
      </c>
      <c r="AA391" s="154"/>
      <c r="AB391" s="154"/>
    </row>
    <row r="392" spans="1:30">
      <c r="A392" s="648" t="s">
        <v>897</v>
      </c>
      <c r="B392" s="679" t="s">
        <v>898</v>
      </c>
      <c r="C392" s="147">
        <v>1</v>
      </c>
      <c r="D392" s="148">
        <f>'[6]sp. DRG'!E335</f>
        <v>360</v>
      </c>
      <c r="E392" s="149">
        <f>'[6]sp. DRG'!F335</f>
        <v>684.99</v>
      </c>
      <c r="F392" s="150">
        <f>'[6]sp. DRG'!G335</f>
        <v>360</v>
      </c>
      <c r="G392" s="151">
        <f>'[6]sp. DRG'!H335</f>
        <v>684.99</v>
      </c>
      <c r="H392" s="207"/>
      <c r="I392" s="213"/>
      <c r="J392" s="208"/>
      <c r="K392" s="214"/>
      <c r="L392" s="216">
        <f>'[6]sp. DRG'!I335</f>
        <v>0</v>
      </c>
      <c r="M392" s="599">
        <f>'[6]sp. DRG'!J335</f>
        <v>0</v>
      </c>
      <c r="N392" s="207">
        <f>'[6]sp. DRG'!K335</f>
        <v>0</v>
      </c>
      <c r="O392" s="207">
        <f>'[6]sp. DRG'!L335</f>
        <v>0</v>
      </c>
      <c r="P392" s="599">
        <f>'[6]sp. DRG'!M335</f>
        <v>0</v>
      </c>
      <c r="Q392" s="207">
        <f>'[6]sp. DRG'!N335</f>
        <v>0</v>
      </c>
      <c r="R392" s="599">
        <f>'[6]sp. DRG'!O335</f>
        <v>0</v>
      </c>
      <c r="S392" s="207">
        <f>'[6]sp. DRG'!P335</f>
        <v>0</v>
      </c>
      <c r="T392" s="690">
        <f>'[6]sp. DRG'!Q335</f>
        <v>0</v>
      </c>
      <c r="U392" s="207">
        <f>'[6]sp. DRG'!R335</f>
        <v>140</v>
      </c>
      <c r="V392" s="599">
        <f>'[6]sp. DRG'!S335</f>
        <v>25.2</v>
      </c>
      <c r="W392" s="207">
        <f>'[6]sp. DRG'!T335</f>
        <v>140</v>
      </c>
      <c r="X392" s="690">
        <f>'[6]sp. DRG'!U335</f>
        <v>25.2</v>
      </c>
      <c r="Y392" s="344">
        <f t="shared" si="86"/>
        <v>710.19</v>
      </c>
      <c r="Z392" s="206">
        <f t="shared" si="87"/>
        <v>710.19</v>
      </c>
    </row>
    <row r="393" spans="1:30" ht="13.5" thickBot="1">
      <c r="A393" s="696" t="s">
        <v>899</v>
      </c>
      <c r="B393" s="367" t="s">
        <v>900</v>
      </c>
      <c r="C393" s="730">
        <v>1</v>
      </c>
      <c r="D393" s="163">
        <f>'[6]sp. DRG'!E336</f>
        <v>297</v>
      </c>
      <c r="E393" s="164">
        <f>'[6]sp. DRG'!F336</f>
        <v>427.16</v>
      </c>
      <c r="F393" s="165">
        <f>'[6]sp. DRG'!G336</f>
        <v>297</v>
      </c>
      <c r="G393" s="166">
        <f>'[6]sp. DRG'!H336</f>
        <v>427.16</v>
      </c>
      <c r="H393" s="207"/>
      <c r="I393" s="213"/>
      <c r="J393" s="208"/>
      <c r="K393" s="214"/>
      <c r="L393" s="699">
        <f>'[6]sp. DRG'!I336</f>
        <v>0</v>
      </c>
      <c r="M393" s="700">
        <f>'[6]sp. DRG'!J336</f>
        <v>0</v>
      </c>
      <c r="N393" s="270">
        <f>'[6]sp. DRG'!K336</f>
        <v>0</v>
      </c>
      <c r="O393" s="270">
        <f>'[6]sp. DRG'!L336</f>
        <v>0</v>
      </c>
      <c r="P393" s="700">
        <f>'[6]sp. DRG'!M336</f>
        <v>0</v>
      </c>
      <c r="Q393" s="270">
        <f>'[6]sp. DRG'!N336</f>
        <v>0</v>
      </c>
      <c r="R393" s="700">
        <f>'[6]sp. DRG'!O336</f>
        <v>0</v>
      </c>
      <c r="S393" s="270">
        <f>'[6]sp. DRG'!P336</f>
        <v>0</v>
      </c>
      <c r="T393" s="701">
        <f>'[6]sp. DRG'!Q336</f>
        <v>0</v>
      </c>
      <c r="U393" s="207">
        <f>'[6]sp. DRG'!R336</f>
        <v>0</v>
      </c>
      <c r="V393" s="599">
        <f>'[6]sp. DRG'!S336</f>
        <v>0</v>
      </c>
      <c r="W393" s="207">
        <f>'[6]sp. DRG'!T336</f>
        <v>0</v>
      </c>
      <c r="X393" s="690">
        <f>'[6]sp. DRG'!U336</f>
        <v>0</v>
      </c>
      <c r="Y393" s="344">
        <f t="shared" si="86"/>
        <v>427.16</v>
      </c>
      <c r="Z393" s="206">
        <f t="shared" si="87"/>
        <v>427.16</v>
      </c>
    </row>
    <row r="394" spans="1:30" ht="13.5" thickBot="1">
      <c r="A394" s="2981" t="s">
        <v>901</v>
      </c>
      <c r="B394" s="2982"/>
      <c r="C394" s="2999"/>
      <c r="D394" s="198">
        <f t="shared" ref="D394:Z394" si="88">SUM(D384:D393)</f>
        <v>19234</v>
      </c>
      <c r="E394" s="199">
        <f t="shared" si="88"/>
        <v>32276.630000000005</v>
      </c>
      <c r="F394" s="198">
        <f t="shared" si="88"/>
        <v>19234</v>
      </c>
      <c r="G394" s="199">
        <f t="shared" si="88"/>
        <v>32276.630000000005</v>
      </c>
      <c r="H394" s="292">
        <f t="shared" si="88"/>
        <v>0</v>
      </c>
      <c r="I394" s="168">
        <f t="shared" si="88"/>
        <v>0</v>
      </c>
      <c r="J394" s="167">
        <f t="shared" si="88"/>
        <v>0</v>
      </c>
      <c r="K394" s="168">
        <f t="shared" si="88"/>
        <v>0</v>
      </c>
      <c r="L394" s="292">
        <f t="shared" si="88"/>
        <v>1094</v>
      </c>
      <c r="M394" s="168">
        <f t="shared" si="88"/>
        <v>4103.58</v>
      </c>
      <c r="N394" s="167">
        <f t="shared" si="88"/>
        <v>1094</v>
      </c>
      <c r="O394" s="167">
        <f t="shared" si="88"/>
        <v>20542</v>
      </c>
      <c r="P394" s="168">
        <f t="shared" si="88"/>
        <v>4103.58</v>
      </c>
      <c r="Q394" s="167">
        <f t="shared" si="88"/>
        <v>1063</v>
      </c>
      <c r="R394" s="168">
        <f t="shared" si="88"/>
        <v>232.79</v>
      </c>
      <c r="S394" s="167">
        <f t="shared" si="88"/>
        <v>1063</v>
      </c>
      <c r="T394" s="516">
        <f t="shared" si="88"/>
        <v>232.79</v>
      </c>
      <c r="U394" s="167">
        <f t="shared" si="88"/>
        <v>11395</v>
      </c>
      <c r="V394" s="168">
        <f t="shared" si="88"/>
        <v>2615.42</v>
      </c>
      <c r="W394" s="167">
        <f t="shared" si="88"/>
        <v>11395</v>
      </c>
      <c r="X394" s="168">
        <f t="shared" si="88"/>
        <v>2615.42</v>
      </c>
      <c r="Y394" s="168">
        <f t="shared" si="88"/>
        <v>39228.420000000006</v>
      </c>
      <c r="Z394" s="168">
        <f t="shared" si="88"/>
        <v>39228.420000000006</v>
      </c>
      <c r="AA394" s="171">
        <f>'[6]sp. DRG'!V337</f>
        <v>39228.420000000013</v>
      </c>
      <c r="AB394" s="171">
        <f>'[6]sp. DRG'!W337</f>
        <v>39228.420000000013</v>
      </c>
      <c r="AC394" s="172">
        <f>Y394-AA394</f>
        <v>0</v>
      </c>
      <c r="AD394" s="172">
        <f>Z394-AB394</f>
        <v>0</v>
      </c>
    </row>
    <row r="395" spans="1:30" s="155" customFormat="1" ht="22.5">
      <c r="A395" s="645" t="s">
        <v>902</v>
      </c>
      <c r="B395" s="731" t="s">
        <v>903</v>
      </c>
      <c r="C395" s="732">
        <v>1</v>
      </c>
      <c r="D395" s="231">
        <f>'[6]sp. DRG'!E338</f>
        <v>4569</v>
      </c>
      <c r="E395" s="232">
        <f>'[6]sp. DRG'!F338</f>
        <v>7149.2</v>
      </c>
      <c r="F395" s="233">
        <f>'[6]sp. DRG'!G338</f>
        <v>4788</v>
      </c>
      <c r="G395" s="234">
        <f>'[6]sp. DRG'!H338</f>
        <v>7549.65</v>
      </c>
      <c r="H395" s="263"/>
      <c r="I395" s="149"/>
      <c r="J395" s="264"/>
      <c r="K395" s="151"/>
      <c r="L395" s="483">
        <f>'[6]sp. DRG'!I338</f>
        <v>147</v>
      </c>
      <c r="M395" s="484">
        <f>'[6]sp. DRG'!J338</f>
        <v>1104.78</v>
      </c>
      <c r="N395" s="263">
        <f>'[6]sp. DRG'!K338</f>
        <v>0</v>
      </c>
      <c r="O395" s="263">
        <f>'[6]sp. DRG'!L338</f>
        <v>8624</v>
      </c>
      <c r="P395" s="484">
        <f>'[6]sp. DRG'!M338</f>
        <v>1094.46</v>
      </c>
      <c r="Q395" s="263">
        <f>'[6]sp. DRG'!N338</f>
        <v>0</v>
      </c>
      <c r="R395" s="484">
        <f>'[6]sp. DRG'!O338</f>
        <v>0</v>
      </c>
      <c r="S395" s="263">
        <f>'[6]sp. DRG'!P338</f>
        <v>0</v>
      </c>
      <c r="T395" s="485">
        <f>'[6]sp. DRG'!Q338</f>
        <v>0</v>
      </c>
      <c r="U395" s="263">
        <f>'[6]sp. DRG'!R338</f>
        <v>6036</v>
      </c>
      <c r="V395" s="484">
        <f>'[6]sp. DRG'!S338</f>
        <v>1519.99</v>
      </c>
      <c r="W395" s="263">
        <f>'[6]sp. DRG'!T338</f>
        <v>1379</v>
      </c>
      <c r="X395" s="485">
        <f>'[6]sp. DRG'!U338</f>
        <v>322.14</v>
      </c>
      <c r="Y395" s="176">
        <f>V395+R395+M395+I395+E395</f>
        <v>9773.9699999999993</v>
      </c>
      <c r="Z395" s="177">
        <f>X395+T395+P395+K395+G395</f>
        <v>8966.25</v>
      </c>
      <c r="AA395" s="154"/>
      <c r="AB395" s="154"/>
    </row>
    <row r="396" spans="1:30" s="155" customFormat="1" ht="22.5">
      <c r="A396" s="648" t="s">
        <v>904</v>
      </c>
      <c r="B396" s="679" t="s">
        <v>905</v>
      </c>
      <c r="C396" s="147">
        <v>1</v>
      </c>
      <c r="D396" s="148">
        <f>'[6]sp. DRG'!E339</f>
        <v>1008</v>
      </c>
      <c r="E396" s="149">
        <f>'[6]sp. DRG'!F339</f>
        <v>931.44</v>
      </c>
      <c r="F396" s="150">
        <f>'[6]sp. DRG'!G339</f>
        <v>1041</v>
      </c>
      <c r="G396" s="151">
        <f>'[6]sp. DRG'!H339</f>
        <v>961.93</v>
      </c>
      <c r="H396" s="207"/>
      <c r="I396" s="149"/>
      <c r="J396" s="208"/>
      <c r="K396" s="151"/>
      <c r="L396" s="216">
        <f>'[6]sp. DRG'!I339</f>
        <v>297</v>
      </c>
      <c r="M396" s="599">
        <f>'[6]sp. DRG'!J339</f>
        <v>651.44000000000005</v>
      </c>
      <c r="N396" s="207">
        <f>'[6]sp. DRG'!K339</f>
        <v>0</v>
      </c>
      <c r="O396" s="207">
        <f>'[6]sp. DRG'!L339</f>
        <v>2594</v>
      </c>
      <c r="P396" s="599">
        <f>'[6]sp. DRG'!M339</f>
        <v>503.76</v>
      </c>
      <c r="Q396" s="207">
        <f>'[6]sp. DRG'!N339</f>
        <v>0</v>
      </c>
      <c r="R396" s="599">
        <f>'[6]sp. DRG'!O339</f>
        <v>0</v>
      </c>
      <c r="S396" s="207">
        <f>'[6]sp. DRG'!P339</f>
        <v>0</v>
      </c>
      <c r="T396" s="690">
        <f>'[6]sp. DRG'!Q339</f>
        <v>0</v>
      </c>
      <c r="U396" s="207">
        <f>'[6]sp. DRG'!R339</f>
        <v>2029</v>
      </c>
      <c r="V396" s="599">
        <f>'[6]sp. DRG'!S339</f>
        <v>305.20999999999998</v>
      </c>
      <c r="W396" s="207">
        <f>'[6]sp. DRG'!T339</f>
        <v>1303</v>
      </c>
      <c r="X396" s="690">
        <f>'[6]sp. DRG'!U339</f>
        <v>119.09</v>
      </c>
      <c r="Y396" s="176">
        <f t="shared" ref="Y396:Y402" si="89">V396+R396+M396+I396+E396</f>
        <v>1888.0900000000001</v>
      </c>
      <c r="Z396" s="177">
        <f t="shared" ref="Z396:Z402" si="90">X396+T396+P396+K396+G396</f>
        <v>1584.78</v>
      </c>
      <c r="AA396" s="154"/>
      <c r="AB396" s="154"/>
    </row>
    <row r="397" spans="1:30" s="155" customFormat="1" ht="21" customHeight="1">
      <c r="A397" s="648" t="s">
        <v>906</v>
      </c>
      <c r="B397" s="679" t="s">
        <v>907</v>
      </c>
      <c r="C397" s="147">
        <v>1</v>
      </c>
      <c r="D397" s="148">
        <f>'[6]sp. DRG'!E340</f>
        <v>1626</v>
      </c>
      <c r="E397" s="149">
        <f>'[6]sp. DRG'!F340</f>
        <v>1871.84</v>
      </c>
      <c r="F397" s="150">
        <f>'[6]sp. DRG'!G340</f>
        <v>1617</v>
      </c>
      <c r="G397" s="151">
        <f>'[6]sp. DRG'!H340</f>
        <v>1976.6</v>
      </c>
      <c r="H397" s="207"/>
      <c r="I397" s="149"/>
      <c r="J397" s="208"/>
      <c r="K397" s="151"/>
      <c r="L397" s="216">
        <f>'[6]sp. DRG'!I340</f>
        <v>132</v>
      </c>
      <c r="M397" s="599">
        <f>'[6]sp. DRG'!J340</f>
        <v>320.14</v>
      </c>
      <c r="N397" s="207">
        <f>'[6]sp. DRG'!K340</f>
        <v>0</v>
      </c>
      <c r="O397" s="207">
        <f>'[6]sp. DRG'!L340</f>
        <v>1370</v>
      </c>
      <c r="P397" s="599">
        <f>'[6]sp. DRG'!M340</f>
        <v>276.89</v>
      </c>
      <c r="Q397" s="207">
        <f>'[6]sp. DRG'!N340</f>
        <v>0</v>
      </c>
      <c r="R397" s="599">
        <f>'[6]sp. DRG'!O340</f>
        <v>0</v>
      </c>
      <c r="S397" s="207">
        <f>'[6]sp. DRG'!P340</f>
        <v>0</v>
      </c>
      <c r="T397" s="690">
        <f>'[6]sp. DRG'!Q340</f>
        <v>0</v>
      </c>
      <c r="U397" s="207">
        <f>'[6]sp. DRG'!R340</f>
        <v>4073</v>
      </c>
      <c r="V397" s="599">
        <f>'[6]sp. DRG'!S340</f>
        <v>412.7</v>
      </c>
      <c r="W397" s="207">
        <f>'[6]sp. DRG'!T340</f>
        <v>3496</v>
      </c>
      <c r="X397" s="690">
        <f>'[6]sp. DRG'!U340</f>
        <v>261.25</v>
      </c>
      <c r="Y397" s="176">
        <f t="shared" si="89"/>
        <v>2604.6799999999998</v>
      </c>
      <c r="Z397" s="177">
        <f t="shared" si="90"/>
        <v>2514.7399999999998</v>
      </c>
      <c r="AA397" s="154"/>
      <c r="AB397" s="154"/>
    </row>
    <row r="398" spans="1:30" s="155" customFormat="1" ht="22.5">
      <c r="A398" s="648" t="s">
        <v>908</v>
      </c>
      <c r="B398" s="679" t="s">
        <v>909</v>
      </c>
      <c r="C398" s="147">
        <v>1</v>
      </c>
      <c r="D398" s="148">
        <f>'[6]sp. DRG'!E341</f>
        <v>741</v>
      </c>
      <c r="E398" s="149">
        <f>'[6]sp. DRG'!F341</f>
        <v>643.41</v>
      </c>
      <c r="F398" s="150">
        <f>'[6]sp. DRG'!G341</f>
        <v>754</v>
      </c>
      <c r="G398" s="151">
        <f>'[6]sp. DRG'!H341</f>
        <v>654.70000000000005</v>
      </c>
      <c r="H398" s="207"/>
      <c r="I398" s="149"/>
      <c r="J398" s="208"/>
      <c r="K398" s="151"/>
      <c r="L398" s="216">
        <f>'[6]sp. DRG'!I341</f>
        <v>132</v>
      </c>
      <c r="M398" s="599">
        <f>'[6]sp. DRG'!J341</f>
        <v>288.95</v>
      </c>
      <c r="N398" s="207">
        <f>'[6]sp. DRG'!K341</f>
        <v>0</v>
      </c>
      <c r="O398" s="207">
        <f>'[6]sp. DRG'!L341</f>
        <v>1756</v>
      </c>
      <c r="P398" s="599">
        <f>'[6]sp. DRG'!M341</f>
        <v>319.77</v>
      </c>
      <c r="Q398" s="207">
        <f>'[6]sp. DRG'!N341</f>
        <v>0</v>
      </c>
      <c r="R398" s="599">
        <f>'[6]sp. DRG'!O341</f>
        <v>0</v>
      </c>
      <c r="S398" s="207">
        <f>'[6]sp. DRG'!P341</f>
        <v>0</v>
      </c>
      <c r="T398" s="690">
        <f>'[6]sp. DRG'!Q341</f>
        <v>0</v>
      </c>
      <c r="U398" s="207">
        <f>'[6]sp. DRG'!R341</f>
        <v>1102</v>
      </c>
      <c r="V398" s="599">
        <f>'[6]sp. DRG'!S341</f>
        <v>181.92</v>
      </c>
      <c r="W398" s="207">
        <f>'[6]sp. DRG'!T341</f>
        <v>636</v>
      </c>
      <c r="X398" s="690">
        <f>'[6]sp. DRG'!U341</f>
        <v>59.89</v>
      </c>
      <c r="Y398" s="176">
        <f t="shared" si="89"/>
        <v>1114.28</v>
      </c>
      <c r="Z398" s="177">
        <f t="shared" si="90"/>
        <v>1034.3600000000001</v>
      </c>
      <c r="AA398" s="154"/>
      <c r="AB398" s="154"/>
    </row>
    <row r="399" spans="1:30" ht="22.5">
      <c r="A399" s="648" t="s">
        <v>910</v>
      </c>
      <c r="B399" s="679" t="s">
        <v>911</v>
      </c>
      <c r="C399" s="147">
        <v>1</v>
      </c>
      <c r="D399" s="148">
        <f>'[6]sp. DRG'!E342</f>
        <v>388</v>
      </c>
      <c r="E399" s="149">
        <f>'[6]sp. DRG'!F342</f>
        <v>557.61</v>
      </c>
      <c r="F399" s="150">
        <f>'[6]sp. DRG'!G342</f>
        <v>440</v>
      </c>
      <c r="G399" s="151">
        <f>'[6]sp. DRG'!H342</f>
        <v>632.34</v>
      </c>
      <c r="H399" s="179"/>
      <c r="I399" s="181"/>
      <c r="J399" s="180"/>
      <c r="K399" s="177"/>
      <c r="L399" s="216">
        <f>'[6]sp. DRG'!I342</f>
        <v>111</v>
      </c>
      <c r="M399" s="599">
        <f>'[6]sp. DRG'!J342</f>
        <v>822.22</v>
      </c>
      <c r="N399" s="207">
        <f>'[6]sp. DRG'!K342</f>
        <v>0</v>
      </c>
      <c r="O399" s="207">
        <f>'[6]sp. DRG'!L342</f>
        <v>4011</v>
      </c>
      <c r="P399" s="599">
        <f>'[6]sp. DRG'!M342</f>
        <v>803</v>
      </c>
      <c r="Q399" s="207">
        <f>'[6]sp. DRG'!N342</f>
        <v>0</v>
      </c>
      <c r="R399" s="599">
        <f>'[6]sp. DRG'!O342</f>
        <v>0</v>
      </c>
      <c r="S399" s="207">
        <f>'[6]sp. DRG'!P342</f>
        <v>0</v>
      </c>
      <c r="T399" s="690">
        <f>'[6]sp. DRG'!Q342</f>
        <v>0</v>
      </c>
      <c r="U399" s="207">
        <f>'[6]sp. DRG'!R342</f>
        <v>0</v>
      </c>
      <c r="V399" s="599">
        <f>'[6]sp. DRG'!S342</f>
        <v>0</v>
      </c>
      <c r="W399" s="207">
        <f>'[6]sp. DRG'!T342</f>
        <v>0</v>
      </c>
      <c r="X399" s="690">
        <f>'[6]sp. DRG'!U342</f>
        <v>0</v>
      </c>
      <c r="Y399" s="176">
        <f t="shared" si="89"/>
        <v>1379.83</v>
      </c>
      <c r="Z399" s="177">
        <f t="shared" si="90"/>
        <v>1435.3400000000001</v>
      </c>
    </row>
    <row r="400" spans="1:30" ht="22.5">
      <c r="A400" s="648" t="s">
        <v>912</v>
      </c>
      <c r="B400" s="679" t="s">
        <v>913</v>
      </c>
      <c r="C400" s="147">
        <v>1</v>
      </c>
      <c r="D400" s="139">
        <f>'[6]sp. DRG'!E343</f>
        <v>853</v>
      </c>
      <c r="E400" s="140">
        <f>'[6]sp. DRG'!F343</f>
        <v>1607.03</v>
      </c>
      <c r="F400" s="141">
        <f>'[6]sp. DRG'!G343</f>
        <v>832</v>
      </c>
      <c r="G400" s="142">
        <f>'[6]sp. DRG'!H343</f>
        <v>1567.47</v>
      </c>
      <c r="H400" s="179"/>
      <c r="I400" s="181"/>
      <c r="J400" s="180"/>
      <c r="K400" s="177"/>
      <c r="L400" s="210">
        <f>'[6]sp. DRG'!I343</f>
        <v>20</v>
      </c>
      <c r="M400" s="176">
        <f>'[6]sp. DRG'!J343</f>
        <v>81.69</v>
      </c>
      <c r="N400" s="179">
        <f>'[6]sp. DRG'!K343</f>
        <v>0</v>
      </c>
      <c r="O400" s="179">
        <f>'[6]sp. DRG'!L343</f>
        <v>713</v>
      </c>
      <c r="P400" s="176">
        <f>'[6]sp. DRG'!M343</f>
        <v>79.790000000000006</v>
      </c>
      <c r="Q400" s="179">
        <f>'[6]sp. DRG'!N343</f>
        <v>0</v>
      </c>
      <c r="R400" s="176">
        <f>'[6]sp. DRG'!O343</f>
        <v>0</v>
      </c>
      <c r="S400" s="179">
        <f>'[6]sp. DRG'!P343</f>
        <v>0</v>
      </c>
      <c r="T400" s="515">
        <f>'[6]sp. DRG'!Q343</f>
        <v>0</v>
      </c>
      <c r="U400" s="179">
        <f>'[6]sp. DRG'!R343</f>
        <v>0</v>
      </c>
      <c r="V400" s="176">
        <f>'[6]sp. DRG'!S343</f>
        <v>0</v>
      </c>
      <c r="W400" s="179">
        <f>'[6]sp. DRG'!T343</f>
        <v>0</v>
      </c>
      <c r="X400" s="515">
        <f>'[6]sp. DRG'!U343</f>
        <v>0</v>
      </c>
      <c r="Y400" s="176">
        <f t="shared" si="89"/>
        <v>1688.72</v>
      </c>
      <c r="Z400" s="177">
        <f t="shared" si="90"/>
        <v>1647.26</v>
      </c>
    </row>
    <row r="401" spans="1:30" ht="22.5">
      <c r="A401" s="648" t="s">
        <v>914</v>
      </c>
      <c r="B401" s="679" t="s">
        <v>915</v>
      </c>
      <c r="C401" s="147">
        <v>3</v>
      </c>
      <c r="D401" s="139"/>
      <c r="E401" s="181"/>
      <c r="F401" s="180"/>
      <c r="G401" s="177"/>
      <c r="H401" s="179"/>
      <c r="I401" s="181"/>
      <c r="J401" s="180"/>
      <c r="K401" s="177"/>
      <c r="L401" s="210">
        <f>'[6]sp. recuperare si  cronici'!E95</f>
        <v>0</v>
      </c>
      <c r="M401" s="176">
        <f>'[6]sp. recuperare si  cronici'!F95</f>
        <v>0</v>
      </c>
      <c r="N401" s="179">
        <f>'[6]sp. recuperare si  cronici'!G95</f>
        <v>0</v>
      </c>
      <c r="O401" s="179">
        <f>'[6]sp. recuperare si  cronici'!H95</f>
        <v>0</v>
      </c>
      <c r="P401" s="176">
        <f>'[6]sp. recuperare si  cronici'!I95</f>
        <v>0</v>
      </c>
      <c r="Q401" s="179">
        <f>'[6]sp. recuperare si  cronici'!J95</f>
        <v>0</v>
      </c>
      <c r="R401" s="176">
        <f>'[6]sp. recuperare si  cronici'!K95</f>
        <v>0</v>
      </c>
      <c r="S401" s="179">
        <f>'[6]sp. recuperare si  cronici'!L95</f>
        <v>0</v>
      </c>
      <c r="T401" s="515">
        <f>'[6]sp. recuperare si  cronici'!M95</f>
        <v>0</v>
      </c>
      <c r="U401" s="423"/>
      <c r="V401" s="181"/>
      <c r="W401" s="424"/>
      <c r="X401" s="177"/>
      <c r="Y401" s="176">
        <f t="shared" si="89"/>
        <v>0</v>
      </c>
      <c r="Z401" s="177">
        <f t="shared" si="90"/>
        <v>0</v>
      </c>
    </row>
    <row r="402" spans="1:30" ht="13.5" thickBot="1">
      <c r="A402" s="733" t="s">
        <v>916</v>
      </c>
      <c r="B402" s="734" t="s">
        <v>917</v>
      </c>
      <c r="C402" s="735">
        <v>1</v>
      </c>
      <c r="D402" s="190">
        <f>'[6]sp. DRG'!E344</f>
        <v>1008</v>
      </c>
      <c r="E402" s="191">
        <f>'[6]sp. DRG'!F344</f>
        <v>959.68</v>
      </c>
      <c r="F402" s="192">
        <f>'[6]sp. DRG'!G344</f>
        <v>992</v>
      </c>
      <c r="G402" s="193">
        <f>'[6]sp. DRG'!H344</f>
        <v>944.44</v>
      </c>
      <c r="H402" s="194"/>
      <c r="I402" s="195"/>
      <c r="J402" s="196"/>
      <c r="K402" s="197"/>
      <c r="L402" s="638">
        <f>'[6]sp. DRG'!I344</f>
        <v>465</v>
      </c>
      <c r="M402" s="643">
        <f>'[6]sp. DRG'!J344</f>
        <v>1058.9000000000001</v>
      </c>
      <c r="N402" s="643">
        <f>'[6]sp. DRG'!K344</f>
        <v>0</v>
      </c>
      <c r="O402" s="643">
        <f>'[6]sp. DRG'!L344</f>
        <v>4961</v>
      </c>
      <c r="P402" s="643">
        <f>'[6]sp. DRG'!M344</f>
        <v>935.64</v>
      </c>
      <c r="Q402" s="194">
        <f>'[6]sp. DRG'!N344</f>
        <v>0</v>
      </c>
      <c r="R402" s="643">
        <f>'[6]sp. DRG'!O344</f>
        <v>0</v>
      </c>
      <c r="S402" s="194">
        <f>'[6]sp. DRG'!P344</f>
        <v>0</v>
      </c>
      <c r="T402" s="644">
        <f>'[6]sp. DRG'!Q344</f>
        <v>0</v>
      </c>
      <c r="U402" s="194">
        <f>'[6]sp. DRG'!R344</f>
        <v>1137</v>
      </c>
      <c r="V402" s="643">
        <f>'[6]sp. DRG'!S344</f>
        <v>380.69</v>
      </c>
      <c r="W402" s="194">
        <f>'[6]sp. DRG'!T344</f>
        <v>740</v>
      </c>
      <c r="X402" s="644">
        <f>'[6]sp. DRG'!U344</f>
        <v>273.31</v>
      </c>
      <c r="Y402" s="176">
        <f t="shared" si="89"/>
        <v>2399.27</v>
      </c>
      <c r="Z402" s="177">
        <f t="shared" si="90"/>
        <v>2153.3900000000003</v>
      </c>
    </row>
    <row r="403" spans="1:30" ht="13.5" thickBot="1">
      <c r="A403" s="2981" t="s">
        <v>918</v>
      </c>
      <c r="B403" s="2982"/>
      <c r="C403" s="2999"/>
      <c r="D403" s="198">
        <f t="shared" ref="D403:Z403" si="91">SUM(D395:D402)</f>
        <v>10193</v>
      </c>
      <c r="E403" s="199">
        <f t="shared" si="91"/>
        <v>13720.210000000001</v>
      </c>
      <c r="F403" s="198">
        <f t="shared" si="91"/>
        <v>10464</v>
      </c>
      <c r="G403" s="199">
        <f t="shared" si="91"/>
        <v>14287.130000000001</v>
      </c>
      <c r="H403" s="292">
        <f t="shared" si="91"/>
        <v>0</v>
      </c>
      <c r="I403" s="168">
        <f t="shared" si="91"/>
        <v>0</v>
      </c>
      <c r="J403" s="167">
        <f t="shared" si="91"/>
        <v>0</v>
      </c>
      <c r="K403" s="168">
        <f t="shared" si="91"/>
        <v>0</v>
      </c>
      <c r="L403" s="736">
        <f t="shared" si="91"/>
        <v>1304</v>
      </c>
      <c r="M403" s="394">
        <f t="shared" si="91"/>
        <v>4328.12</v>
      </c>
      <c r="N403" s="167">
        <f t="shared" si="91"/>
        <v>0</v>
      </c>
      <c r="O403" s="737">
        <f t="shared" si="91"/>
        <v>24029</v>
      </c>
      <c r="P403" s="394">
        <f t="shared" si="91"/>
        <v>4013.31</v>
      </c>
      <c r="Q403" s="167">
        <f t="shared" si="91"/>
        <v>0</v>
      </c>
      <c r="R403" s="168">
        <f t="shared" si="91"/>
        <v>0</v>
      </c>
      <c r="S403" s="167">
        <f t="shared" si="91"/>
        <v>0</v>
      </c>
      <c r="T403" s="516">
        <f t="shared" si="91"/>
        <v>0</v>
      </c>
      <c r="U403" s="167">
        <f t="shared" si="91"/>
        <v>14377</v>
      </c>
      <c r="V403" s="168">
        <f t="shared" si="91"/>
        <v>2800.51</v>
      </c>
      <c r="W403" s="167">
        <f t="shared" si="91"/>
        <v>7554</v>
      </c>
      <c r="X403" s="168">
        <f t="shared" si="91"/>
        <v>1035.68</v>
      </c>
      <c r="Y403" s="168">
        <f t="shared" si="91"/>
        <v>20848.84</v>
      </c>
      <c r="Z403" s="168">
        <f t="shared" si="91"/>
        <v>19336.12</v>
      </c>
      <c r="AA403" s="171">
        <f>'[6]sp. DRG'!V345+'[6]sp. recuperare si  cronici'!V96</f>
        <v>20848.84</v>
      </c>
      <c r="AB403" s="171">
        <f>'[6]sp. DRG'!W345+'[6]sp. recuperare si  cronici'!W96</f>
        <v>19336.12</v>
      </c>
      <c r="AC403" s="172">
        <f>Y403-AA403</f>
        <v>0</v>
      </c>
      <c r="AD403" s="172">
        <f>Z403-AB403</f>
        <v>0</v>
      </c>
    </row>
    <row r="404" spans="1:30" ht="22.5">
      <c r="A404" s="645" t="s">
        <v>919</v>
      </c>
      <c r="B404" s="731" t="s">
        <v>920</v>
      </c>
      <c r="C404" s="732">
        <v>1</v>
      </c>
      <c r="D404" s="128">
        <f>'[6]sp. DRG'!E346</f>
        <v>10381</v>
      </c>
      <c r="E404" s="129">
        <f>'[6]sp. DRG'!F346</f>
        <v>26883.260460000001</v>
      </c>
      <c r="F404" s="130">
        <f>'[6]sp. DRG'!G346</f>
        <v>10381</v>
      </c>
      <c r="G404" s="131">
        <f>'[6]sp. DRG'!H346</f>
        <v>26883.260460000001</v>
      </c>
      <c r="H404" s="179"/>
      <c r="I404" s="140"/>
      <c r="J404" s="180"/>
      <c r="K404" s="142"/>
      <c r="L404" s="204">
        <f>'[6]sp. DRG'!I346</f>
        <v>45</v>
      </c>
      <c r="M404" s="134">
        <f>'[6]sp. DRG'!J346</f>
        <v>202.08444</v>
      </c>
      <c r="N404" s="173">
        <f>'[6]sp. DRG'!K346</f>
        <v>29</v>
      </c>
      <c r="O404" s="173">
        <f>'[6]sp. DRG'!L346</f>
        <v>387</v>
      </c>
      <c r="P404" s="134">
        <f>'[6]sp. DRG'!M346</f>
        <v>202.084</v>
      </c>
      <c r="Q404" s="173">
        <f>'[6]sp. DRG'!N346</f>
        <v>0</v>
      </c>
      <c r="R404" s="134">
        <f>'[6]sp. DRG'!O346</f>
        <v>0</v>
      </c>
      <c r="S404" s="173">
        <f>'[6]sp. DRG'!P346</f>
        <v>0</v>
      </c>
      <c r="T404" s="401">
        <f>'[6]sp. DRG'!Q346</f>
        <v>0</v>
      </c>
      <c r="U404" s="173">
        <f>'[6]sp. DRG'!R346</f>
        <v>825</v>
      </c>
      <c r="V404" s="134">
        <f>'[6]sp. DRG'!S346</f>
        <v>272.99259000000001</v>
      </c>
      <c r="W404" s="173">
        <f>'[6]sp. DRG'!T346</f>
        <v>864</v>
      </c>
      <c r="X404" s="401">
        <f>'[6]sp. DRG'!U346</f>
        <v>272.99259000000001</v>
      </c>
      <c r="Y404" s="211">
        <f>V404+R404+M404+I404+E404</f>
        <v>27358.337490000002</v>
      </c>
      <c r="Z404" s="177">
        <f>X404+T404+P404+K404+G404</f>
        <v>27358.337050000002</v>
      </c>
    </row>
    <row r="405" spans="1:30">
      <c r="A405" s="648" t="s">
        <v>921</v>
      </c>
      <c r="B405" s="679" t="s">
        <v>922</v>
      </c>
      <c r="C405" s="147">
        <v>1</v>
      </c>
      <c r="D405" s="139">
        <f>'[6]sp. DRG'!E347</f>
        <v>9189</v>
      </c>
      <c r="E405" s="140">
        <f>'[6]sp. DRG'!F347</f>
        <v>17836.951679999998</v>
      </c>
      <c r="F405" s="141">
        <f>'[6]sp. DRG'!G347</f>
        <v>8883</v>
      </c>
      <c r="G405" s="142">
        <f>'[6]sp. DRG'!H347</f>
        <v>17241.9984</v>
      </c>
      <c r="H405" s="179"/>
      <c r="I405" s="140"/>
      <c r="J405" s="180"/>
      <c r="K405" s="142"/>
      <c r="L405" s="210">
        <f>'[6]sp. DRG'!I347</f>
        <v>429</v>
      </c>
      <c r="M405" s="176">
        <f>'[6]sp. DRG'!J347</f>
        <v>2126.3080799999998</v>
      </c>
      <c r="N405" s="179">
        <f>'[6]sp. DRG'!K347</f>
        <v>334</v>
      </c>
      <c r="O405" s="179">
        <f>'[6]sp. DRG'!L347</f>
        <v>1481</v>
      </c>
      <c r="P405" s="176">
        <f>'[6]sp. DRG'!M347</f>
        <v>2126.3080799999998</v>
      </c>
      <c r="Q405" s="179">
        <f>'[6]sp. DRG'!N347</f>
        <v>0</v>
      </c>
      <c r="R405" s="176">
        <f>'[6]sp. DRG'!O347</f>
        <v>0</v>
      </c>
      <c r="S405" s="179">
        <f>'[6]sp. DRG'!P347</f>
        <v>0</v>
      </c>
      <c r="T405" s="515">
        <f>'[6]sp. DRG'!Q347</f>
        <v>0</v>
      </c>
      <c r="U405" s="179">
        <f>'[6]sp. DRG'!R347</f>
        <v>4491</v>
      </c>
      <c r="V405" s="176">
        <f>'[6]sp. DRG'!S347</f>
        <v>1230.61644</v>
      </c>
      <c r="W405" s="179">
        <f>'[6]sp. DRG'!T347</f>
        <v>4922</v>
      </c>
      <c r="X405" s="515">
        <f>'[6]sp. DRG'!U347</f>
        <v>1230.61644</v>
      </c>
      <c r="Y405" s="211">
        <f t="shared" ref="Y405:Y424" si="92">V405+R405+M405+I405+E405</f>
        <v>21193.876199999999</v>
      </c>
      <c r="Z405" s="177">
        <f t="shared" ref="Z405:Z424" si="93">X405+T405+P405+K405+G405</f>
        <v>20598.922920000001</v>
      </c>
    </row>
    <row r="406" spans="1:30" ht="22.5">
      <c r="A406" s="648" t="s">
        <v>923</v>
      </c>
      <c r="B406" s="679" t="s">
        <v>924</v>
      </c>
      <c r="C406" s="147">
        <v>1</v>
      </c>
      <c r="D406" s="139">
        <f>'[6]sp. DRG'!E348</f>
        <v>4044</v>
      </c>
      <c r="E406" s="140">
        <f>'[6]sp. DRG'!F348</f>
        <v>8520.8697599999996</v>
      </c>
      <c r="F406" s="141">
        <f>'[6]sp. DRG'!G348</f>
        <v>3953</v>
      </c>
      <c r="G406" s="142">
        <f>'[6]sp. DRG'!H348</f>
        <v>8328.0756000000001</v>
      </c>
      <c r="H406" s="179"/>
      <c r="I406" s="140"/>
      <c r="J406" s="180"/>
      <c r="K406" s="142"/>
      <c r="L406" s="210">
        <f>'[6]sp. DRG'!I348</f>
        <v>211</v>
      </c>
      <c r="M406" s="176">
        <f>'[6]sp. DRG'!J348</f>
        <v>2738.7465000000002</v>
      </c>
      <c r="N406" s="179">
        <f>'[6]sp. DRG'!K348</f>
        <v>34</v>
      </c>
      <c r="O406" s="179">
        <f>'[6]sp. DRG'!L348</f>
        <v>3007</v>
      </c>
      <c r="P406" s="176">
        <f>'[6]sp. DRG'!M348</f>
        <v>2738.7465000000002</v>
      </c>
      <c r="Q406" s="179">
        <f>'[6]sp. DRG'!N348</f>
        <v>84</v>
      </c>
      <c r="R406" s="176">
        <f>'[6]sp. DRG'!O348</f>
        <v>18.143999999999998</v>
      </c>
      <c r="S406" s="179">
        <f>'[6]sp. DRG'!P348</f>
        <v>53</v>
      </c>
      <c r="T406" s="515">
        <f>'[6]sp. DRG'!Q348</f>
        <v>11.448</v>
      </c>
      <c r="U406" s="179">
        <f>'[6]sp. DRG'!R348</f>
        <v>78</v>
      </c>
      <c r="V406" s="176">
        <f>'[6]sp. DRG'!S348</f>
        <v>31.43619</v>
      </c>
      <c r="W406" s="179">
        <f>'[6]sp. DRG'!T348</f>
        <v>123</v>
      </c>
      <c r="X406" s="515">
        <f>'[6]sp. DRG'!U348</f>
        <v>31.43619</v>
      </c>
      <c r="Y406" s="211">
        <f t="shared" si="92"/>
        <v>11309.196449999999</v>
      </c>
      <c r="Z406" s="177">
        <f t="shared" si="93"/>
        <v>11109.70629</v>
      </c>
    </row>
    <row r="407" spans="1:30" ht="22.5">
      <c r="A407" s="648" t="s">
        <v>925</v>
      </c>
      <c r="B407" s="679" t="s">
        <v>926</v>
      </c>
      <c r="C407" s="147">
        <v>1</v>
      </c>
      <c r="D407" s="139">
        <f>'[6]sp. DRG'!E349</f>
        <v>1633</v>
      </c>
      <c r="E407" s="140">
        <f>'[6]sp. DRG'!F349</f>
        <v>3326.3677699999998</v>
      </c>
      <c r="F407" s="141">
        <f>'[6]sp. DRG'!G349</f>
        <v>1633</v>
      </c>
      <c r="G407" s="142">
        <f>'[6]sp. DRG'!H349</f>
        <v>3326.3677699999998</v>
      </c>
      <c r="H407" s="207"/>
      <c r="I407" s="140"/>
      <c r="J407" s="208"/>
      <c r="K407" s="142"/>
      <c r="L407" s="210">
        <f>'[6]sp. DRG'!I349</f>
        <v>187</v>
      </c>
      <c r="M407" s="176">
        <f>'[6]sp. DRG'!J349</f>
        <v>1233.87814</v>
      </c>
      <c r="N407" s="179">
        <f>'[6]sp. DRG'!K349</f>
        <v>56</v>
      </c>
      <c r="O407" s="179">
        <f>'[6]sp. DRG'!L349</f>
        <v>5549</v>
      </c>
      <c r="P407" s="176">
        <f>'[6]sp. DRG'!M349</f>
        <v>1233.87814</v>
      </c>
      <c r="Q407" s="179">
        <f>'[6]sp. DRG'!N349</f>
        <v>0</v>
      </c>
      <c r="R407" s="176">
        <f>'[6]sp. DRG'!O349</f>
        <v>0</v>
      </c>
      <c r="S407" s="179">
        <f>'[6]sp. DRG'!P349</f>
        <v>0</v>
      </c>
      <c r="T407" s="515">
        <f>'[6]sp. DRG'!Q349</f>
        <v>0</v>
      </c>
      <c r="U407" s="179">
        <f>'[6]sp. DRG'!R349</f>
        <v>1809</v>
      </c>
      <c r="V407" s="176">
        <f>'[6]sp. DRG'!S349</f>
        <v>279.07499999999999</v>
      </c>
      <c r="W407" s="179">
        <f>'[6]sp. DRG'!T349</f>
        <v>1225</v>
      </c>
      <c r="X407" s="515">
        <f>'[6]sp. DRG'!U349</f>
        <v>279.07499999999999</v>
      </c>
      <c r="Y407" s="211">
        <f t="shared" si="92"/>
        <v>4839.3209100000004</v>
      </c>
      <c r="Z407" s="177">
        <f t="shared" si="93"/>
        <v>4839.3209100000004</v>
      </c>
    </row>
    <row r="408" spans="1:30" ht="22.5">
      <c r="A408" s="648" t="s">
        <v>927</v>
      </c>
      <c r="B408" s="679" t="s">
        <v>928</v>
      </c>
      <c r="C408" s="147">
        <v>1</v>
      </c>
      <c r="D408" s="139">
        <f>'[6]sp. DRG'!E350</f>
        <v>1889</v>
      </c>
      <c r="E408" s="140">
        <f>'[6]sp. DRG'!F350</f>
        <v>5971.9601599999996</v>
      </c>
      <c r="F408" s="141">
        <f>'[6]sp. DRG'!G350</f>
        <v>1723</v>
      </c>
      <c r="G408" s="142">
        <f>'[6]sp. DRG'!H350</f>
        <v>5448.7418399999997</v>
      </c>
      <c r="H408" s="207"/>
      <c r="I408" s="140"/>
      <c r="J408" s="208"/>
      <c r="K408" s="142"/>
      <c r="L408" s="210">
        <f>'[6]sp. DRG'!I350</f>
        <v>180</v>
      </c>
      <c r="M408" s="176">
        <f>'[6]sp. DRG'!J350</f>
        <v>390.61259999999999</v>
      </c>
      <c r="N408" s="179">
        <f>'[6]sp. DRG'!K350</f>
        <v>180</v>
      </c>
      <c r="O408" s="179">
        <f>'[6]sp. DRG'!L350</f>
        <v>0</v>
      </c>
      <c r="P408" s="176">
        <f>'[6]sp. DRG'!M350</f>
        <v>390.61259999999999</v>
      </c>
      <c r="Q408" s="179">
        <f>'[6]sp. DRG'!N350</f>
        <v>0</v>
      </c>
      <c r="R408" s="176">
        <f>'[6]sp. DRG'!O350</f>
        <v>0</v>
      </c>
      <c r="S408" s="179">
        <f>'[6]sp. DRG'!P350</f>
        <v>0</v>
      </c>
      <c r="T408" s="515">
        <f>'[6]sp. DRG'!Q350</f>
        <v>0</v>
      </c>
      <c r="U408" s="179">
        <f>'[6]sp. DRG'!R350</f>
        <v>78</v>
      </c>
      <c r="V408" s="176">
        <f>'[6]sp. DRG'!S350</f>
        <v>25.481999999999999</v>
      </c>
      <c r="W408" s="179">
        <f>'[6]sp. DRG'!T350</f>
        <v>83</v>
      </c>
      <c r="X408" s="515">
        <f>'[6]sp. DRG'!U350</f>
        <v>25.481999999999999</v>
      </c>
      <c r="Y408" s="211">
        <f t="shared" si="92"/>
        <v>6388.05476</v>
      </c>
      <c r="Z408" s="177">
        <f t="shared" si="93"/>
        <v>5864.83644</v>
      </c>
    </row>
    <row r="409" spans="1:30">
      <c r="A409" s="648" t="s">
        <v>929</v>
      </c>
      <c r="B409" s="679" t="s">
        <v>930</v>
      </c>
      <c r="C409" s="147">
        <v>1</v>
      </c>
      <c r="D409" s="139">
        <f>'[6]sp. DRG'!E351</f>
        <v>2403</v>
      </c>
      <c r="E409" s="140">
        <f>'[6]sp. DRG'!F351</f>
        <v>3327.4148700000001</v>
      </c>
      <c r="F409" s="141">
        <f>'[6]sp. DRG'!G351</f>
        <v>2403</v>
      </c>
      <c r="G409" s="142">
        <f>'[6]sp. DRG'!H351</f>
        <v>3327.4148500000001</v>
      </c>
      <c r="H409" s="207"/>
      <c r="I409" s="140"/>
      <c r="J409" s="208"/>
      <c r="K409" s="142"/>
      <c r="L409" s="210">
        <f>'[6]sp. DRG'!I351</f>
        <v>61</v>
      </c>
      <c r="M409" s="176">
        <f>'[6]sp. DRG'!J351</f>
        <v>316.38256000000001</v>
      </c>
      <c r="N409" s="179">
        <f>'[6]sp. DRG'!K351</f>
        <v>0</v>
      </c>
      <c r="O409" s="179">
        <f>'[6]sp. DRG'!L351</f>
        <v>2041</v>
      </c>
      <c r="P409" s="176">
        <f>'[6]sp. DRG'!M351</f>
        <v>300.40944000000002</v>
      </c>
      <c r="Q409" s="179">
        <f>'[6]sp. DRG'!N351</f>
        <v>658</v>
      </c>
      <c r="R409" s="176">
        <f>'[6]sp. DRG'!O351</f>
        <v>154.63</v>
      </c>
      <c r="S409" s="179">
        <f>'[6]sp. DRG'!P351</f>
        <v>658</v>
      </c>
      <c r="T409" s="515">
        <f>'[6]sp. DRG'!Q351</f>
        <v>154.63</v>
      </c>
      <c r="U409" s="179">
        <f>'[6]sp. DRG'!R351</f>
        <v>24</v>
      </c>
      <c r="V409" s="176">
        <f>'[6]sp. DRG'!S351</f>
        <v>6</v>
      </c>
      <c r="W409" s="179">
        <f>'[6]sp. DRG'!T351</f>
        <v>24</v>
      </c>
      <c r="X409" s="515">
        <f>'[6]sp. DRG'!U351</f>
        <v>6</v>
      </c>
      <c r="Y409" s="211">
        <f t="shared" si="92"/>
        <v>3804.4274300000002</v>
      </c>
      <c r="Z409" s="177">
        <f t="shared" si="93"/>
        <v>3788.4542900000001</v>
      </c>
    </row>
    <row r="410" spans="1:30">
      <c r="A410" s="648" t="s">
        <v>931</v>
      </c>
      <c r="B410" s="679" t="s">
        <v>932</v>
      </c>
      <c r="C410" s="147">
        <v>1</v>
      </c>
      <c r="D410" s="139">
        <f>'[6]sp. DRG'!E352</f>
        <v>442</v>
      </c>
      <c r="E410" s="140">
        <f>'[6]sp. DRG'!F352</f>
        <v>523.65066000000002</v>
      </c>
      <c r="F410" s="141">
        <f>'[6]sp. DRG'!G352</f>
        <v>442</v>
      </c>
      <c r="G410" s="142">
        <f>'[6]sp. DRG'!H352</f>
        <v>523.65066000000002</v>
      </c>
      <c r="H410" s="207"/>
      <c r="I410" s="140"/>
      <c r="J410" s="208"/>
      <c r="K410" s="142"/>
      <c r="L410" s="210">
        <f>'[6]sp. DRG'!I352</f>
        <v>48</v>
      </c>
      <c r="M410" s="176">
        <f>'[6]sp. DRG'!J352</f>
        <v>91.37088</v>
      </c>
      <c r="N410" s="179">
        <f>'[6]sp. DRG'!K352</f>
        <v>48</v>
      </c>
      <c r="O410" s="179">
        <f>'[6]sp. DRG'!L352</f>
        <v>0</v>
      </c>
      <c r="P410" s="176">
        <f>'[6]sp. DRG'!M352</f>
        <v>91.37088</v>
      </c>
      <c r="Q410" s="179">
        <f>'[6]sp. DRG'!N352</f>
        <v>0</v>
      </c>
      <c r="R410" s="176">
        <f>'[6]sp. DRG'!O352</f>
        <v>0</v>
      </c>
      <c r="S410" s="179">
        <f>'[6]sp. DRG'!P352</f>
        <v>0</v>
      </c>
      <c r="T410" s="515">
        <f>'[6]sp. DRG'!Q352</f>
        <v>0</v>
      </c>
      <c r="U410" s="179">
        <f>'[6]sp. DRG'!R352</f>
        <v>1354</v>
      </c>
      <c r="V410" s="176">
        <f>'[6]sp. DRG'!S352</f>
        <v>67.7</v>
      </c>
      <c r="W410" s="179">
        <f>'[6]sp. DRG'!T352</f>
        <v>1354</v>
      </c>
      <c r="X410" s="515">
        <f>'[6]sp. DRG'!U352</f>
        <v>67.7</v>
      </c>
      <c r="Y410" s="211">
        <f t="shared" si="92"/>
        <v>682.72154</v>
      </c>
      <c r="Z410" s="177">
        <f t="shared" si="93"/>
        <v>682.72154</v>
      </c>
    </row>
    <row r="411" spans="1:30" ht="22.5">
      <c r="A411" s="648" t="s">
        <v>933</v>
      </c>
      <c r="B411" s="679" t="s">
        <v>934</v>
      </c>
      <c r="C411" s="147">
        <v>1</v>
      </c>
      <c r="D411" s="139">
        <f>'[6]sp. DRG'!E353</f>
        <v>915</v>
      </c>
      <c r="E411" s="140">
        <f>'[6]sp. DRG'!F353</f>
        <v>1183.52871</v>
      </c>
      <c r="F411" s="141">
        <f>'[6]sp. DRG'!G353</f>
        <v>915</v>
      </c>
      <c r="G411" s="142">
        <f>'[6]sp. DRG'!H353</f>
        <v>1183.52871</v>
      </c>
      <c r="H411" s="207"/>
      <c r="I411" s="140"/>
      <c r="J411" s="208"/>
      <c r="K411" s="142"/>
      <c r="L411" s="210">
        <f>'[6]sp. DRG'!I353</f>
        <v>125</v>
      </c>
      <c r="M411" s="176">
        <f>'[6]sp. DRG'!J353</f>
        <v>365.23236000000003</v>
      </c>
      <c r="N411" s="179">
        <f>'[6]sp. DRG'!K353</f>
        <v>101</v>
      </c>
      <c r="O411" s="179">
        <f>'[6]sp. DRG'!L353</f>
        <v>864</v>
      </c>
      <c r="P411" s="176">
        <f>'[6]sp. DRG'!M353</f>
        <v>365.23236000000003</v>
      </c>
      <c r="Q411" s="179">
        <f>'[6]sp. DRG'!N353</f>
        <v>0</v>
      </c>
      <c r="R411" s="176">
        <f>'[6]sp. DRG'!O353</f>
        <v>0</v>
      </c>
      <c r="S411" s="179">
        <f>'[6]sp. DRG'!P353</f>
        <v>0</v>
      </c>
      <c r="T411" s="515">
        <f>'[6]sp. DRG'!Q353</f>
        <v>0</v>
      </c>
      <c r="U411" s="179">
        <f>'[6]sp. DRG'!R353</f>
        <v>758</v>
      </c>
      <c r="V411" s="176">
        <f>'[6]sp. DRG'!S353</f>
        <v>93.563379999999995</v>
      </c>
      <c r="W411" s="179">
        <f>'[6]sp. DRG'!T353</f>
        <v>935</v>
      </c>
      <c r="X411" s="515">
        <f>'[6]sp. DRG'!U353</f>
        <v>93.563379999999995</v>
      </c>
      <c r="Y411" s="211">
        <f t="shared" si="92"/>
        <v>1642.3244500000001</v>
      </c>
      <c r="Z411" s="177">
        <f t="shared" si="93"/>
        <v>1642.3244500000001</v>
      </c>
    </row>
    <row r="412" spans="1:30" ht="22.5">
      <c r="A412" s="648" t="s">
        <v>935</v>
      </c>
      <c r="B412" s="679" t="s">
        <v>936</v>
      </c>
      <c r="C412" s="147">
        <v>1</v>
      </c>
      <c r="D412" s="139">
        <f>'[6]sp. DRG'!E354</f>
        <v>874</v>
      </c>
      <c r="E412" s="140">
        <f>'[6]sp. DRG'!F354</f>
        <v>1090.0912499999999</v>
      </c>
      <c r="F412" s="141">
        <f>'[6]sp. DRG'!G354</f>
        <v>874</v>
      </c>
      <c r="G412" s="142">
        <f>'[6]sp. DRG'!H354</f>
        <v>1090.0912499999999</v>
      </c>
      <c r="H412" s="207"/>
      <c r="I412" s="140"/>
      <c r="J412" s="208"/>
      <c r="K412" s="142"/>
      <c r="L412" s="210">
        <f>'[6]sp. DRG'!I354</f>
        <v>177</v>
      </c>
      <c r="M412" s="176">
        <f>'[6]sp. DRG'!J354</f>
        <v>361.08</v>
      </c>
      <c r="N412" s="179">
        <f>'[6]sp. DRG'!K354</f>
        <v>177</v>
      </c>
      <c r="O412" s="179">
        <f>'[6]sp. DRG'!L354</f>
        <v>0</v>
      </c>
      <c r="P412" s="176">
        <f>'[6]sp. DRG'!M354</f>
        <v>361.08</v>
      </c>
      <c r="Q412" s="179">
        <f>'[6]sp. DRG'!N354</f>
        <v>0</v>
      </c>
      <c r="R412" s="176">
        <f>'[6]sp. DRG'!O354</f>
        <v>0</v>
      </c>
      <c r="S412" s="179">
        <f>'[6]sp. DRG'!P354</f>
        <v>0</v>
      </c>
      <c r="T412" s="515">
        <f>'[6]sp. DRG'!Q354</f>
        <v>0</v>
      </c>
      <c r="U412" s="179">
        <f>'[6]sp. DRG'!R354</f>
        <v>336</v>
      </c>
      <c r="V412" s="176">
        <f>'[6]sp. DRG'!S354</f>
        <v>16.8</v>
      </c>
      <c r="W412" s="179">
        <f>'[6]sp. DRG'!T354</f>
        <v>336</v>
      </c>
      <c r="X412" s="515">
        <f>'[6]sp. DRG'!U354</f>
        <v>16.8</v>
      </c>
      <c r="Y412" s="211">
        <f t="shared" si="92"/>
        <v>1467.9712500000001</v>
      </c>
      <c r="Z412" s="177">
        <f t="shared" si="93"/>
        <v>1467.9712500000001</v>
      </c>
    </row>
    <row r="413" spans="1:30" ht="22.5">
      <c r="A413" s="648" t="s">
        <v>937</v>
      </c>
      <c r="B413" s="679" t="s">
        <v>938</v>
      </c>
      <c r="C413" s="147">
        <v>1</v>
      </c>
      <c r="D413" s="139">
        <f>'[6]sp. DRG'!E355</f>
        <v>939</v>
      </c>
      <c r="E413" s="140">
        <f>'[6]sp. DRG'!F355</f>
        <v>900.98364000000004</v>
      </c>
      <c r="F413" s="141">
        <f>'[6]sp. DRG'!G355</f>
        <v>939</v>
      </c>
      <c r="G413" s="142">
        <f>'[6]sp. DRG'!H355</f>
        <v>900.98364000000004</v>
      </c>
      <c r="H413" s="207"/>
      <c r="I413" s="140"/>
      <c r="J413" s="208"/>
      <c r="K413" s="142"/>
      <c r="L413" s="210">
        <f>'[6]sp. DRG'!I355</f>
        <v>12</v>
      </c>
      <c r="M413" s="176">
        <f>'[6]sp. DRG'!J355</f>
        <v>88.8</v>
      </c>
      <c r="N413" s="179">
        <f>'[6]sp. DRG'!K355</f>
        <v>0</v>
      </c>
      <c r="O413" s="179">
        <f>'[6]sp. DRG'!L355</f>
        <v>0</v>
      </c>
      <c r="P413" s="176">
        <f>'[6]sp. DRG'!M355</f>
        <v>0</v>
      </c>
      <c r="Q413" s="179">
        <f>'[6]sp. DRG'!N355</f>
        <v>0</v>
      </c>
      <c r="R413" s="176">
        <f>'[6]sp. DRG'!O355</f>
        <v>0</v>
      </c>
      <c r="S413" s="179">
        <f>'[6]sp. DRG'!P355</f>
        <v>0</v>
      </c>
      <c r="T413" s="515">
        <f>'[6]sp. DRG'!Q355</f>
        <v>0</v>
      </c>
      <c r="U413" s="179">
        <f>'[6]sp. DRG'!R355</f>
        <v>276</v>
      </c>
      <c r="V413" s="176">
        <f>'[6]sp. DRG'!S355</f>
        <v>69.180000000000007</v>
      </c>
      <c r="W413" s="179">
        <f>'[6]sp. DRG'!T355</f>
        <v>267</v>
      </c>
      <c r="X413" s="515">
        <f>'[6]sp. DRG'!U355</f>
        <v>69.180000000000007</v>
      </c>
      <c r="Y413" s="211">
        <f t="shared" si="92"/>
        <v>1058.9636399999999</v>
      </c>
      <c r="Z413" s="177">
        <f t="shared" si="93"/>
        <v>970.16363999999999</v>
      </c>
    </row>
    <row r="414" spans="1:30" ht="22.5">
      <c r="A414" s="648" t="s">
        <v>939</v>
      </c>
      <c r="B414" s="679" t="s">
        <v>940</v>
      </c>
      <c r="C414" s="147">
        <v>1</v>
      </c>
      <c r="D414" s="148">
        <f>'[6]sp. DRG'!E356</f>
        <v>384</v>
      </c>
      <c r="E414" s="149">
        <f>'[6]sp. DRG'!F356</f>
        <v>686.03441999999995</v>
      </c>
      <c r="F414" s="150">
        <f>'[6]sp. DRG'!G356</f>
        <v>361</v>
      </c>
      <c r="G414" s="151">
        <f>'[6]sp. DRG'!H356</f>
        <v>619.93214999999998</v>
      </c>
      <c r="H414" s="207"/>
      <c r="I414" s="213"/>
      <c r="J414" s="208"/>
      <c r="K414" s="214"/>
      <c r="L414" s="216">
        <f>'[6]sp. DRG'!I356</f>
        <v>655</v>
      </c>
      <c r="M414" s="599">
        <f>'[6]sp. DRG'!J356</f>
        <v>2726.9352600000002</v>
      </c>
      <c r="N414" s="207">
        <f>'[6]sp. DRG'!K356</f>
        <v>0</v>
      </c>
      <c r="O414" s="207">
        <f>'[6]sp. DRG'!L356</f>
        <v>27584</v>
      </c>
      <c r="P414" s="599">
        <f>'[6]sp. DRG'!M356</f>
        <v>2726.9352600000002</v>
      </c>
      <c r="Q414" s="207">
        <f>'[6]sp. DRG'!N356</f>
        <v>0</v>
      </c>
      <c r="R414" s="599">
        <f>'[6]sp. DRG'!O356</f>
        <v>0</v>
      </c>
      <c r="S414" s="207">
        <f>'[6]sp. DRG'!P356</f>
        <v>0</v>
      </c>
      <c r="T414" s="690">
        <f>'[6]sp. DRG'!Q356</f>
        <v>0</v>
      </c>
      <c r="U414" s="207">
        <f>'[6]sp. DRG'!R356</f>
        <v>0</v>
      </c>
      <c r="V414" s="599">
        <f>'[6]sp. DRG'!S356</f>
        <v>0</v>
      </c>
      <c r="W414" s="207">
        <f>'[6]sp. DRG'!T356</f>
        <v>0</v>
      </c>
      <c r="X414" s="690">
        <f>'[6]sp. DRG'!U356</f>
        <v>0</v>
      </c>
      <c r="Y414" s="211">
        <f t="shared" si="92"/>
        <v>3412.9696800000002</v>
      </c>
      <c r="Z414" s="177">
        <f t="shared" si="93"/>
        <v>3346.8674100000003</v>
      </c>
    </row>
    <row r="415" spans="1:30" ht="22.5">
      <c r="A415" s="648" t="s">
        <v>941</v>
      </c>
      <c r="B415" s="679" t="s">
        <v>942</v>
      </c>
      <c r="C415" s="147">
        <v>1</v>
      </c>
      <c r="D415" s="148">
        <f>'[6]sp. DRG'!E357</f>
        <v>106</v>
      </c>
      <c r="E415" s="149">
        <f>'[6]sp. DRG'!F357</f>
        <v>156.02225000000001</v>
      </c>
      <c r="F415" s="150">
        <f>'[6]sp. DRG'!G357</f>
        <v>94</v>
      </c>
      <c r="G415" s="151">
        <f>'[6]sp. DRG'!H357</f>
        <v>139.09531000000001</v>
      </c>
      <c r="H415" s="207"/>
      <c r="I415" s="181"/>
      <c r="J415" s="208"/>
      <c r="K415" s="177"/>
      <c r="L415" s="216">
        <f>'[6]sp. DRG'!I357</f>
        <v>1082</v>
      </c>
      <c r="M415" s="599">
        <f>'[6]sp. DRG'!J357</f>
        <v>3195.2037300000002</v>
      </c>
      <c r="N415" s="207">
        <f>'[6]sp. DRG'!K357</f>
        <v>0</v>
      </c>
      <c r="O415" s="207">
        <f>'[6]sp. DRG'!L357</f>
        <v>32885</v>
      </c>
      <c r="P415" s="599">
        <f>'[6]sp. DRG'!M357</f>
        <v>3141.3449432000002</v>
      </c>
      <c r="Q415" s="207">
        <f>'[6]sp. DRG'!N357</f>
        <v>0</v>
      </c>
      <c r="R415" s="599">
        <f>'[6]sp. DRG'!O357</f>
        <v>0</v>
      </c>
      <c r="S415" s="207">
        <f>'[6]sp. DRG'!P357</f>
        <v>0</v>
      </c>
      <c r="T415" s="690">
        <f>'[6]sp. DRG'!Q357</f>
        <v>0</v>
      </c>
      <c r="U415" s="207">
        <f>'[6]sp. DRG'!R357</f>
        <v>0</v>
      </c>
      <c r="V415" s="599">
        <f>'[6]sp. DRG'!S357</f>
        <v>0</v>
      </c>
      <c r="W415" s="207">
        <f>'[6]sp. DRG'!T357</f>
        <v>0</v>
      </c>
      <c r="X415" s="690">
        <f>'[6]sp. DRG'!U357</f>
        <v>0</v>
      </c>
      <c r="Y415" s="211">
        <f t="shared" si="92"/>
        <v>3351.2259800000002</v>
      </c>
      <c r="Z415" s="177">
        <f t="shared" si="93"/>
        <v>3280.4402532000004</v>
      </c>
    </row>
    <row r="416" spans="1:30" ht="33.75">
      <c r="A416" s="648" t="s">
        <v>943</v>
      </c>
      <c r="B416" s="679" t="s">
        <v>944</v>
      </c>
      <c r="C416" s="147">
        <v>1</v>
      </c>
      <c r="D416" s="148">
        <f>'[6]sp. DRG'!E358</f>
        <v>297</v>
      </c>
      <c r="E416" s="149">
        <f>'[6]sp. DRG'!F358</f>
        <v>364.61144999999999</v>
      </c>
      <c r="F416" s="150">
        <f>'[6]sp. DRG'!G358</f>
        <v>243</v>
      </c>
      <c r="G416" s="151">
        <f>'[6]sp. DRG'!H358</f>
        <v>298.93229000000002</v>
      </c>
      <c r="H416" s="179"/>
      <c r="I416" s="181"/>
      <c r="J416" s="180"/>
      <c r="K416" s="177"/>
      <c r="L416" s="216">
        <f>'[6]sp. DRG'!I358</f>
        <v>33</v>
      </c>
      <c r="M416" s="599">
        <f>'[6]sp. DRG'!J358</f>
        <v>88.767480000000006</v>
      </c>
      <c r="N416" s="207">
        <f>'[6]sp. DRG'!K358</f>
        <v>22</v>
      </c>
      <c r="O416" s="207">
        <f>'[6]sp. DRG'!L358</f>
        <v>0</v>
      </c>
      <c r="P416" s="599">
        <f>'[6]sp. DRG'!M358</f>
        <v>59.148760000000003</v>
      </c>
      <c r="Q416" s="207">
        <f>'[6]sp. DRG'!N358</f>
        <v>0</v>
      </c>
      <c r="R416" s="599">
        <f>'[6]sp. DRG'!O358</f>
        <v>0</v>
      </c>
      <c r="S416" s="207">
        <f>'[6]sp. DRG'!P358</f>
        <v>0</v>
      </c>
      <c r="T416" s="690">
        <f>'[6]sp. DRG'!Q358</f>
        <v>0</v>
      </c>
      <c r="U416" s="207">
        <f>'[6]sp. DRG'!R358</f>
        <v>0</v>
      </c>
      <c r="V416" s="599">
        <f>'[6]sp. DRG'!S358</f>
        <v>0</v>
      </c>
      <c r="W416" s="207">
        <f>'[6]sp. DRG'!T358</f>
        <v>0</v>
      </c>
      <c r="X416" s="690">
        <f>'[6]sp. DRG'!U358</f>
        <v>0</v>
      </c>
      <c r="Y416" s="211">
        <f t="shared" si="92"/>
        <v>453.37892999999997</v>
      </c>
      <c r="Z416" s="177">
        <f t="shared" si="93"/>
        <v>358.08105</v>
      </c>
    </row>
    <row r="417" spans="1:30">
      <c r="A417" s="693" t="s">
        <v>945</v>
      </c>
      <c r="B417" s="738" t="s">
        <v>946</v>
      </c>
      <c r="C417" s="681">
        <v>3</v>
      </c>
      <c r="D417" s="139"/>
      <c r="E417" s="181"/>
      <c r="F417" s="180"/>
      <c r="G417" s="177"/>
      <c r="H417" s="179"/>
      <c r="I417" s="181"/>
      <c r="J417" s="180"/>
      <c r="K417" s="177"/>
      <c r="L417" s="210">
        <f>'[6]sp. recuperare si  cronici'!E97</f>
        <v>0</v>
      </c>
      <c r="M417" s="176">
        <f>'[6]sp. recuperare si  cronici'!F97</f>
        <v>0</v>
      </c>
      <c r="N417" s="179">
        <f>'[6]sp. recuperare si  cronici'!G97</f>
        <v>0</v>
      </c>
      <c r="O417" s="179">
        <f>'[6]sp. recuperare si  cronici'!H97</f>
        <v>0</v>
      </c>
      <c r="P417" s="176">
        <f>'[6]sp. recuperare si  cronici'!I97</f>
        <v>0</v>
      </c>
      <c r="Q417" s="179">
        <f>'[6]sp. recuperare si  cronici'!J97</f>
        <v>630</v>
      </c>
      <c r="R417" s="176">
        <f>'[6]sp. recuperare si  cronici'!K97</f>
        <v>148.05000000000001</v>
      </c>
      <c r="S417" s="179">
        <f>'[6]sp. recuperare si  cronici'!L97</f>
        <v>630</v>
      </c>
      <c r="T417" s="515">
        <f>'[6]sp. recuperare si  cronici'!M97</f>
        <v>148.05000000000001</v>
      </c>
      <c r="U417" s="423"/>
      <c r="V417" s="176"/>
      <c r="W417" s="424"/>
      <c r="X417" s="515"/>
      <c r="Y417" s="211">
        <f t="shared" si="92"/>
        <v>148.05000000000001</v>
      </c>
      <c r="Z417" s="177">
        <f t="shared" si="93"/>
        <v>148.05000000000001</v>
      </c>
    </row>
    <row r="418" spans="1:30" ht="22.5">
      <c r="A418" s="693" t="s">
        <v>947</v>
      </c>
      <c r="B418" s="738" t="s">
        <v>948</v>
      </c>
      <c r="C418" s="681">
        <v>1</v>
      </c>
      <c r="D418" s="139">
        <f>'[6]sp. DRG'!E359</f>
        <v>0</v>
      </c>
      <c r="E418" s="139">
        <f>'[6]sp. DRG'!F359</f>
        <v>0</v>
      </c>
      <c r="F418" s="139">
        <f>'[6]sp. DRG'!G359</f>
        <v>0</v>
      </c>
      <c r="G418" s="139">
        <f>'[6]sp. DRG'!H359</f>
        <v>0</v>
      </c>
      <c r="H418" s="179"/>
      <c r="I418" s="181"/>
      <c r="J418" s="180"/>
      <c r="K418" s="177"/>
      <c r="L418" s="210">
        <f>'[6]sp. DRG'!I359</f>
        <v>0</v>
      </c>
      <c r="M418" s="210">
        <f>'[6]sp. DRG'!J359</f>
        <v>0</v>
      </c>
      <c r="N418" s="210">
        <f>'[6]sp. DRG'!K359</f>
        <v>0</v>
      </c>
      <c r="O418" s="210">
        <f>'[6]sp. DRG'!L359</f>
        <v>0</v>
      </c>
      <c r="P418" s="210">
        <f>'[6]sp. DRG'!M359</f>
        <v>0</v>
      </c>
      <c r="Q418" s="210">
        <f>'[6]sp. DRG'!N359</f>
        <v>0</v>
      </c>
      <c r="R418" s="210">
        <f>'[6]sp. DRG'!O359</f>
        <v>0</v>
      </c>
      <c r="S418" s="210">
        <f>'[6]sp. DRG'!P359</f>
        <v>0</v>
      </c>
      <c r="T418" s="210">
        <f>'[6]sp. DRG'!Q359</f>
        <v>0</v>
      </c>
      <c r="U418" s="210">
        <f>'[6]sp. DRG'!R359</f>
        <v>0</v>
      </c>
      <c r="V418" s="210">
        <f>'[6]sp. DRG'!S359</f>
        <v>0</v>
      </c>
      <c r="W418" s="210">
        <f>'[6]sp. DRG'!T359</f>
        <v>0</v>
      </c>
      <c r="X418" s="210">
        <f>'[6]sp. DRG'!U359</f>
        <v>0</v>
      </c>
      <c r="Y418" s="211">
        <f t="shared" si="92"/>
        <v>0</v>
      </c>
      <c r="Z418" s="177">
        <f t="shared" si="93"/>
        <v>0</v>
      </c>
    </row>
    <row r="419" spans="1:30">
      <c r="A419" s="693" t="s">
        <v>949</v>
      </c>
      <c r="B419" s="738" t="s">
        <v>950</v>
      </c>
      <c r="C419" s="681">
        <v>1</v>
      </c>
      <c r="D419" s="139">
        <f>'[6]sp. DRG'!E360</f>
        <v>1551</v>
      </c>
      <c r="E419" s="139">
        <f>'[6]sp. DRG'!F360</f>
        <v>1975.5707399999999</v>
      </c>
      <c r="F419" s="139">
        <f>'[6]sp. DRG'!G360</f>
        <v>1478</v>
      </c>
      <c r="G419" s="139">
        <f>'[6]sp. DRG'!H360</f>
        <v>1882.58772</v>
      </c>
      <c r="H419" s="179"/>
      <c r="I419" s="181"/>
      <c r="J419" s="180"/>
      <c r="K419" s="177"/>
      <c r="L419" s="210">
        <f>'[6]sp. DRG'!I360</f>
        <v>0</v>
      </c>
      <c r="M419" s="210">
        <f>'[6]sp. DRG'!J360</f>
        <v>0</v>
      </c>
      <c r="N419" s="210">
        <f>'[6]sp. DRG'!K360</f>
        <v>0</v>
      </c>
      <c r="O419" s="210">
        <f>'[6]sp. DRG'!L360</f>
        <v>0</v>
      </c>
      <c r="P419" s="210">
        <f>'[6]sp. DRG'!M360</f>
        <v>0</v>
      </c>
      <c r="Q419" s="210">
        <f>'[6]sp. DRG'!N360</f>
        <v>840</v>
      </c>
      <c r="R419" s="210">
        <f>'[6]sp. DRG'!O360</f>
        <v>181.44</v>
      </c>
      <c r="S419" s="210">
        <f>'[6]sp. DRG'!P360</f>
        <v>840</v>
      </c>
      <c r="T419" s="210">
        <f>'[6]sp. DRG'!Q360</f>
        <v>181.44</v>
      </c>
      <c r="U419" s="210">
        <f>'[6]sp. DRG'!R360</f>
        <v>1722</v>
      </c>
      <c r="V419" s="210">
        <f>'[6]sp. DRG'!S360</f>
        <v>391.05756000000002</v>
      </c>
      <c r="W419" s="210">
        <f>'[6]sp. DRG'!T360</f>
        <v>1928</v>
      </c>
      <c r="X419" s="210">
        <f>'[6]sp. DRG'!U360</f>
        <v>391.05756000000002</v>
      </c>
      <c r="Y419" s="211">
        <f t="shared" si="92"/>
        <v>2548.0682999999999</v>
      </c>
      <c r="Z419" s="177">
        <f t="shared" si="93"/>
        <v>2455.0852800000002</v>
      </c>
    </row>
    <row r="420" spans="1:30" ht="22.5">
      <c r="A420" s="693" t="s">
        <v>951</v>
      </c>
      <c r="B420" s="738" t="s">
        <v>952</v>
      </c>
      <c r="C420" s="681">
        <v>1</v>
      </c>
      <c r="D420" s="139">
        <f>'[6]sp. DRG'!E361</f>
        <v>0</v>
      </c>
      <c r="E420" s="140">
        <f>'[6]sp. DRG'!F361</f>
        <v>0</v>
      </c>
      <c r="F420" s="139">
        <f>'[6]sp. DRG'!G361</f>
        <v>0</v>
      </c>
      <c r="G420" s="140">
        <f>'[6]sp. DRG'!H361</f>
        <v>0</v>
      </c>
      <c r="H420" s="179"/>
      <c r="I420" s="181"/>
      <c r="J420" s="180"/>
      <c r="K420" s="177"/>
      <c r="L420" s="210">
        <f>'[6]sp. DRG'!I361</f>
        <v>0</v>
      </c>
      <c r="M420" s="210">
        <f>'[6]sp. DRG'!J361</f>
        <v>0</v>
      </c>
      <c r="N420" s="210">
        <f>'[6]sp. DRG'!K361</f>
        <v>0</v>
      </c>
      <c r="O420" s="210">
        <f>'[6]sp. DRG'!L361</f>
        <v>0</v>
      </c>
      <c r="P420" s="210">
        <f>'[6]sp. DRG'!M361</f>
        <v>0</v>
      </c>
      <c r="Q420" s="210">
        <f>'[6]sp. DRG'!N361</f>
        <v>0</v>
      </c>
      <c r="R420" s="210">
        <f>'[6]sp. DRG'!O361</f>
        <v>0</v>
      </c>
      <c r="S420" s="210">
        <f>'[6]sp. DRG'!P361</f>
        <v>0</v>
      </c>
      <c r="T420" s="210">
        <f>'[6]sp. DRG'!Q361</f>
        <v>0</v>
      </c>
      <c r="U420" s="210">
        <f>'[6]sp. DRG'!R361</f>
        <v>0</v>
      </c>
      <c r="V420" s="210">
        <f>'[6]sp. DRG'!S361</f>
        <v>0</v>
      </c>
      <c r="W420" s="210">
        <f>'[6]sp. DRG'!T361</f>
        <v>0</v>
      </c>
      <c r="X420" s="210">
        <f>'[6]sp. DRG'!U361</f>
        <v>0</v>
      </c>
      <c r="Y420" s="211">
        <f t="shared" si="92"/>
        <v>0</v>
      </c>
      <c r="Z420" s="177">
        <f t="shared" si="93"/>
        <v>0</v>
      </c>
    </row>
    <row r="421" spans="1:30">
      <c r="A421" s="693" t="s">
        <v>953</v>
      </c>
      <c r="B421" s="738" t="s">
        <v>954</v>
      </c>
      <c r="C421" s="681">
        <v>1</v>
      </c>
      <c r="D421" s="139">
        <f>'[6]sp. DRG'!E362</f>
        <v>0</v>
      </c>
      <c r="E421" s="140">
        <f>'[6]sp. DRG'!F362</f>
        <v>0</v>
      </c>
      <c r="F421" s="139">
        <f>'[6]sp. DRG'!G362</f>
        <v>0</v>
      </c>
      <c r="G421" s="140">
        <f>'[6]sp. DRG'!H362</f>
        <v>0</v>
      </c>
      <c r="H421" s="179"/>
      <c r="I421" s="181"/>
      <c r="J421" s="179"/>
      <c r="K421" s="142"/>
      <c r="L421" s="210">
        <f>'[6]sp. DRG'!I362</f>
        <v>0</v>
      </c>
      <c r="M421" s="210">
        <f>'[6]sp. DRG'!J362</f>
        <v>0</v>
      </c>
      <c r="N421" s="210">
        <f>'[6]sp. DRG'!K362</f>
        <v>0</v>
      </c>
      <c r="O421" s="210">
        <f>'[6]sp. DRG'!L362</f>
        <v>0</v>
      </c>
      <c r="P421" s="210">
        <f>'[6]sp. DRG'!M362</f>
        <v>0</v>
      </c>
      <c r="Q421" s="210">
        <f>'[6]sp. DRG'!N362</f>
        <v>0</v>
      </c>
      <c r="R421" s="210">
        <f>'[6]sp. DRG'!O362</f>
        <v>0</v>
      </c>
      <c r="S421" s="210">
        <f>'[6]sp. DRG'!P362</f>
        <v>0</v>
      </c>
      <c r="T421" s="210">
        <f>'[6]sp. DRG'!Q362</f>
        <v>0</v>
      </c>
      <c r="U421" s="210">
        <f>'[6]sp. DRG'!R362</f>
        <v>0</v>
      </c>
      <c r="V421" s="210">
        <f>'[6]sp. DRG'!S362</f>
        <v>0</v>
      </c>
      <c r="W421" s="210">
        <f>'[6]sp. DRG'!T362</f>
        <v>0</v>
      </c>
      <c r="X421" s="210">
        <f>'[6]sp. DRG'!U362</f>
        <v>0</v>
      </c>
      <c r="Y421" s="211">
        <f t="shared" si="92"/>
        <v>0</v>
      </c>
      <c r="Z421" s="177">
        <f t="shared" si="93"/>
        <v>0</v>
      </c>
    </row>
    <row r="422" spans="1:30">
      <c r="A422" s="739" t="s">
        <v>955</v>
      </c>
      <c r="B422" s="740" t="s">
        <v>956</v>
      </c>
      <c r="C422" s="741">
        <v>1</v>
      </c>
      <c r="D422" s="428">
        <f>'[6]sp. DRG'!E365</f>
        <v>1370</v>
      </c>
      <c r="E422" s="506">
        <f>'[6]sp. DRG'!F365</f>
        <v>1585.0790400000001</v>
      </c>
      <c r="F422" s="742">
        <f>'[6]sp. DRG'!G365</f>
        <v>1311</v>
      </c>
      <c r="G422" s="508">
        <f>'[6]sp. DRG'!H365</f>
        <v>1516.8165100000001</v>
      </c>
      <c r="H422" s="405"/>
      <c r="I422" s="406"/>
      <c r="J422" s="405"/>
      <c r="K422" s="508"/>
      <c r="L422" s="510">
        <f>'[6]sp. DRG'!I365</f>
        <v>48</v>
      </c>
      <c r="M422" s="405">
        <f>'[6]sp. DRG'!J365</f>
        <v>98.114279999999994</v>
      </c>
      <c r="N422" s="405">
        <f>'[6]sp. DRG'!K365</f>
        <v>60</v>
      </c>
      <c r="O422" s="405">
        <f>'[6]sp. DRG'!L365</f>
        <v>0</v>
      </c>
      <c r="P422" s="405">
        <f>'[6]sp. DRG'!M365</f>
        <v>89.659278499999999</v>
      </c>
      <c r="Q422" s="405">
        <f>'[6]sp. DRG'!N365</f>
        <v>0</v>
      </c>
      <c r="R422" s="405">
        <f>'[6]sp. DRG'!O365</f>
        <v>0</v>
      </c>
      <c r="S422" s="405">
        <f>'[6]sp. DRG'!P365</f>
        <v>0</v>
      </c>
      <c r="T422" s="743">
        <f>'[6]sp. DRG'!Q365</f>
        <v>0</v>
      </c>
      <c r="U422" s="405">
        <f>'[6]sp. DRG'!R365</f>
        <v>0</v>
      </c>
      <c r="V422" s="405">
        <f>'[6]sp. DRG'!S365</f>
        <v>0</v>
      </c>
      <c r="W422" s="405">
        <f>'[6]sp. DRG'!T365</f>
        <v>0</v>
      </c>
      <c r="X422" s="743">
        <f>'[6]sp. DRG'!U365</f>
        <v>0</v>
      </c>
      <c r="Y422" s="211">
        <f t="shared" si="92"/>
        <v>1683.1933200000001</v>
      </c>
      <c r="Z422" s="177">
        <f t="shared" si="93"/>
        <v>1606.4757885000001</v>
      </c>
    </row>
    <row r="423" spans="1:30" ht="13.5" thickBot="1">
      <c r="A423" s="744" t="s">
        <v>957</v>
      </c>
      <c r="B423" s="745" t="s">
        <v>958</v>
      </c>
      <c r="C423" s="746">
        <v>2</v>
      </c>
      <c r="D423" s="507">
        <f>'[6]sp. DRG'!E363</f>
        <v>16</v>
      </c>
      <c r="E423" s="507">
        <f>'[6]sp. DRG'!F363</f>
        <v>25.37875</v>
      </c>
      <c r="F423" s="507">
        <f>'[6]sp. DRG'!G363</f>
        <v>13</v>
      </c>
      <c r="G423" s="507">
        <f>'[6]sp. DRG'!H363</f>
        <v>20.620239999999999</v>
      </c>
      <c r="H423" s="507">
        <f>'[6]sp. acuti altele decat DRG'!E66</f>
        <v>0</v>
      </c>
      <c r="I423" s="507">
        <f>'[6]sp. acuti altele decat DRG'!F66</f>
        <v>0</v>
      </c>
      <c r="J423" s="507">
        <f>'[6]sp. acuti altele decat DRG'!G66</f>
        <v>0</v>
      </c>
      <c r="K423" s="507">
        <f>'[6]sp. acuti altele decat DRG'!H66</f>
        <v>0</v>
      </c>
      <c r="L423" s="407">
        <f>'[6]sp. DRG'!I363+'[6]sp. acuti altele decat DRG'!I66</f>
        <v>0</v>
      </c>
      <c r="M423" s="407">
        <f>'[6]sp. DRG'!J363+'[6]sp. acuti altele decat DRG'!J66</f>
        <v>0</v>
      </c>
      <c r="N423" s="407">
        <f>'[6]sp. DRG'!K363+'[6]sp. acuti altele decat DRG'!K66</f>
        <v>0</v>
      </c>
      <c r="O423" s="407">
        <f>'[6]sp. DRG'!L363+'[6]sp. acuti altele decat DRG'!L66</f>
        <v>0</v>
      </c>
      <c r="P423" s="407">
        <f>'[6]sp. DRG'!M363+'[6]sp. acuti altele decat DRG'!M66</f>
        <v>0</v>
      </c>
      <c r="Q423" s="407">
        <f>'[6]sp. DRG'!N363+'[6]sp. acuti altele decat DRG'!N66</f>
        <v>0</v>
      </c>
      <c r="R423" s="407">
        <f>'[6]sp. DRG'!O363+'[6]sp. acuti altele decat DRG'!O66</f>
        <v>0</v>
      </c>
      <c r="S423" s="407">
        <f>'[6]sp. DRG'!P363+'[6]sp. acuti altele decat DRG'!P66</f>
        <v>0</v>
      </c>
      <c r="T423" s="407">
        <f>'[6]sp. DRG'!Q363+'[6]sp. acuti altele decat DRG'!Q66</f>
        <v>0</v>
      </c>
      <c r="U423" s="407">
        <f>'[6]sp. acuti altele decat DRG'!R66+'[6]sp. DRG'!R363</f>
        <v>87</v>
      </c>
      <c r="V423" s="407">
        <f>'[6]sp. acuti altele decat DRG'!S66+'[6]sp. DRG'!S363</f>
        <v>47.947139999999997</v>
      </c>
      <c r="W423" s="407">
        <f>'[6]sp. acuti altele decat DRG'!T66+'[6]sp. DRG'!T363</f>
        <v>93</v>
      </c>
      <c r="X423" s="407">
        <f>'[6]sp. acuti altele decat DRG'!U66+'[6]sp. DRG'!U363</f>
        <v>47.947139999999997</v>
      </c>
      <c r="Y423" s="211">
        <f t="shared" si="92"/>
        <v>73.325890000000001</v>
      </c>
      <c r="Z423" s="177">
        <f t="shared" si="93"/>
        <v>68.56738</v>
      </c>
    </row>
    <row r="424" spans="1:30" ht="13.5" thickBot="1">
      <c r="A424" s="747" t="s">
        <v>959</v>
      </c>
      <c r="B424" s="748" t="s">
        <v>960</v>
      </c>
      <c r="C424" s="746">
        <v>2</v>
      </c>
      <c r="D424" s="507">
        <f>'[6]sp. DRG'!E364</f>
        <v>183</v>
      </c>
      <c r="E424" s="507">
        <f>'[6]sp. DRG'!F364</f>
        <v>323.22593999999998</v>
      </c>
      <c r="F424" s="507">
        <f>'[6]sp. DRG'!G364</f>
        <v>183</v>
      </c>
      <c r="G424" s="507">
        <f>'[6]sp. DRG'!H364</f>
        <v>323.22593999999998</v>
      </c>
      <c r="H424" s="507">
        <f>'[6]sp. acuti altele decat DRG'!E67</f>
        <v>0</v>
      </c>
      <c r="I424" s="507">
        <f>'[6]sp. acuti altele decat DRG'!F67</f>
        <v>0</v>
      </c>
      <c r="J424" s="507">
        <f>'[6]sp. acuti altele decat DRG'!G67</f>
        <v>0</v>
      </c>
      <c r="K424" s="507">
        <f>'[6]sp. acuti altele decat DRG'!H67</f>
        <v>0</v>
      </c>
      <c r="L424" s="407">
        <f>'[6]sp. DRG'!I364+'[6]sp. acuti altele decat DRG'!I67</f>
        <v>1</v>
      </c>
      <c r="M424" s="407">
        <f>'[6]sp. DRG'!J364+'[6]sp. acuti altele decat DRG'!J67</f>
        <v>5.3322000000000003</v>
      </c>
      <c r="N424" s="407">
        <f>'[6]sp. DRG'!K364+'[6]sp. acuti altele decat DRG'!K67</f>
        <v>0</v>
      </c>
      <c r="O424" s="407">
        <f>'[6]sp. DRG'!L364+'[6]sp. acuti altele decat DRG'!L67</f>
        <v>15</v>
      </c>
      <c r="P424" s="407">
        <f>'[6]sp. DRG'!M364+'[6]sp. acuti altele decat DRG'!M67</f>
        <v>2.8438400000000001</v>
      </c>
      <c r="Q424" s="407">
        <f>'[6]sp. DRG'!N364+'[6]sp. acuti altele decat DRG'!N67</f>
        <v>0</v>
      </c>
      <c r="R424" s="407">
        <f>'[6]sp. DRG'!O364+'[6]sp. acuti altele decat DRG'!O67</f>
        <v>0</v>
      </c>
      <c r="S424" s="407">
        <f>'[6]sp. DRG'!P364+'[6]sp. acuti altele decat DRG'!P67</f>
        <v>0</v>
      </c>
      <c r="T424" s="407">
        <f>'[6]sp. DRG'!Q364+'[6]sp. acuti altele decat DRG'!Q67</f>
        <v>0</v>
      </c>
      <c r="U424" s="407">
        <f>'[6]sp. acuti altele decat DRG'!R67+'[6]sp. DRG'!R364</f>
        <v>0</v>
      </c>
      <c r="V424" s="407">
        <f>'[6]sp. acuti altele decat DRG'!S67+'[6]sp. DRG'!S364</f>
        <v>0</v>
      </c>
      <c r="W424" s="407">
        <f>'[6]sp. acuti altele decat DRG'!T67+'[6]sp. DRG'!T364</f>
        <v>0</v>
      </c>
      <c r="X424" s="407">
        <f>'[6]sp. acuti altele decat DRG'!U67+'[6]sp. DRG'!U364</f>
        <v>0</v>
      </c>
      <c r="Y424" s="211">
        <f t="shared" si="92"/>
        <v>328.55813999999998</v>
      </c>
      <c r="Z424" s="177">
        <f t="shared" si="93"/>
        <v>326.06977999999998</v>
      </c>
    </row>
    <row r="425" spans="1:30" ht="13.5" thickBot="1">
      <c r="A425" s="2981" t="s">
        <v>961</v>
      </c>
      <c r="B425" s="2982"/>
      <c r="C425" s="2999"/>
      <c r="D425" s="167">
        <f>SUM(D404:D424)</f>
        <v>36616</v>
      </c>
      <c r="E425" s="168">
        <f t="shared" ref="E425:Z425" si="94">SUM(E404:E424)</f>
        <v>74681.001549999986</v>
      </c>
      <c r="F425" s="414">
        <f t="shared" si="94"/>
        <v>35829</v>
      </c>
      <c r="G425" s="413">
        <f t="shared" si="94"/>
        <v>73055.323340000003</v>
      </c>
      <c r="H425" s="414">
        <f t="shared" si="94"/>
        <v>0</v>
      </c>
      <c r="I425" s="414">
        <f t="shared" si="94"/>
        <v>0</v>
      </c>
      <c r="J425" s="414">
        <f t="shared" si="94"/>
        <v>0</v>
      </c>
      <c r="K425" s="414">
        <f t="shared" si="94"/>
        <v>0</v>
      </c>
      <c r="L425" s="414">
        <f t="shared" si="94"/>
        <v>3294</v>
      </c>
      <c r="M425" s="413">
        <f t="shared" si="94"/>
        <v>14028.848510000003</v>
      </c>
      <c r="N425" s="414">
        <f t="shared" si="94"/>
        <v>1041</v>
      </c>
      <c r="O425" s="414">
        <f t="shared" si="94"/>
        <v>73813</v>
      </c>
      <c r="P425" s="413">
        <f t="shared" si="94"/>
        <v>13829.654081699999</v>
      </c>
      <c r="Q425" s="414">
        <f t="shared" si="94"/>
        <v>2212</v>
      </c>
      <c r="R425" s="413">
        <f t="shared" si="94"/>
        <v>502.26400000000001</v>
      </c>
      <c r="S425" s="414">
        <f t="shared" si="94"/>
        <v>2181</v>
      </c>
      <c r="T425" s="413">
        <f t="shared" si="94"/>
        <v>495.56800000000004</v>
      </c>
      <c r="U425" s="414">
        <f t="shared" si="94"/>
        <v>11838</v>
      </c>
      <c r="V425" s="413">
        <f t="shared" si="94"/>
        <v>2531.8503000000005</v>
      </c>
      <c r="W425" s="414">
        <f t="shared" si="94"/>
        <v>12154</v>
      </c>
      <c r="X425" s="413">
        <f t="shared" si="94"/>
        <v>2531.8503000000005</v>
      </c>
      <c r="Y425" s="413">
        <f t="shared" si="94"/>
        <v>91743.964360000013</v>
      </c>
      <c r="Z425" s="413">
        <f t="shared" si="94"/>
        <v>89912.395721699999</v>
      </c>
      <c r="AA425" s="171">
        <f>'[6]sp. DRG'!V366+'[6]sp. recuperare si  cronici'!V98+'[6]sp. acuti altele decat DRG'!V68</f>
        <v>91743.964360000013</v>
      </c>
      <c r="AB425" s="171">
        <f>'[6]sp. DRG'!W366+'[6]sp. recuperare si  cronici'!W98+'[6]sp. acuti altele decat DRG'!W68</f>
        <v>89912.395721699999</v>
      </c>
      <c r="AC425" s="172">
        <f>Y425-AA425</f>
        <v>0</v>
      </c>
      <c r="AD425" s="172">
        <f>Z425-AB425</f>
        <v>0</v>
      </c>
    </row>
    <row r="426" spans="1:30" s="155" customFormat="1" ht="23.25" thickBot="1">
      <c r="A426" s="645" t="s">
        <v>962</v>
      </c>
      <c r="B426" s="731" t="s">
        <v>963</v>
      </c>
      <c r="C426" s="732">
        <v>1</v>
      </c>
      <c r="D426" s="231">
        <f>'[6]sp. DRG'!E367</f>
        <v>5299</v>
      </c>
      <c r="E426" s="548">
        <f>'[6]sp. DRG'!F367</f>
        <v>7384.4456600000003</v>
      </c>
      <c r="F426" s="231">
        <f>'[6]sp. DRG'!G367</f>
        <v>5299</v>
      </c>
      <c r="G426" s="232">
        <f>'[6]sp. DRG'!H367</f>
        <v>7384.4456600000003</v>
      </c>
      <c r="H426" s="264"/>
      <c r="I426" s="232"/>
      <c r="J426" s="264"/>
      <c r="K426" s="232"/>
      <c r="L426" s="264">
        <f>'[6]sp. DRG'!I367</f>
        <v>105</v>
      </c>
      <c r="M426" s="265">
        <f>'[6]sp. DRG'!J367</f>
        <v>745.30592999999999</v>
      </c>
      <c r="N426" s="264">
        <f>'[6]sp. DRG'!K367</f>
        <v>128</v>
      </c>
      <c r="O426" s="264">
        <f>'[6]sp. DRG'!L367</f>
        <v>3996</v>
      </c>
      <c r="P426" s="265">
        <f>'[6]sp. DRG'!M367</f>
        <v>745.30592999999999</v>
      </c>
      <c r="Q426" s="264">
        <f>'[6]sp. DRG'!N367</f>
        <v>0</v>
      </c>
      <c r="R426" s="265">
        <f>'[6]sp. DRG'!O367</f>
        <v>0</v>
      </c>
      <c r="S426" s="264">
        <f>'[6]sp. DRG'!P367</f>
        <v>0</v>
      </c>
      <c r="T426" s="265">
        <f>'[6]sp. DRG'!Q367</f>
        <v>0</v>
      </c>
      <c r="U426" s="264">
        <f>'[6]sp. DRG'!R367</f>
        <v>539</v>
      </c>
      <c r="V426" s="265">
        <f>'[6]sp. DRG'!S367</f>
        <v>155.66256000000001</v>
      </c>
      <c r="W426" s="264">
        <f>'[6]sp. DRG'!T367</f>
        <v>539</v>
      </c>
      <c r="X426" s="265">
        <f>'[6]sp. DRG'!U367</f>
        <v>155.66256000000001</v>
      </c>
      <c r="Y426" s="175">
        <f>V426+R426+M426+I426+E426</f>
        <v>8285.4141500000005</v>
      </c>
      <c r="Z426" s="135">
        <f>X426+T426+P426+K426+G426</f>
        <v>8285.4141500000005</v>
      </c>
      <c r="AA426" s="154"/>
      <c r="AB426" s="154"/>
    </row>
    <row r="427" spans="1:30" ht="13.5" thickBot="1">
      <c r="A427" s="648" t="s">
        <v>964</v>
      </c>
      <c r="B427" s="679" t="s">
        <v>965</v>
      </c>
      <c r="C427" s="147">
        <v>1</v>
      </c>
      <c r="D427" s="157">
        <f>'[6]sp. DRG'!E368</f>
        <v>495</v>
      </c>
      <c r="E427" s="488">
        <f>'[6]sp. DRG'!F368</f>
        <v>668.89152000000001</v>
      </c>
      <c r="F427" s="148">
        <f>'[6]sp. DRG'!G368</f>
        <v>495</v>
      </c>
      <c r="G427" s="149">
        <f>'[6]sp. DRG'!H368</f>
        <v>668.89152000000001</v>
      </c>
      <c r="H427" s="180"/>
      <c r="I427" s="149"/>
      <c r="J427" s="180"/>
      <c r="K427" s="149"/>
      <c r="L427" s="208">
        <f>'[6]sp. DRG'!I368</f>
        <v>0</v>
      </c>
      <c r="M427" s="213">
        <f>'[6]sp. DRG'!J368</f>
        <v>0</v>
      </c>
      <c r="N427" s="208">
        <f>'[6]sp. DRG'!K368</f>
        <v>0</v>
      </c>
      <c r="O427" s="208">
        <f>'[6]sp. DRG'!L368</f>
        <v>0</v>
      </c>
      <c r="P427" s="213">
        <f>'[6]sp. DRG'!M368</f>
        <v>0</v>
      </c>
      <c r="Q427" s="208">
        <f>'[6]sp. DRG'!N368</f>
        <v>0</v>
      </c>
      <c r="R427" s="213">
        <f>'[6]sp. DRG'!O368</f>
        <v>0</v>
      </c>
      <c r="S427" s="208">
        <f>'[6]sp. DRG'!P368</f>
        <v>0</v>
      </c>
      <c r="T427" s="213">
        <f>'[6]sp. DRG'!Q368</f>
        <v>0</v>
      </c>
      <c r="U427" s="208">
        <f>'[6]sp. DRG'!R368</f>
        <v>928</v>
      </c>
      <c r="V427" s="213">
        <f>'[6]sp. DRG'!S368</f>
        <v>108</v>
      </c>
      <c r="W427" s="208">
        <f>'[6]sp. DRG'!T368</f>
        <v>928</v>
      </c>
      <c r="X427" s="213">
        <f>'[6]sp. DRG'!U368</f>
        <v>108</v>
      </c>
      <c r="Y427" s="175">
        <f>V427+R427+M427+I427+E427</f>
        <v>776.89152000000001</v>
      </c>
      <c r="Z427" s="135">
        <f>X427+T427+P427+K427+G427</f>
        <v>776.89152000000001</v>
      </c>
    </row>
    <row r="428" spans="1:30" ht="13.5" thickBot="1">
      <c r="A428" s="749" t="s">
        <v>966</v>
      </c>
      <c r="B428" s="750" t="s">
        <v>967</v>
      </c>
      <c r="C428" s="751">
        <v>3</v>
      </c>
      <c r="D428" s="752"/>
      <c r="E428" s="753"/>
      <c r="F428" s="148"/>
      <c r="G428" s="149"/>
      <c r="H428" s="180"/>
      <c r="I428" s="149"/>
      <c r="J428" s="180"/>
      <c r="K428" s="149"/>
      <c r="L428" s="208">
        <f>'[6]sp. recuperare si  cronici'!E99</f>
        <v>0</v>
      </c>
      <c r="M428" s="208">
        <f>'[6]sp. recuperare si  cronici'!F99</f>
        <v>0</v>
      </c>
      <c r="N428" s="208">
        <f>'[6]sp. recuperare si  cronici'!G99</f>
        <v>0</v>
      </c>
      <c r="O428" s="208">
        <f>'[6]sp. recuperare si  cronici'!H99</f>
        <v>0</v>
      </c>
      <c r="P428" s="208">
        <f>'[6]sp. recuperare si  cronici'!I99</f>
        <v>0</v>
      </c>
      <c r="Q428" s="208">
        <f>'[6]sp. recuperare si  cronici'!J99</f>
        <v>0</v>
      </c>
      <c r="R428" s="208">
        <f>'[6]sp. recuperare si  cronici'!K99</f>
        <v>0</v>
      </c>
      <c r="S428" s="208">
        <f>'[6]sp. recuperare si  cronici'!L99</f>
        <v>0</v>
      </c>
      <c r="T428" s="208">
        <f>'[6]sp. recuperare si  cronici'!M99</f>
        <v>0</v>
      </c>
      <c r="U428" s="208"/>
      <c r="V428" s="213"/>
      <c r="W428" s="208"/>
      <c r="X428" s="213"/>
      <c r="Y428" s="175">
        <f>V428+R428+M428+I428+E428</f>
        <v>0</v>
      </c>
      <c r="Z428" s="135">
        <f>X428+T428+P428+K428+G428</f>
        <v>0</v>
      </c>
    </row>
    <row r="429" spans="1:30" ht="13.5" thickBot="1">
      <c r="A429" s="754" t="s">
        <v>968</v>
      </c>
      <c r="B429" s="755" t="s">
        <v>969</v>
      </c>
      <c r="C429" s="751">
        <v>3</v>
      </c>
      <c r="D429" s="752"/>
      <c r="E429" s="753"/>
      <c r="F429" s="163"/>
      <c r="G429" s="164"/>
      <c r="H429" s="196"/>
      <c r="I429" s="164"/>
      <c r="J429" s="196"/>
      <c r="K429" s="164"/>
      <c r="L429" s="208">
        <f>'[6]sp. recuperare si  cronici'!E100</f>
        <v>133</v>
      </c>
      <c r="M429" s="208">
        <f>'[6]sp. recuperare si  cronici'!F100</f>
        <v>270.69432999999998</v>
      </c>
      <c r="N429" s="208">
        <f>'[6]sp. recuperare si  cronici'!G100</f>
        <v>129</v>
      </c>
      <c r="O429" s="208">
        <f>'[6]sp. recuperare si  cronici'!H100</f>
        <v>0</v>
      </c>
      <c r="P429" s="208">
        <f>'[6]sp. recuperare si  cronici'!I100</f>
        <v>255.36</v>
      </c>
      <c r="Q429" s="208">
        <f>'[6]sp. recuperare si  cronici'!J100</f>
        <v>0</v>
      </c>
      <c r="R429" s="208">
        <f>'[6]sp. recuperare si  cronici'!K100</f>
        <v>0</v>
      </c>
      <c r="S429" s="208">
        <f>'[6]sp. recuperare si  cronici'!L100</f>
        <v>0</v>
      </c>
      <c r="T429" s="208">
        <f>'[6]sp. recuperare si  cronici'!M100</f>
        <v>0</v>
      </c>
      <c r="U429" s="272"/>
      <c r="V429" s="271"/>
      <c r="W429" s="272"/>
      <c r="X429" s="271"/>
      <c r="Y429" s="541">
        <f>V429+R429+M429+I429+E429</f>
        <v>270.69432999999998</v>
      </c>
      <c r="Z429" s="542">
        <f>X429+T429+P429+K429+G429</f>
        <v>255.36</v>
      </c>
    </row>
    <row r="430" spans="1:30" ht="13.5" thickBot="1">
      <c r="A430" s="2981" t="s">
        <v>970</v>
      </c>
      <c r="B430" s="2982"/>
      <c r="C430" s="2999"/>
      <c r="D430" s="167">
        <f>SUM(D426:D429)</f>
        <v>5794</v>
      </c>
      <c r="E430" s="168">
        <f>SUM(E426:E429)</f>
        <v>8053.3371800000004</v>
      </c>
      <c r="F430" s="169">
        <f>SUM(F426:F429)</f>
        <v>5794</v>
      </c>
      <c r="G430" s="170">
        <f>SUM(G426:G429)</f>
        <v>8053.3371800000004</v>
      </c>
      <c r="H430" s="756">
        <f>SUM(H426:H429)</f>
        <v>0</v>
      </c>
      <c r="I430" s="756">
        <f t="shared" ref="I430:Z430" si="95">SUM(I426:I429)</f>
        <v>0</v>
      </c>
      <c r="J430" s="756">
        <f t="shared" si="95"/>
        <v>0</v>
      </c>
      <c r="K430" s="756">
        <f t="shared" si="95"/>
        <v>0</v>
      </c>
      <c r="L430" s="756">
        <f t="shared" si="95"/>
        <v>238</v>
      </c>
      <c r="M430" s="170">
        <f t="shared" si="95"/>
        <v>1016.00026</v>
      </c>
      <c r="N430" s="756">
        <f t="shared" si="95"/>
        <v>257</v>
      </c>
      <c r="O430" s="756">
        <f t="shared" si="95"/>
        <v>3996</v>
      </c>
      <c r="P430" s="170">
        <f t="shared" si="95"/>
        <v>1000.66593</v>
      </c>
      <c r="Q430" s="756">
        <f t="shared" si="95"/>
        <v>0</v>
      </c>
      <c r="R430" s="756">
        <f t="shared" si="95"/>
        <v>0</v>
      </c>
      <c r="S430" s="756">
        <f t="shared" si="95"/>
        <v>0</v>
      </c>
      <c r="T430" s="756">
        <f t="shared" si="95"/>
        <v>0</v>
      </c>
      <c r="U430" s="756">
        <f t="shared" si="95"/>
        <v>1467</v>
      </c>
      <c r="V430" s="170">
        <f t="shared" si="95"/>
        <v>263.66255999999998</v>
      </c>
      <c r="W430" s="756">
        <f t="shared" si="95"/>
        <v>1467</v>
      </c>
      <c r="X430" s="170">
        <f t="shared" si="95"/>
        <v>263.66255999999998</v>
      </c>
      <c r="Y430" s="168">
        <f t="shared" si="95"/>
        <v>9333</v>
      </c>
      <c r="Z430" s="168">
        <f t="shared" si="95"/>
        <v>9317.6656700000003</v>
      </c>
      <c r="AA430" s="171">
        <f>'[6]sp. DRG'!V369+'[6]sp. recuperare si  cronici'!V101</f>
        <v>9333</v>
      </c>
      <c r="AB430" s="171">
        <f>'[6]sp. DRG'!W369+'[6]sp. recuperare si  cronici'!Y101</f>
        <v>9317.6656700000003</v>
      </c>
      <c r="AC430" s="172">
        <f>Y430-AA430</f>
        <v>0</v>
      </c>
      <c r="AD430" s="172">
        <f>Z430-AB430</f>
        <v>0</v>
      </c>
    </row>
    <row r="431" spans="1:30" s="155" customFormat="1" ht="22.5">
      <c r="A431" s="645" t="s">
        <v>971</v>
      </c>
      <c r="B431" s="731" t="s">
        <v>972</v>
      </c>
      <c r="C431" s="732">
        <v>1</v>
      </c>
      <c r="D431" s="231">
        <f>'[6]sp. DRG'!E370</f>
        <v>6000</v>
      </c>
      <c r="E431" s="232">
        <f>'[6]sp. DRG'!F370</f>
        <v>9603.18</v>
      </c>
      <c r="F431" s="233">
        <f>'[6]sp. DRG'!G370</f>
        <v>6000</v>
      </c>
      <c r="G431" s="234">
        <f>'[6]sp. DRG'!H370</f>
        <v>9603.18</v>
      </c>
      <c r="H431" s="336"/>
      <c r="I431" s="337"/>
      <c r="J431" s="338"/>
      <c r="K431" s="482"/>
      <c r="L431" s="483">
        <f>'[6]sp. DRG'!I370</f>
        <v>495</v>
      </c>
      <c r="M431" s="265">
        <f>'[6]sp. DRG'!J370</f>
        <v>2184.27</v>
      </c>
      <c r="N431" s="264">
        <f>'[6]sp. DRG'!K370</f>
        <v>495</v>
      </c>
      <c r="O431" s="264">
        <f>'[6]sp. DRG'!L370</f>
        <v>6561</v>
      </c>
      <c r="P431" s="265">
        <f>'[6]sp. DRG'!M370</f>
        <v>2184.27</v>
      </c>
      <c r="Q431" s="264">
        <f>'[6]sp. DRG'!N370</f>
        <v>0</v>
      </c>
      <c r="R431" s="265">
        <f>'[6]sp. DRG'!O370</f>
        <v>0</v>
      </c>
      <c r="S431" s="264">
        <f>'[6]sp. DRG'!P370</f>
        <v>0</v>
      </c>
      <c r="T431" s="266">
        <f>'[6]sp. DRG'!Q370</f>
        <v>0</v>
      </c>
      <c r="U431" s="483">
        <f>'[6]sp. DRG'!R370</f>
        <v>1944</v>
      </c>
      <c r="V431" s="484">
        <f>'[6]sp. DRG'!S370</f>
        <v>662.55</v>
      </c>
      <c r="W431" s="263">
        <f>'[6]sp. DRG'!T370</f>
        <v>1944</v>
      </c>
      <c r="X431" s="485">
        <f>'[6]sp. DRG'!U370</f>
        <v>662.55</v>
      </c>
      <c r="Y431" s="344">
        <f>V431+R431+M431+I431+E431</f>
        <v>12450</v>
      </c>
      <c r="Z431" s="206">
        <f>X431+T431+P431+K431+G431</f>
        <v>12450</v>
      </c>
      <c r="AA431" s="154"/>
      <c r="AB431" s="154"/>
    </row>
    <row r="432" spans="1:30" s="155" customFormat="1" ht="22.5">
      <c r="A432" s="648" t="s">
        <v>973</v>
      </c>
      <c r="B432" s="757" t="s">
        <v>974</v>
      </c>
      <c r="C432" s="729">
        <v>1</v>
      </c>
      <c r="D432" s="148">
        <f>'[6]sp. DRG'!E371</f>
        <v>5634</v>
      </c>
      <c r="E432" s="149">
        <f>'[6]sp. DRG'!F371</f>
        <v>8788.77</v>
      </c>
      <c r="F432" s="150">
        <f>'[6]sp. DRG'!G371</f>
        <v>5634</v>
      </c>
      <c r="G432" s="151">
        <f>'[6]sp. DRG'!H371</f>
        <v>8788.77</v>
      </c>
      <c r="H432" s="248"/>
      <c r="I432" s="337"/>
      <c r="J432" s="242"/>
      <c r="K432" s="482"/>
      <c r="L432" s="216">
        <f>'[6]sp. DRG'!I371</f>
        <v>318</v>
      </c>
      <c r="M432" s="213">
        <f>'[6]sp. DRG'!J371</f>
        <v>1500</v>
      </c>
      <c r="N432" s="208">
        <f>'[6]sp. DRG'!K371</f>
        <v>318</v>
      </c>
      <c r="O432" s="208">
        <f>'[6]sp. DRG'!L371</f>
        <v>4532</v>
      </c>
      <c r="P432" s="213">
        <f>'[6]sp. DRG'!M371</f>
        <v>1500</v>
      </c>
      <c r="Q432" s="208">
        <f>'[6]sp. DRG'!N371</f>
        <v>0</v>
      </c>
      <c r="R432" s="213">
        <f>'[6]sp. DRG'!O371</f>
        <v>0</v>
      </c>
      <c r="S432" s="208">
        <f>'[6]sp. DRG'!P371</f>
        <v>0</v>
      </c>
      <c r="T432" s="214">
        <f>'[6]sp. DRG'!Q371</f>
        <v>0</v>
      </c>
      <c r="U432" s="486">
        <f>'[6]sp. DRG'!R371</f>
        <v>2009</v>
      </c>
      <c r="V432" s="288">
        <f>'[6]sp. DRG'!S371</f>
        <v>591.46</v>
      </c>
      <c r="W432" s="481">
        <f>'[6]sp. DRG'!T371</f>
        <v>2009</v>
      </c>
      <c r="X432" s="487">
        <f>'[6]sp. DRG'!U371</f>
        <v>591.46</v>
      </c>
      <c r="Y432" s="344">
        <f>V432+R432+M432+I432+E432</f>
        <v>10880.23</v>
      </c>
      <c r="Z432" s="206">
        <f>X432+T432+P432+K432+G432</f>
        <v>10880.23</v>
      </c>
      <c r="AA432" s="154"/>
      <c r="AB432" s="154"/>
    </row>
    <row r="433" spans="1:30" s="155" customFormat="1">
      <c r="A433" s="648" t="s">
        <v>975</v>
      </c>
      <c r="B433" s="679" t="s">
        <v>976</v>
      </c>
      <c r="C433" s="729">
        <v>1</v>
      </c>
      <c r="D433" s="148">
        <f>'[6]sp. DRG'!E372</f>
        <v>1740</v>
      </c>
      <c r="E433" s="149">
        <f>'[6]sp. DRG'!F372</f>
        <v>2525.1</v>
      </c>
      <c r="F433" s="150">
        <f>'[6]sp. DRG'!G372</f>
        <v>1740</v>
      </c>
      <c r="G433" s="151">
        <f>'[6]sp. DRG'!H372</f>
        <v>2525.1</v>
      </c>
      <c r="H433" s="248"/>
      <c r="I433" s="337"/>
      <c r="J433" s="242"/>
      <c r="K433" s="482"/>
      <c r="L433" s="216">
        <f>'[6]sp. DRG'!I372</f>
        <v>333</v>
      </c>
      <c r="M433" s="213">
        <f>'[6]sp. DRG'!J372</f>
        <v>792.37</v>
      </c>
      <c r="N433" s="208">
        <f>'[6]sp. DRG'!K372</f>
        <v>321</v>
      </c>
      <c r="O433" s="208">
        <f>'[6]sp. DRG'!L372</f>
        <v>0</v>
      </c>
      <c r="P433" s="213">
        <f>'[6]sp. DRG'!M372</f>
        <v>764.13</v>
      </c>
      <c r="Q433" s="208">
        <f>'[6]sp. DRG'!N372</f>
        <v>0</v>
      </c>
      <c r="R433" s="213">
        <f>'[6]sp. DRG'!O372</f>
        <v>0</v>
      </c>
      <c r="S433" s="208">
        <f>'[6]sp. DRG'!P372</f>
        <v>0</v>
      </c>
      <c r="T433" s="214">
        <f>'[6]sp. DRG'!Q372</f>
        <v>0</v>
      </c>
      <c r="U433" s="486">
        <f>'[6]sp. DRG'!R372</f>
        <v>2817</v>
      </c>
      <c r="V433" s="288">
        <f>'[6]sp. DRG'!S372</f>
        <v>852.53</v>
      </c>
      <c r="W433" s="481">
        <f>'[6]sp. DRG'!T372</f>
        <v>2817</v>
      </c>
      <c r="X433" s="487">
        <f>'[6]sp. DRG'!U372</f>
        <v>852.53</v>
      </c>
      <c r="Y433" s="344">
        <f>V433+R433+M433+I433+E433</f>
        <v>4170</v>
      </c>
      <c r="Z433" s="206">
        <f>X433+T433+P433+K433+G433</f>
        <v>4141.76</v>
      </c>
      <c r="AA433" s="154"/>
      <c r="AB433" s="154"/>
    </row>
    <row r="434" spans="1:30" s="155" customFormat="1" ht="13.5" thickBot="1">
      <c r="A434" s="648" t="s">
        <v>977</v>
      </c>
      <c r="B434" s="679" t="s">
        <v>978</v>
      </c>
      <c r="C434" s="147">
        <v>1</v>
      </c>
      <c r="D434" s="157">
        <f>'[6]sp. DRG'!E373</f>
        <v>189</v>
      </c>
      <c r="E434" s="158">
        <f>'[6]sp. DRG'!F373</f>
        <v>189.09</v>
      </c>
      <c r="F434" s="159">
        <f>'[6]sp. DRG'!G373</f>
        <v>189</v>
      </c>
      <c r="G434" s="160">
        <f>'[6]sp. DRG'!H373</f>
        <v>189.09</v>
      </c>
      <c r="H434" s="373"/>
      <c r="I434" s="221"/>
      <c r="J434" s="371"/>
      <c r="K434" s="758"/>
      <c r="L434" s="489">
        <f>'[6]sp. DRG'!I373</f>
        <v>72</v>
      </c>
      <c r="M434" s="221">
        <f>'[6]sp. DRG'!J373</f>
        <v>1006.41</v>
      </c>
      <c r="N434" s="290">
        <f>'[6]sp. DRG'!K373</f>
        <v>72</v>
      </c>
      <c r="O434" s="290">
        <f>'[6]sp. DRG'!L373</f>
        <v>8550</v>
      </c>
      <c r="P434" s="221">
        <f>'[6]sp. DRG'!M373</f>
        <v>1006.41</v>
      </c>
      <c r="Q434" s="290">
        <f>'[6]sp. DRG'!N373</f>
        <v>0</v>
      </c>
      <c r="R434" s="221">
        <f>'[6]sp. DRG'!O373</f>
        <v>0</v>
      </c>
      <c r="S434" s="290">
        <f>'[6]sp. DRG'!P373</f>
        <v>0</v>
      </c>
      <c r="T434" s="222">
        <f>'[6]sp. DRG'!Q373</f>
        <v>0</v>
      </c>
      <c r="U434" s="490">
        <f>'[6]sp. DRG'!R373</f>
        <v>0</v>
      </c>
      <c r="V434" s="491">
        <f>'[6]sp. DRG'!S373</f>
        <v>0</v>
      </c>
      <c r="W434" s="492">
        <f>'[6]sp. DRG'!T373</f>
        <v>0</v>
      </c>
      <c r="X434" s="493">
        <f>'[6]sp. DRG'!U373</f>
        <v>0</v>
      </c>
      <c r="Y434" s="344">
        <f>V434+R434+M434+I434+E434</f>
        <v>1195.5</v>
      </c>
      <c r="Z434" s="206">
        <f>X434+T434+P434+K434+G434</f>
        <v>1195.5</v>
      </c>
      <c r="AA434" s="154"/>
      <c r="AB434" s="154"/>
    </row>
    <row r="435" spans="1:30" ht="13.5" thickBot="1">
      <c r="A435" s="2981" t="s">
        <v>979</v>
      </c>
      <c r="B435" s="2982"/>
      <c r="C435" s="2999"/>
      <c r="D435" s="414">
        <f t="shared" ref="D435:Z435" si="96">SUM(D431:D434)</f>
        <v>13563</v>
      </c>
      <c r="E435" s="413">
        <f t="shared" si="96"/>
        <v>21106.14</v>
      </c>
      <c r="F435" s="414">
        <f t="shared" si="96"/>
        <v>13563</v>
      </c>
      <c r="G435" s="413">
        <f t="shared" si="96"/>
        <v>21106.14</v>
      </c>
      <c r="H435" s="358">
        <f t="shared" si="96"/>
        <v>0</v>
      </c>
      <c r="I435" s="413">
        <f t="shared" si="96"/>
        <v>0</v>
      </c>
      <c r="J435" s="414">
        <f t="shared" si="96"/>
        <v>0</v>
      </c>
      <c r="K435" s="413">
        <f t="shared" si="96"/>
        <v>0</v>
      </c>
      <c r="L435" s="358">
        <f t="shared" si="96"/>
        <v>1218</v>
      </c>
      <c r="M435" s="413">
        <f t="shared" si="96"/>
        <v>5483.05</v>
      </c>
      <c r="N435" s="414">
        <f t="shared" si="96"/>
        <v>1206</v>
      </c>
      <c r="O435" s="414">
        <f t="shared" si="96"/>
        <v>19643</v>
      </c>
      <c r="P435" s="413">
        <f t="shared" si="96"/>
        <v>5454.8099999999995</v>
      </c>
      <c r="Q435" s="414">
        <f t="shared" si="96"/>
        <v>0</v>
      </c>
      <c r="R435" s="413">
        <f t="shared" si="96"/>
        <v>0</v>
      </c>
      <c r="S435" s="414">
        <f t="shared" si="96"/>
        <v>0</v>
      </c>
      <c r="T435" s="415">
        <f t="shared" si="96"/>
        <v>0</v>
      </c>
      <c r="U435" s="414">
        <f t="shared" si="96"/>
        <v>6770</v>
      </c>
      <c r="V435" s="413">
        <f t="shared" si="96"/>
        <v>2106.54</v>
      </c>
      <c r="W435" s="414">
        <f t="shared" si="96"/>
        <v>6770</v>
      </c>
      <c r="X435" s="413">
        <f t="shared" si="96"/>
        <v>2106.54</v>
      </c>
      <c r="Y435" s="168">
        <f t="shared" si="96"/>
        <v>28695.73</v>
      </c>
      <c r="Z435" s="168">
        <f t="shared" si="96"/>
        <v>28667.489999999998</v>
      </c>
      <c r="AA435" s="171">
        <f>'[6]sp. DRG'!V374</f>
        <v>28695.73</v>
      </c>
      <c r="AB435" s="171">
        <f>'[6]sp. DRG'!W374</f>
        <v>28667.489999999998</v>
      </c>
      <c r="AC435" s="172">
        <f>Y435-AA435</f>
        <v>0</v>
      </c>
      <c r="AD435" s="172">
        <f>Z435-AB435</f>
        <v>0</v>
      </c>
    </row>
    <row r="436" spans="1:30" s="155" customFormat="1" ht="22.5">
      <c r="A436" s="645" t="s">
        <v>980</v>
      </c>
      <c r="B436" s="731" t="s">
        <v>981</v>
      </c>
      <c r="C436" s="732">
        <v>1</v>
      </c>
      <c r="D436" s="231">
        <f>'[6]sp. DRG'!E375</f>
        <v>9168</v>
      </c>
      <c r="E436" s="548">
        <f>'[6]sp. DRG'!F375</f>
        <v>14361.7</v>
      </c>
      <c r="F436" s="231">
        <f>'[6]sp. DRG'!G375</f>
        <v>9168</v>
      </c>
      <c r="G436" s="232">
        <f>'[6]sp. DRG'!H375</f>
        <v>14361.7</v>
      </c>
      <c r="H436" s="264"/>
      <c r="I436" s="232"/>
      <c r="J436" s="264"/>
      <c r="K436" s="232"/>
      <c r="L436" s="264">
        <f>'[6]sp. DRG'!I375</f>
        <v>1032</v>
      </c>
      <c r="M436" s="265">
        <f>'[6]sp. DRG'!J375</f>
        <v>2321.8200000000002</v>
      </c>
      <c r="N436" s="264">
        <f>'[6]sp. DRG'!K375</f>
        <v>1032</v>
      </c>
      <c r="O436" s="264">
        <f>'[6]sp. DRG'!L375</f>
        <v>605</v>
      </c>
      <c r="P436" s="265">
        <f>'[6]sp. DRG'!M375</f>
        <v>2321.8200000000002</v>
      </c>
      <c r="Q436" s="264">
        <f>'[6]sp. DRG'!N375</f>
        <v>0</v>
      </c>
      <c r="R436" s="265">
        <f>'[6]sp. DRG'!O375</f>
        <v>0</v>
      </c>
      <c r="S436" s="264">
        <f>'[6]sp. DRG'!P375</f>
        <v>0</v>
      </c>
      <c r="T436" s="265">
        <f>'[6]sp. DRG'!Q375</f>
        <v>0</v>
      </c>
      <c r="U436" s="264">
        <f>'[6]sp. DRG'!R375</f>
        <v>2719</v>
      </c>
      <c r="V436" s="265">
        <f>'[6]sp. DRG'!S375</f>
        <v>588</v>
      </c>
      <c r="W436" s="264">
        <f>'[6]sp. DRG'!T375</f>
        <v>2719</v>
      </c>
      <c r="X436" s="266">
        <f>'[6]sp. DRG'!U375</f>
        <v>588</v>
      </c>
      <c r="Y436" s="176">
        <f>V436+R436+M436+I436+E436</f>
        <v>17271.52</v>
      </c>
      <c r="Z436" s="177">
        <f>X436+T436+P436+K436+G436</f>
        <v>17271.52</v>
      </c>
      <c r="AA436" s="154"/>
      <c r="AB436" s="154"/>
    </row>
    <row r="437" spans="1:30" ht="22.5">
      <c r="A437" s="648" t="s">
        <v>982</v>
      </c>
      <c r="B437" s="679" t="s">
        <v>983</v>
      </c>
      <c r="C437" s="147">
        <v>1</v>
      </c>
      <c r="D437" s="148">
        <f>'[6]sp. DRG'!E376</f>
        <v>1725</v>
      </c>
      <c r="E437" s="153">
        <f>'[6]sp. DRG'!F376</f>
        <v>1942.67</v>
      </c>
      <c r="F437" s="148">
        <f>'[6]sp. DRG'!G376</f>
        <v>1725</v>
      </c>
      <c r="G437" s="149">
        <f>'[6]sp. DRG'!H376</f>
        <v>1942.67</v>
      </c>
      <c r="H437" s="180"/>
      <c r="I437" s="149"/>
      <c r="J437" s="180"/>
      <c r="K437" s="149"/>
      <c r="L437" s="208">
        <f>'[6]sp. DRG'!I376</f>
        <v>0</v>
      </c>
      <c r="M437" s="213">
        <f>'[6]sp. DRG'!J376</f>
        <v>0</v>
      </c>
      <c r="N437" s="208">
        <f>'[6]sp. DRG'!K376</f>
        <v>0</v>
      </c>
      <c r="O437" s="208">
        <f>'[6]sp. DRG'!L376</f>
        <v>0</v>
      </c>
      <c r="P437" s="213">
        <f>'[6]sp. DRG'!M376</f>
        <v>0</v>
      </c>
      <c r="Q437" s="208">
        <f>'[6]sp. DRG'!N376</f>
        <v>0</v>
      </c>
      <c r="R437" s="213">
        <f>'[6]sp. DRG'!O376</f>
        <v>0</v>
      </c>
      <c r="S437" s="208">
        <f>'[6]sp. DRG'!P376</f>
        <v>0</v>
      </c>
      <c r="T437" s="213">
        <f>'[6]sp. DRG'!Q376</f>
        <v>0</v>
      </c>
      <c r="U437" s="208">
        <f>'[6]sp. DRG'!R376</f>
        <v>1721</v>
      </c>
      <c r="V437" s="213">
        <f>'[6]sp. DRG'!S376</f>
        <v>330</v>
      </c>
      <c r="W437" s="208">
        <f>'[6]sp. DRG'!T376</f>
        <v>1721</v>
      </c>
      <c r="X437" s="214">
        <f>'[6]sp. DRG'!U376</f>
        <v>330</v>
      </c>
      <c r="Y437" s="176">
        <f t="shared" ref="Y437:Y446" si="97">V437+R437+M437+I437+E437</f>
        <v>2272.67</v>
      </c>
      <c r="Z437" s="177">
        <f t="shared" ref="Z437:Z446" si="98">X437+T437+P437+K437+G437</f>
        <v>2272.67</v>
      </c>
    </row>
    <row r="438" spans="1:30" ht="22.5">
      <c r="A438" s="648" t="s">
        <v>984</v>
      </c>
      <c r="B438" s="679" t="s">
        <v>985</v>
      </c>
      <c r="C438" s="147">
        <v>1</v>
      </c>
      <c r="D438" s="148">
        <f>'[6]sp. DRG'!E377</f>
        <v>816</v>
      </c>
      <c r="E438" s="153">
        <f>'[6]sp. DRG'!F377</f>
        <v>959.99</v>
      </c>
      <c r="F438" s="148">
        <f>'[6]sp. DRG'!G377</f>
        <v>816</v>
      </c>
      <c r="G438" s="149">
        <f>'[6]sp. DRG'!H377</f>
        <v>959.99</v>
      </c>
      <c r="H438" s="180"/>
      <c r="I438" s="149"/>
      <c r="J438" s="180"/>
      <c r="K438" s="149"/>
      <c r="L438" s="208">
        <f>'[6]sp. DRG'!I377</f>
        <v>542</v>
      </c>
      <c r="M438" s="213">
        <f>'[6]sp. DRG'!J377</f>
        <v>539.35</v>
      </c>
      <c r="N438" s="208">
        <f>'[6]sp. DRG'!K377</f>
        <v>542</v>
      </c>
      <c r="O438" s="208">
        <f>'[6]sp. DRG'!L377</f>
        <v>0</v>
      </c>
      <c r="P438" s="213">
        <f>'[6]sp. DRG'!M377</f>
        <v>539.35</v>
      </c>
      <c r="Q438" s="208">
        <f>'[6]sp. DRG'!N377</f>
        <v>0</v>
      </c>
      <c r="R438" s="213">
        <f>'[6]sp. DRG'!O377</f>
        <v>0</v>
      </c>
      <c r="S438" s="208">
        <f>'[6]sp. DRG'!P377</f>
        <v>0</v>
      </c>
      <c r="T438" s="213">
        <f>'[6]sp. DRG'!Q377</f>
        <v>0</v>
      </c>
      <c r="U438" s="208">
        <f>'[6]sp. DRG'!R377</f>
        <v>3152</v>
      </c>
      <c r="V438" s="213">
        <f>'[6]sp. DRG'!S377</f>
        <v>270</v>
      </c>
      <c r="W438" s="208">
        <f>'[6]sp. DRG'!T377</f>
        <v>3152</v>
      </c>
      <c r="X438" s="214">
        <f>'[6]sp. DRG'!U377</f>
        <v>270</v>
      </c>
      <c r="Y438" s="176">
        <f t="shared" si="97"/>
        <v>1769.3400000000001</v>
      </c>
      <c r="Z438" s="177">
        <f t="shared" si="98"/>
        <v>1769.3400000000001</v>
      </c>
    </row>
    <row r="439" spans="1:30" ht="22.5">
      <c r="A439" s="648" t="s">
        <v>986</v>
      </c>
      <c r="B439" s="679" t="s">
        <v>987</v>
      </c>
      <c r="C439" s="147">
        <v>1</v>
      </c>
      <c r="D439" s="148">
        <f>'[6]sp. DRG'!E378</f>
        <v>381</v>
      </c>
      <c r="E439" s="153">
        <f>'[6]sp. DRG'!F378</f>
        <v>400.88</v>
      </c>
      <c r="F439" s="148">
        <f>'[6]sp. DRG'!G378</f>
        <v>381</v>
      </c>
      <c r="G439" s="149">
        <f>'[6]sp. DRG'!H378</f>
        <v>400.88</v>
      </c>
      <c r="H439" s="180"/>
      <c r="I439" s="149"/>
      <c r="J439" s="180"/>
      <c r="K439" s="149"/>
      <c r="L439" s="208">
        <f>'[6]sp. DRG'!I378</f>
        <v>73</v>
      </c>
      <c r="M439" s="213">
        <f>'[6]sp. DRG'!J378</f>
        <v>142.77000000000001</v>
      </c>
      <c r="N439" s="208">
        <f>'[6]sp. DRG'!K378</f>
        <v>73</v>
      </c>
      <c r="O439" s="208">
        <f>'[6]sp. DRG'!L378</f>
        <v>0</v>
      </c>
      <c r="P439" s="213">
        <f>'[6]sp. DRG'!M378</f>
        <v>142.77000000000001</v>
      </c>
      <c r="Q439" s="208">
        <f>'[6]sp. DRG'!N378</f>
        <v>0</v>
      </c>
      <c r="R439" s="213">
        <f>'[6]sp. DRG'!O378</f>
        <v>0</v>
      </c>
      <c r="S439" s="208">
        <f>'[6]sp. DRG'!P378</f>
        <v>0</v>
      </c>
      <c r="T439" s="213">
        <f>'[6]sp. DRG'!Q378</f>
        <v>0</v>
      </c>
      <c r="U439" s="208">
        <f>'[6]sp. DRG'!R378</f>
        <v>792</v>
      </c>
      <c r="V439" s="213">
        <f>'[6]sp. DRG'!S378</f>
        <v>135</v>
      </c>
      <c r="W439" s="208">
        <f>'[6]sp. DRG'!T378</f>
        <v>792</v>
      </c>
      <c r="X439" s="214">
        <f>'[6]sp. DRG'!U378</f>
        <v>135</v>
      </c>
      <c r="Y439" s="176">
        <f t="shared" si="97"/>
        <v>678.65</v>
      </c>
      <c r="Z439" s="177">
        <f t="shared" si="98"/>
        <v>678.65</v>
      </c>
    </row>
    <row r="440" spans="1:30">
      <c r="A440" s="648" t="s">
        <v>988</v>
      </c>
      <c r="B440" s="679" t="s">
        <v>989</v>
      </c>
      <c r="C440" s="147">
        <v>1</v>
      </c>
      <c r="D440" s="148">
        <f>'[6]sp. DRG'!E379</f>
        <v>372</v>
      </c>
      <c r="E440" s="153">
        <f>'[6]sp. DRG'!F379</f>
        <v>537.20000000000005</v>
      </c>
      <c r="F440" s="148">
        <f>'[6]sp. DRG'!G379</f>
        <v>372</v>
      </c>
      <c r="G440" s="149">
        <f>'[6]sp. DRG'!H379</f>
        <v>537.20000000000005</v>
      </c>
      <c r="H440" s="180"/>
      <c r="I440" s="149"/>
      <c r="J440" s="180"/>
      <c r="K440" s="149"/>
      <c r="L440" s="208">
        <f>'[6]sp. DRG'!I379</f>
        <v>171</v>
      </c>
      <c r="M440" s="208">
        <f>'[6]sp. DRG'!J379</f>
        <v>1086.73</v>
      </c>
      <c r="N440" s="208">
        <f>'[6]sp. DRG'!K379</f>
        <v>171</v>
      </c>
      <c r="O440" s="208">
        <f>'[6]sp. DRG'!L379</f>
        <v>3772</v>
      </c>
      <c r="P440" s="208">
        <f>'[6]sp. DRG'!M379</f>
        <v>1086.73</v>
      </c>
      <c r="Q440" s="208">
        <f>'[6]sp. DRG'!N379</f>
        <v>0</v>
      </c>
      <c r="R440" s="208">
        <f>'[6]sp. DRG'!O379</f>
        <v>0</v>
      </c>
      <c r="S440" s="208">
        <f>'[6]sp. DRG'!P379</f>
        <v>0</v>
      </c>
      <c r="T440" s="208">
        <f>'[6]sp. DRG'!Q379</f>
        <v>0</v>
      </c>
      <c r="U440" s="208">
        <f>'[6]sp. DRG'!R379</f>
        <v>60</v>
      </c>
      <c r="V440" s="208">
        <f>'[6]sp. DRG'!S379</f>
        <v>21.6</v>
      </c>
      <c r="W440" s="208">
        <f>'[6]sp. DRG'!T379</f>
        <v>60</v>
      </c>
      <c r="X440" s="759">
        <f>'[6]sp. DRG'!U379</f>
        <v>21.6</v>
      </c>
      <c r="Y440" s="176">
        <f t="shared" si="97"/>
        <v>1645.53</v>
      </c>
      <c r="Z440" s="177">
        <f t="shared" si="98"/>
        <v>1645.53</v>
      </c>
    </row>
    <row r="441" spans="1:30" ht="22.5">
      <c r="A441" s="648" t="s">
        <v>990</v>
      </c>
      <c r="B441" s="679" t="s">
        <v>991</v>
      </c>
      <c r="C441" s="147">
        <v>3</v>
      </c>
      <c r="D441" s="148"/>
      <c r="E441" s="153"/>
      <c r="F441" s="148"/>
      <c r="G441" s="149"/>
      <c r="H441" s="180"/>
      <c r="I441" s="149"/>
      <c r="J441" s="180"/>
      <c r="K441" s="149"/>
      <c r="L441" s="208">
        <f>'[6]sp. recuperare si  cronici'!E104</f>
        <v>0</v>
      </c>
      <c r="M441" s="213">
        <f>'[6]sp. recuperare si  cronici'!F104</f>
        <v>1050.9100000000001</v>
      </c>
      <c r="N441" s="208">
        <f>'[6]sp. recuperare si  cronici'!G104</f>
        <v>0</v>
      </c>
      <c r="O441" s="208">
        <f>'[6]sp. recuperare si  cronici'!H104</f>
        <v>7200</v>
      </c>
      <c r="P441" s="213">
        <f>'[6]sp. recuperare si  cronici'!I104</f>
        <v>1050.9100000000001</v>
      </c>
      <c r="Q441" s="208">
        <f>'[6]sp. recuperare si  cronici'!J104</f>
        <v>0</v>
      </c>
      <c r="R441" s="213">
        <f>'[6]sp. recuperare si  cronici'!K104</f>
        <v>0</v>
      </c>
      <c r="S441" s="208">
        <f>'[6]sp. recuperare si  cronici'!L104</f>
        <v>0</v>
      </c>
      <c r="T441" s="213">
        <f>'[6]sp. recuperare si  cronici'!M104</f>
        <v>0</v>
      </c>
      <c r="U441" s="208">
        <f>'[6]sp. recuperare si  cronici'!R104</f>
        <v>0</v>
      </c>
      <c r="V441" s="213">
        <f>'[6]sp. recuperare si  cronici'!S104</f>
        <v>0</v>
      </c>
      <c r="W441" s="208">
        <f>'[6]sp. recuperare si  cronici'!T104</f>
        <v>0</v>
      </c>
      <c r="X441" s="214">
        <f>'[6]sp. recuperare si  cronici'!U104</f>
        <v>0</v>
      </c>
      <c r="Y441" s="176">
        <f t="shared" si="97"/>
        <v>1050.9100000000001</v>
      </c>
      <c r="Z441" s="177">
        <f t="shared" si="98"/>
        <v>1050.9100000000001</v>
      </c>
    </row>
    <row r="442" spans="1:30" s="155" customFormat="1">
      <c r="A442" s="693" t="s">
        <v>992</v>
      </c>
      <c r="B442" s="738" t="s">
        <v>993</v>
      </c>
      <c r="C442" s="681">
        <v>1</v>
      </c>
      <c r="D442" s="148">
        <f>'[6]sp. DRG'!E380</f>
        <v>177</v>
      </c>
      <c r="E442" s="557">
        <f>'[6]sp. DRG'!F380</f>
        <v>265.32</v>
      </c>
      <c r="F442" s="148">
        <f>'[6]sp. DRG'!G380</f>
        <v>177</v>
      </c>
      <c r="G442" s="150">
        <f>'[6]sp. DRG'!H380</f>
        <v>265.32</v>
      </c>
      <c r="H442" s="208"/>
      <c r="I442" s="149"/>
      <c r="J442" s="208"/>
      <c r="K442" s="149"/>
      <c r="L442" s="208">
        <f>'[6]sp. DRG'!I380</f>
        <v>0</v>
      </c>
      <c r="M442" s="208">
        <f>'[6]sp. DRG'!J380</f>
        <v>0</v>
      </c>
      <c r="N442" s="208">
        <f>'[6]sp. DRG'!K380</f>
        <v>0</v>
      </c>
      <c r="O442" s="208">
        <f>'[6]sp. DRG'!L380</f>
        <v>0</v>
      </c>
      <c r="P442" s="208">
        <f>'[6]sp. DRG'!M380</f>
        <v>0</v>
      </c>
      <c r="Q442" s="208">
        <f>'[6]sp. DRG'!N380</f>
        <v>0</v>
      </c>
      <c r="R442" s="208">
        <f>'[6]sp. DRG'!O380</f>
        <v>0</v>
      </c>
      <c r="S442" s="208">
        <f>'[6]sp. DRG'!P380</f>
        <v>0</v>
      </c>
      <c r="T442" s="208">
        <f>'[6]sp. DRG'!Q380</f>
        <v>0</v>
      </c>
      <c r="U442" s="208">
        <f>'[6]sp. DRG'!R380</f>
        <v>305</v>
      </c>
      <c r="V442" s="208">
        <f>'[6]sp. DRG'!S380</f>
        <v>111</v>
      </c>
      <c r="W442" s="208">
        <f>'[6]sp. DRG'!T380</f>
        <v>305</v>
      </c>
      <c r="X442" s="759">
        <f>'[6]sp. DRG'!U380</f>
        <v>111</v>
      </c>
      <c r="Y442" s="176">
        <f t="shared" si="97"/>
        <v>376.32</v>
      </c>
      <c r="Z442" s="177">
        <f t="shared" si="98"/>
        <v>376.32</v>
      </c>
      <c r="AA442" s="154"/>
      <c r="AB442" s="154"/>
    </row>
    <row r="443" spans="1:30" s="155" customFormat="1" ht="13.5" thickBot="1">
      <c r="A443" s="696" t="s">
        <v>994</v>
      </c>
      <c r="B443" s="367" t="s">
        <v>995</v>
      </c>
      <c r="C443" s="730">
        <v>3</v>
      </c>
      <c r="D443" s="148"/>
      <c r="E443" s="153"/>
      <c r="F443" s="148"/>
      <c r="G443" s="149"/>
      <c r="H443" s="208"/>
      <c r="I443" s="149"/>
      <c r="J443" s="208"/>
      <c r="K443" s="149"/>
      <c r="L443" s="208">
        <f>'[6]sp. recuperare si  cronici'!E105</f>
        <v>87</v>
      </c>
      <c r="M443" s="208">
        <f>'[6]sp. recuperare si  cronici'!F105</f>
        <v>124.25</v>
      </c>
      <c r="N443" s="208">
        <f>'[6]sp. recuperare si  cronici'!G105</f>
        <v>87</v>
      </c>
      <c r="O443" s="208">
        <f>'[6]sp. recuperare si  cronici'!H105</f>
        <v>0</v>
      </c>
      <c r="P443" s="208">
        <f>'[6]sp. recuperare si  cronici'!I105</f>
        <v>124.25</v>
      </c>
      <c r="Q443" s="208">
        <f>'[6]sp. recuperare si  cronici'!J105</f>
        <v>0</v>
      </c>
      <c r="R443" s="208">
        <f>'[6]sp. recuperare si  cronici'!K105</f>
        <v>0</v>
      </c>
      <c r="S443" s="208">
        <f>'[6]sp. recuperare si  cronici'!L105</f>
        <v>0</v>
      </c>
      <c r="T443" s="208">
        <f>'[6]sp. recuperare si  cronici'!M105</f>
        <v>0</v>
      </c>
      <c r="U443" s="208">
        <f>'[6]sp. recuperare si  cronici'!R105</f>
        <v>0</v>
      </c>
      <c r="V443" s="208">
        <f>'[6]sp. recuperare si  cronici'!S105</f>
        <v>0</v>
      </c>
      <c r="W443" s="208">
        <f>'[6]sp. recuperare si  cronici'!T105</f>
        <v>0</v>
      </c>
      <c r="X443" s="759">
        <f>'[6]sp. recuperare si  cronici'!U105</f>
        <v>0</v>
      </c>
      <c r="Y443" s="176">
        <f t="shared" si="97"/>
        <v>124.25</v>
      </c>
      <c r="Z443" s="177">
        <f t="shared" si="98"/>
        <v>124.25</v>
      </c>
      <c r="AA443" s="154"/>
      <c r="AB443" s="154"/>
    </row>
    <row r="444" spans="1:30" s="155" customFormat="1" ht="20.25" customHeight="1" thickBot="1">
      <c r="A444" s="760" t="s">
        <v>996</v>
      </c>
      <c r="B444" s="761" t="s">
        <v>997</v>
      </c>
      <c r="C444" s="762">
        <v>3</v>
      </c>
      <c r="D444" s="148"/>
      <c r="E444" s="153"/>
      <c r="F444" s="148"/>
      <c r="G444" s="149"/>
      <c r="H444" s="208"/>
      <c r="I444" s="149"/>
      <c r="J444" s="208"/>
      <c r="K444" s="149"/>
      <c r="L444" s="208">
        <f>'[6]sp. recuperare si  cronici'!E103</f>
        <v>87</v>
      </c>
      <c r="M444" s="208">
        <f>'[6]sp. recuperare si  cronici'!F103</f>
        <v>188.61</v>
      </c>
      <c r="N444" s="208">
        <f>'[6]sp. recuperare si  cronici'!G103</f>
        <v>87</v>
      </c>
      <c r="O444" s="208">
        <f>'[6]sp. recuperare si  cronici'!H103</f>
        <v>0</v>
      </c>
      <c r="P444" s="208">
        <f>'[6]sp. recuperare si  cronici'!I103</f>
        <v>188.61</v>
      </c>
      <c r="Q444" s="208">
        <f>'[6]sp. recuperare si  cronici'!J103</f>
        <v>0</v>
      </c>
      <c r="R444" s="208">
        <f>'[6]sp. recuperare si  cronici'!K103</f>
        <v>0</v>
      </c>
      <c r="S444" s="208">
        <f>'[6]sp. recuperare si  cronici'!L103</f>
        <v>0</v>
      </c>
      <c r="T444" s="208">
        <f>'[6]sp. recuperare si  cronici'!M103</f>
        <v>0</v>
      </c>
      <c r="U444" s="208">
        <f>'[6]sp. recuperare si  cronici'!R103</f>
        <v>380</v>
      </c>
      <c r="V444" s="213">
        <f>'[6]sp. recuperare si  cronici'!S103</f>
        <v>124.13</v>
      </c>
      <c r="W444" s="208">
        <f>'[6]sp. recuperare si  cronici'!T103</f>
        <v>380</v>
      </c>
      <c r="X444" s="214">
        <f>'[6]sp. recuperare si  cronici'!U103</f>
        <v>124.13</v>
      </c>
      <c r="Y444" s="176">
        <f t="shared" si="97"/>
        <v>312.74</v>
      </c>
      <c r="Z444" s="177">
        <f t="shared" si="98"/>
        <v>312.74</v>
      </c>
      <c r="AA444" s="154"/>
      <c r="AB444" s="154"/>
    </row>
    <row r="445" spans="1:30" s="155" customFormat="1" ht="26.25" customHeight="1" thickBot="1">
      <c r="A445" s="763" t="s">
        <v>998</v>
      </c>
      <c r="B445" s="764" t="s">
        <v>999</v>
      </c>
      <c r="C445" s="762">
        <v>3</v>
      </c>
      <c r="D445" s="163"/>
      <c r="E445" s="765"/>
      <c r="F445" s="148"/>
      <c r="G445" s="149"/>
      <c r="H445" s="208">
        <f>'[6]sp. recuperare si  cronici'!N106</f>
        <v>0</v>
      </c>
      <c r="I445" s="208">
        <f>'[6]sp. recuperare si  cronici'!O106</f>
        <v>0</v>
      </c>
      <c r="J445" s="208">
        <f>'[6]sp. recuperare si  cronici'!P106</f>
        <v>0</v>
      </c>
      <c r="K445" s="208">
        <f>'[6]sp. recuperare si  cronici'!Q106</f>
        <v>0</v>
      </c>
      <c r="L445" s="208">
        <f>'[6]sp. recuperare si  cronici'!E106</f>
        <v>39</v>
      </c>
      <c r="M445" s="208">
        <f>'[6]sp. recuperare si  cronici'!F106</f>
        <v>76.14</v>
      </c>
      <c r="N445" s="208">
        <f>'[6]sp. recuperare si  cronici'!G106</f>
        <v>39</v>
      </c>
      <c r="O445" s="208">
        <f>'[6]sp. recuperare si  cronici'!H106</f>
        <v>0</v>
      </c>
      <c r="P445" s="208">
        <f>'[6]sp. recuperare si  cronici'!I106</f>
        <v>76.14</v>
      </c>
      <c r="Q445" s="208">
        <f>'[6]sp. recuperare si  cronici'!J106</f>
        <v>0</v>
      </c>
      <c r="R445" s="208">
        <f>'[6]sp. recuperare si  cronici'!K106</f>
        <v>0</v>
      </c>
      <c r="S445" s="208">
        <f>'[6]sp. recuperare si  cronici'!L106</f>
        <v>0</v>
      </c>
      <c r="T445" s="208">
        <f>'[6]sp. recuperare si  cronici'!M106</f>
        <v>0</v>
      </c>
      <c r="U445" s="208">
        <f>'[6]sp. recuperare si  cronici'!R106</f>
        <v>0</v>
      </c>
      <c r="V445" s="208">
        <f>'[6]sp. recuperare si  cronici'!S106</f>
        <v>0</v>
      </c>
      <c r="W445" s="208">
        <f>'[6]sp. recuperare si  cronici'!T106</f>
        <v>0</v>
      </c>
      <c r="X445" s="759">
        <f>'[6]sp. recuperare si  cronici'!U106</f>
        <v>0</v>
      </c>
      <c r="Y445" s="176">
        <f>V445+R445+M445+I445+E445</f>
        <v>76.14</v>
      </c>
      <c r="Z445" s="177">
        <f>X445+T445+P445+K445+G445</f>
        <v>76.14</v>
      </c>
      <c r="AA445" s="154"/>
      <c r="AB445" s="154"/>
    </row>
    <row r="446" spans="1:30" s="155" customFormat="1" ht="13.5" thickBot="1">
      <c r="A446" s="760" t="s">
        <v>1000</v>
      </c>
      <c r="B446" s="766" t="s">
        <v>1001</v>
      </c>
      <c r="C446" s="762">
        <v>1</v>
      </c>
      <c r="D446" s="752">
        <f>'[6]sp. DRG'!E381</f>
        <v>9</v>
      </c>
      <c r="E446" s="482">
        <f>'[6]sp. DRG'!F381</f>
        <v>6.85</v>
      </c>
      <c r="F446" s="163">
        <f>'[6]sp. DRG'!G381</f>
        <v>9</v>
      </c>
      <c r="G446" s="164">
        <f>'[6]sp. DRG'!H381</f>
        <v>6.85</v>
      </c>
      <c r="H446" s="272">
        <f>'[6]sp. acuti altele decat DRG'!E71</f>
        <v>0</v>
      </c>
      <c r="I446" s="271">
        <f>'[6]sp. acuti altele decat DRG'!F71</f>
        <v>0</v>
      </c>
      <c r="J446" s="272">
        <f>'[6]sp. acuti altele decat DRG'!G71</f>
        <v>0</v>
      </c>
      <c r="K446" s="271">
        <f>'[6]sp. acuti altele decat DRG'!H71</f>
        <v>0</v>
      </c>
      <c r="L446" s="272">
        <f>'[6]sp. DRG'!I381</f>
        <v>34</v>
      </c>
      <c r="M446" s="272">
        <f>'[6]sp. DRG'!J381</f>
        <v>63.45</v>
      </c>
      <c r="N446" s="272">
        <f>'[6]sp. DRG'!K381</f>
        <v>34</v>
      </c>
      <c r="O446" s="272">
        <f>'[6]sp. DRG'!L381</f>
        <v>0</v>
      </c>
      <c r="P446" s="272">
        <f>'[6]sp. DRG'!M381</f>
        <v>63.45</v>
      </c>
      <c r="Q446" s="272">
        <f>'[6]sp. DRG'!N381</f>
        <v>0</v>
      </c>
      <c r="R446" s="272">
        <f>'[6]sp. DRG'!O381</f>
        <v>0</v>
      </c>
      <c r="S446" s="272">
        <f>'[6]sp. DRG'!P381</f>
        <v>0</v>
      </c>
      <c r="T446" s="272">
        <f>'[6]sp. DRG'!Q381</f>
        <v>0</v>
      </c>
      <c r="U446" s="272">
        <f>'[6]sp. DRG'!R381</f>
        <v>101</v>
      </c>
      <c r="V446" s="272">
        <f>'[6]sp. DRG'!S381</f>
        <v>35.97</v>
      </c>
      <c r="W446" s="272">
        <f>'[6]sp. DRG'!T381</f>
        <v>101</v>
      </c>
      <c r="X446" s="767">
        <f>'[6]sp. DRG'!U381</f>
        <v>35.97</v>
      </c>
      <c r="Y446" s="176">
        <f t="shared" si="97"/>
        <v>106.27</v>
      </c>
      <c r="Z446" s="177">
        <f t="shared" si="98"/>
        <v>106.27</v>
      </c>
      <c r="AA446" s="154"/>
      <c r="AB446" s="154"/>
    </row>
    <row r="447" spans="1:30" ht="13.5" thickBot="1">
      <c r="A447" s="2981" t="s">
        <v>1002</v>
      </c>
      <c r="B447" s="2982"/>
      <c r="C447" s="2999"/>
      <c r="D447" s="167">
        <f>SUM(D436:D446)</f>
        <v>12648</v>
      </c>
      <c r="E447" s="167">
        <f t="shared" ref="E447:Z447" si="99">SUM(E436:E446)</f>
        <v>18474.61</v>
      </c>
      <c r="F447" s="169">
        <f t="shared" si="99"/>
        <v>12648</v>
      </c>
      <c r="G447" s="169">
        <f t="shared" si="99"/>
        <v>18474.61</v>
      </c>
      <c r="H447" s="169">
        <f t="shared" si="99"/>
        <v>0</v>
      </c>
      <c r="I447" s="170">
        <f t="shared" si="99"/>
        <v>0</v>
      </c>
      <c r="J447" s="169">
        <f t="shared" si="99"/>
        <v>0</v>
      </c>
      <c r="K447" s="170">
        <f t="shared" si="99"/>
        <v>0</v>
      </c>
      <c r="L447" s="169">
        <f t="shared" si="99"/>
        <v>2065</v>
      </c>
      <c r="M447" s="169">
        <f t="shared" si="99"/>
        <v>5594.03</v>
      </c>
      <c r="N447" s="169">
        <f t="shared" si="99"/>
        <v>2065</v>
      </c>
      <c r="O447" s="169">
        <f t="shared" si="99"/>
        <v>11577</v>
      </c>
      <c r="P447" s="169">
        <f t="shared" si="99"/>
        <v>5594.03</v>
      </c>
      <c r="Q447" s="169">
        <f t="shared" si="99"/>
        <v>0</v>
      </c>
      <c r="R447" s="169">
        <f t="shared" si="99"/>
        <v>0</v>
      </c>
      <c r="S447" s="169">
        <f t="shared" si="99"/>
        <v>0</v>
      </c>
      <c r="T447" s="169">
        <f t="shared" si="99"/>
        <v>0</v>
      </c>
      <c r="U447" s="169">
        <f t="shared" si="99"/>
        <v>9230</v>
      </c>
      <c r="V447" s="169">
        <f t="shared" si="99"/>
        <v>1615.7</v>
      </c>
      <c r="W447" s="169">
        <f t="shared" si="99"/>
        <v>9230</v>
      </c>
      <c r="X447" s="169">
        <f t="shared" si="99"/>
        <v>1615.7</v>
      </c>
      <c r="Y447" s="167">
        <f t="shared" si="99"/>
        <v>25684.340000000004</v>
      </c>
      <c r="Z447" s="167">
        <f t="shared" si="99"/>
        <v>25684.340000000004</v>
      </c>
      <c r="AA447" s="171">
        <f>'[6]sp. DRG'!V382+'[6]sp. recuperare si  cronici'!V107+'[6]sp. acuti altele decat DRG'!V72</f>
        <v>25684.340000000004</v>
      </c>
      <c r="AB447" s="171">
        <f>'[6]sp. DRG'!W382+'[6]sp. recuperare si  cronici'!W107+'[6]sp. acuti altele decat DRG'!W72</f>
        <v>25684.340000000004</v>
      </c>
      <c r="AC447" s="172">
        <f>Y447-AA447</f>
        <v>0</v>
      </c>
      <c r="AD447" s="172">
        <f>Z447-AB447</f>
        <v>0</v>
      </c>
    </row>
    <row r="448" spans="1:30" ht="22.5">
      <c r="A448" s="645" t="s">
        <v>1003</v>
      </c>
      <c r="B448" s="731" t="s">
        <v>1004</v>
      </c>
      <c r="C448" s="732">
        <v>1</v>
      </c>
      <c r="D448" s="231">
        <f>'[6]sp. DRG'!E383</f>
        <v>6468</v>
      </c>
      <c r="E448" s="232">
        <f>'[6]sp. DRG'!F383</f>
        <v>10597.86</v>
      </c>
      <c r="F448" s="233">
        <f>'[6]sp. DRG'!G383</f>
        <v>6468</v>
      </c>
      <c r="G448" s="234">
        <f>'[6]sp. DRG'!H383</f>
        <v>10597.86</v>
      </c>
      <c r="H448" s="263"/>
      <c r="I448" s="149"/>
      <c r="J448" s="264"/>
      <c r="K448" s="153"/>
      <c r="L448" s="483">
        <f>'[6]sp. DRG'!I383</f>
        <v>743</v>
      </c>
      <c r="M448" s="483">
        <f>'[6]sp. DRG'!J383</f>
        <v>1721.3</v>
      </c>
      <c r="N448" s="483">
        <f>'[6]sp. DRG'!K383</f>
        <v>743</v>
      </c>
      <c r="O448" s="483">
        <f>'[6]sp. DRG'!L383</f>
        <v>8012</v>
      </c>
      <c r="P448" s="483">
        <f>'[6]sp. DRG'!M383</f>
        <v>1721.3</v>
      </c>
      <c r="Q448" s="483">
        <f>'[6]sp. DRG'!N383</f>
        <v>0</v>
      </c>
      <c r="R448" s="483">
        <f>'[6]sp. DRG'!O383</f>
        <v>0</v>
      </c>
      <c r="S448" s="483">
        <f>'[6]sp. DRG'!P383</f>
        <v>0</v>
      </c>
      <c r="T448" s="483">
        <f>'[6]sp. DRG'!Q383</f>
        <v>0</v>
      </c>
      <c r="U448" s="483">
        <f>'[6]sp. DRG'!R383</f>
        <v>3233</v>
      </c>
      <c r="V448" s="265">
        <f>'[6]sp. DRG'!S383</f>
        <v>791.25</v>
      </c>
      <c r="W448" s="264">
        <f>'[6]sp. DRG'!T383</f>
        <v>3233</v>
      </c>
      <c r="X448" s="266">
        <f>'[6]sp. DRG'!U383</f>
        <v>791.25</v>
      </c>
      <c r="Y448" s="211">
        <f t="shared" ref="Y448:Y453" si="100">V448+R448+M448+I448+E448</f>
        <v>13110.41</v>
      </c>
      <c r="Z448" s="177">
        <f t="shared" ref="Z448:Z453" si="101">X448+T448+P448+K448+G448</f>
        <v>13110.41</v>
      </c>
    </row>
    <row r="449" spans="1:30">
      <c r="A449" s="648" t="s">
        <v>1005</v>
      </c>
      <c r="B449" s="679" t="s">
        <v>1006</v>
      </c>
      <c r="C449" s="147">
        <v>1</v>
      </c>
      <c r="D449" s="148">
        <f>'[6]sp. DRG'!E384</f>
        <v>1710</v>
      </c>
      <c r="E449" s="149">
        <f>'[6]sp. DRG'!F384</f>
        <v>2213.02</v>
      </c>
      <c r="F449" s="150">
        <f>'[6]sp. DRG'!G384</f>
        <v>1710</v>
      </c>
      <c r="G449" s="151">
        <f>'[6]sp. DRG'!H384</f>
        <v>2213.02</v>
      </c>
      <c r="H449" s="207"/>
      <c r="I449" s="149"/>
      <c r="J449" s="208"/>
      <c r="K449" s="153"/>
      <c r="L449" s="216">
        <f>'[6]sp. DRG'!I384</f>
        <v>175</v>
      </c>
      <c r="M449" s="216">
        <f>'[6]sp. DRG'!J384</f>
        <v>217.44</v>
      </c>
      <c r="N449" s="216">
        <f>'[6]sp. DRG'!K384</f>
        <v>175</v>
      </c>
      <c r="O449" s="216">
        <f>'[6]sp. DRG'!L384</f>
        <v>0</v>
      </c>
      <c r="P449" s="216">
        <f>'[6]sp. DRG'!M384</f>
        <v>217.44</v>
      </c>
      <c r="Q449" s="216">
        <f>'[6]sp. DRG'!N384</f>
        <v>0</v>
      </c>
      <c r="R449" s="216">
        <f>'[6]sp. DRG'!O384</f>
        <v>0</v>
      </c>
      <c r="S449" s="216">
        <f>'[6]sp. DRG'!P384</f>
        <v>0</v>
      </c>
      <c r="T449" s="216">
        <f>'[6]sp. DRG'!Q384</f>
        <v>0</v>
      </c>
      <c r="U449" s="216">
        <f>'[6]sp. DRG'!R384</f>
        <v>1096</v>
      </c>
      <c r="V449" s="213">
        <f>'[6]sp. DRG'!S384</f>
        <v>266.29000000000002</v>
      </c>
      <c r="W449" s="208">
        <f>'[6]sp. DRG'!T384</f>
        <v>1096</v>
      </c>
      <c r="X449" s="214">
        <f>'[6]sp. DRG'!U384</f>
        <v>266.29000000000002</v>
      </c>
      <c r="Y449" s="211">
        <f t="shared" si="100"/>
        <v>2696.75</v>
      </c>
      <c r="Z449" s="177">
        <f t="shared" si="101"/>
        <v>2696.75</v>
      </c>
    </row>
    <row r="450" spans="1:30" ht="22.5">
      <c r="A450" s="648" t="s">
        <v>1007</v>
      </c>
      <c r="B450" s="679" t="s">
        <v>1008</v>
      </c>
      <c r="C450" s="147">
        <v>1</v>
      </c>
      <c r="D450" s="148">
        <f>'[6]sp. DRG'!E385</f>
        <v>492</v>
      </c>
      <c r="E450" s="149">
        <f>'[6]sp. DRG'!F385</f>
        <v>661.99</v>
      </c>
      <c r="F450" s="150">
        <f>'[6]sp. DRG'!G385</f>
        <v>492</v>
      </c>
      <c r="G450" s="151">
        <f>'[6]sp. DRG'!H385</f>
        <v>661.99</v>
      </c>
      <c r="H450" s="207"/>
      <c r="I450" s="149"/>
      <c r="J450" s="208"/>
      <c r="K450" s="153"/>
      <c r="L450" s="216">
        <f>'[6]sp. DRG'!I385</f>
        <v>105</v>
      </c>
      <c r="M450" s="216">
        <f>'[6]sp. DRG'!J385</f>
        <v>249.85</v>
      </c>
      <c r="N450" s="216">
        <f>'[6]sp. DRG'!K385</f>
        <v>105</v>
      </c>
      <c r="O450" s="216">
        <f>'[6]sp. DRG'!L385</f>
        <v>0</v>
      </c>
      <c r="P450" s="216">
        <f>'[6]sp. DRG'!M385</f>
        <v>249.85</v>
      </c>
      <c r="Q450" s="216">
        <f>'[6]sp. DRG'!N385</f>
        <v>0</v>
      </c>
      <c r="R450" s="216">
        <f>'[6]sp. DRG'!O385</f>
        <v>0</v>
      </c>
      <c r="S450" s="216">
        <f>'[6]sp. DRG'!P385</f>
        <v>0</v>
      </c>
      <c r="T450" s="216">
        <f>'[6]sp. DRG'!Q385</f>
        <v>0</v>
      </c>
      <c r="U450" s="216">
        <f>'[6]sp. DRG'!R385</f>
        <v>842</v>
      </c>
      <c r="V450" s="213">
        <f>'[6]sp. DRG'!S385</f>
        <v>153.16</v>
      </c>
      <c r="W450" s="208">
        <f>'[6]sp. DRG'!T385</f>
        <v>842</v>
      </c>
      <c r="X450" s="214">
        <f>'[6]sp. DRG'!U385</f>
        <v>153.16</v>
      </c>
      <c r="Y450" s="211">
        <f t="shared" si="100"/>
        <v>1065</v>
      </c>
      <c r="Z450" s="177">
        <f t="shared" si="101"/>
        <v>1065</v>
      </c>
    </row>
    <row r="451" spans="1:30">
      <c r="A451" s="648" t="s">
        <v>1009</v>
      </c>
      <c r="B451" s="679" t="s">
        <v>1010</v>
      </c>
      <c r="C451" s="147">
        <v>1</v>
      </c>
      <c r="D451" s="148">
        <f>'[6]sp. DRG'!E386</f>
        <v>420</v>
      </c>
      <c r="E451" s="149">
        <f>'[6]sp. DRG'!F386</f>
        <v>480.31</v>
      </c>
      <c r="F451" s="150">
        <f>'[6]sp. DRG'!G386</f>
        <v>420</v>
      </c>
      <c r="G451" s="151">
        <f>'[6]sp. DRG'!H386</f>
        <v>480.31</v>
      </c>
      <c r="H451" s="207"/>
      <c r="I451" s="213"/>
      <c r="J451" s="208"/>
      <c r="K451" s="215"/>
      <c r="L451" s="216">
        <f>'[6]sp. DRG'!I386</f>
        <v>58</v>
      </c>
      <c r="M451" s="216">
        <f>'[6]sp. DRG'!J386</f>
        <v>90.7</v>
      </c>
      <c r="N451" s="216">
        <f>'[6]sp. DRG'!K386</f>
        <v>58</v>
      </c>
      <c r="O451" s="216">
        <f>'[6]sp. DRG'!L386</f>
        <v>0</v>
      </c>
      <c r="P451" s="216">
        <f>'[6]sp. DRG'!M386</f>
        <v>90.7</v>
      </c>
      <c r="Q451" s="216">
        <f>'[6]sp. DRG'!N386</f>
        <v>0</v>
      </c>
      <c r="R451" s="216">
        <f>'[6]sp. DRG'!O386</f>
        <v>0</v>
      </c>
      <c r="S451" s="216">
        <f>'[6]sp. DRG'!P386</f>
        <v>0</v>
      </c>
      <c r="T451" s="216">
        <f>'[6]sp. DRG'!Q386</f>
        <v>0</v>
      </c>
      <c r="U451" s="216">
        <f>'[6]sp. DRG'!R386</f>
        <v>639</v>
      </c>
      <c r="V451" s="213">
        <f>'[6]sp. DRG'!S386</f>
        <v>156.75</v>
      </c>
      <c r="W451" s="208">
        <f>'[6]sp. DRG'!T386</f>
        <v>639</v>
      </c>
      <c r="X451" s="214">
        <f>'[6]sp. DRG'!U386</f>
        <v>156.75</v>
      </c>
      <c r="Y451" s="211">
        <f t="shared" si="100"/>
        <v>727.76</v>
      </c>
      <c r="Z451" s="177">
        <f t="shared" si="101"/>
        <v>727.76</v>
      </c>
    </row>
    <row r="452" spans="1:30" s="155" customFormat="1" ht="22.5">
      <c r="A452" s="648" t="s">
        <v>1011</v>
      </c>
      <c r="B452" s="679" t="s">
        <v>1012</v>
      </c>
      <c r="C452" s="299">
        <v>3</v>
      </c>
      <c r="D452" s="148"/>
      <c r="E452" s="149"/>
      <c r="F452" s="150"/>
      <c r="G452" s="151"/>
      <c r="H452" s="207">
        <f>'[6]sp. recuperare si  cronici'!N108</f>
        <v>0</v>
      </c>
      <c r="I452" s="213">
        <f>'[6]sp. recuperare si  cronici'!O108</f>
        <v>0</v>
      </c>
      <c r="J452" s="207">
        <f>'[6]sp. recuperare si  cronici'!P108</f>
        <v>0</v>
      </c>
      <c r="K452" s="215">
        <f>'[6]sp. recuperare si  cronici'!Q108</f>
        <v>0</v>
      </c>
      <c r="L452" s="216">
        <f>'[6]sp. recuperare si  cronici'!E108</f>
        <v>659</v>
      </c>
      <c r="M452" s="216">
        <f>'[6]sp. recuperare si  cronici'!F108</f>
        <v>1670.93</v>
      </c>
      <c r="N452" s="216">
        <f>'[6]sp. recuperare si  cronici'!G108</f>
        <v>659</v>
      </c>
      <c r="O452" s="216">
        <f>'[6]sp. recuperare si  cronici'!H108</f>
        <v>10680</v>
      </c>
      <c r="P452" s="216">
        <f>'[6]sp. recuperare si  cronici'!I108</f>
        <v>1670.93</v>
      </c>
      <c r="Q452" s="216">
        <f>'[6]sp. recuperare si  cronici'!J108</f>
        <v>0</v>
      </c>
      <c r="R452" s="216">
        <f>'[6]sp. recuperare si  cronici'!K108</f>
        <v>0</v>
      </c>
      <c r="S452" s="216">
        <f>'[6]sp. recuperare si  cronici'!L108</f>
        <v>0</v>
      </c>
      <c r="T452" s="216">
        <f>'[6]sp. recuperare si  cronici'!M108</f>
        <v>0</v>
      </c>
      <c r="U452" s="216">
        <f>'[6]sp. recuperare si  cronici'!R108</f>
        <v>1500</v>
      </c>
      <c r="V452" s="213">
        <f>'[6]sp. recuperare si  cronici'!S108</f>
        <v>75</v>
      </c>
      <c r="W452" s="208">
        <f>'[6]sp. recuperare si  cronici'!T108</f>
        <v>1500</v>
      </c>
      <c r="X452" s="214">
        <f>'[6]sp. recuperare si  cronici'!U108</f>
        <v>75</v>
      </c>
      <c r="Y452" s="211">
        <f t="shared" si="100"/>
        <v>1745.93</v>
      </c>
      <c r="Z452" s="177">
        <f t="shared" si="101"/>
        <v>1745.93</v>
      </c>
      <c r="AA452" s="154"/>
      <c r="AB452" s="154"/>
    </row>
    <row r="453" spans="1:30" s="155" customFormat="1" ht="13.5" thickBot="1">
      <c r="A453" s="696" t="s">
        <v>1013</v>
      </c>
      <c r="B453" s="367" t="s">
        <v>1014</v>
      </c>
      <c r="C453" s="147">
        <v>1</v>
      </c>
      <c r="D453" s="163">
        <f>'[6]sp. DRG'!E387</f>
        <v>85</v>
      </c>
      <c r="E453" s="164">
        <f>'[6]sp. DRG'!F387</f>
        <v>71.349999999999994</v>
      </c>
      <c r="F453" s="165">
        <f>'[6]sp. DRG'!G387</f>
        <v>85</v>
      </c>
      <c r="G453" s="166">
        <f>'[6]sp. DRG'!H387</f>
        <v>71.349999999999994</v>
      </c>
      <c r="H453" s="220"/>
      <c r="I453" s="221"/>
      <c r="J453" s="290"/>
      <c r="K453" s="758"/>
      <c r="L453" s="699">
        <f>'[6]sp. DRG'!I387</f>
        <v>0</v>
      </c>
      <c r="M453" s="699">
        <f>'[6]sp. DRG'!J387</f>
        <v>0</v>
      </c>
      <c r="N453" s="699">
        <f>'[6]sp. DRG'!K387</f>
        <v>0</v>
      </c>
      <c r="O453" s="699">
        <f>'[6]sp. DRG'!L387</f>
        <v>0</v>
      </c>
      <c r="P453" s="699">
        <f>'[6]sp. DRG'!M387</f>
        <v>0</v>
      </c>
      <c r="Q453" s="699">
        <f>'[6]sp. DRG'!N387</f>
        <v>0</v>
      </c>
      <c r="R453" s="699">
        <f>'[6]sp. DRG'!O387</f>
        <v>0</v>
      </c>
      <c r="S453" s="699">
        <f>'[6]sp. DRG'!P387</f>
        <v>0</v>
      </c>
      <c r="T453" s="699">
        <f>'[6]sp. DRG'!Q387</f>
        <v>0</v>
      </c>
      <c r="U453" s="699">
        <f>'[6]sp. DRG'!R387</f>
        <v>44</v>
      </c>
      <c r="V453" s="271">
        <f>'[6]sp. DRG'!S387</f>
        <v>23.48</v>
      </c>
      <c r="W453" s="272">
        <f>'[6]sp. DRG'!T387</f>
        <v>44</v>
      </c>
      <c r="X453" s="273">
        <f>'[6]sp. DRG'!U387</f>
        <v>23.48</v>
      </c>
      <c r="Y453" s="211">
        <f t="shared" si="100"/>
        <v>94.83</v>
      </c>
      <c r="Z453" s="177">
        <f t="shared" si="101"/>
        <v>94.83</v>
      </c>
      <c r="AA453" s="154"/>
      <c r="AB453" s="154"/>
    </row>
    <row r="454" spans="1:30" ht="13.5" thickBot="1">
      <c r="A454" s="2981" t="s">
        <v>1015</v>
      </c>
      <c r="B454" s="2982"/>
      <c r="C454" s="2999"/>
      <c r="D454" s="169">
        <f>SUM(D448:D453)</f>
        <v>9175</v>
      </c>
      <c r="E454" s="170">
        <f>SUM(E448:E453)</f>
        <v>14024.53</v>
      </c>
      <c r="F454" s="169">
        <f t="shared" ref="F454:X454" si="102">SUM(F448:F453)</f>
        <v>9175</v>
      </c>
      <c r="G454" s="170">
        <f t="shared" si="102"/>
        <v>14024.53</v>
      </c>
      <c r="H454" s="414">
        <f t="shared" si="102"/>
        <v>0</v>
      </c>
      <c r="I454" s="413">
        <f t="shared" si="102"/>
        <v>0</v>
      </c>
      <c r="J454" s="414">
        <f t="shared" si="102"/>
        <v>0</v>
      </c>
      <c r="K454" s="413">
        <f t="shared" si="102"/>
        <v>0</v>
      </c>
      <c r="L454" s="198">
        <f t="shared" si="102"/>
        <v>1740</v>
      </c>
      <c r="M454" s="198">
        <f t="shared" si="102"/>
        <v>3950.2200000000003</v>
      </c>
      <c r="N454" s="198">
        <f t="shared" si="102"/>
        <v>1740</v>
      </c>
      <c r="O454" s="198">
        <f t="shared" si="102"/>
        <v>18692</v>
      </c>
      <c r="P454" s="198">
        <f t="shared" si="102"/>
        <v>3950.2200000000003</v>
      </c>
      <c r="Q454" s="198">
        <f t="shared" si="102"/>
        <v>0</v>
      </c>
      <c r="R454" s="198">
        <f t="shared" si="102"/>
        <v>0</v>
      </c>
      <c r="S454" s="198">
        <f t="shared" si="102"/>
        <v>0</v>
      </c>
      <c r="T454" s="198">
        <f t="shared" si="102"/>
        <v>0</v>
      </c>
      <c r="U454" s="198">
        <f t="shared" si="102"/>
        <v>7354</v>
      </c>
      <c r="V454" s="199">
        <f t="shared" si="102"/>
        <v>1465.93</v>
      </c>
      <c r="W454" s="198">
        <f t="shared" si="102"/>
        <v>7354</v>
      </c>
      <c r="X454" s="199">
        <f t="shared" si="102"/>
        <v>1465.93</v>
      </c>
      <c r="Y454" s="168">
        <f>SUM(Y448:Y453)</f>
        <v>19440.68</v>
      </c>
      <c r="Z454" s="168">
        <f>SUM(Z448:Z453)</f>
        <v>19440.68</v>
      </c>
      <c r="AA454" s="171">
        <f>'[6]sp. DRG'!V388+'[6]sp. recuperare si  cronici'!V109+'[6]sp. acuti altele decat DRG'!V73</f>
        <v>19440.68</v>
      </c>
      <c r="AB454" s="171">
        <f>'[6]sp. DRG'!W388+'[6]sp. recuperare si  cronici'!W109+'[6]sp. acuti altele decat DRG'!W73</f>
        <v>19440.68</v>
      </c>
      <c r="AC454" s="172">
        <f>Y454-AA454</f>
        <v>0</v>
      </c>
      <c r="AD454" s="172">
        <f>Z454-AB454</f>
        <v>0</v>
      </c>
    </row>
    <row r="455" spans="1:30" s="155" customFormat="1" ht="22.5">
      <c r="A455" s="645" t="s">
        <v>1016</v>
      </c>
      <c r="B455" s="731" t="s">
        <v>1017</v>
      </c>
      <c r="C455" s="768">
        <v>1</v>
      </c>
      <c r="D455" s="231">
        <f>'[6]sp. DRG'!E389</f>
        <v>2543</v>
      </c>
      <c r="E455" s="232">
        <f>'[6]sp. DRG'!F389</f>
        <v>3858.48</v>
      </c>
      <c r="F455" s="233">
        <f>'[6]sp. DRG'!G389</f>
        <v>2542.9969699258136</v>
      </c>
      <c r="G455" s="548">
        <f>'[6]sp. DRG'!H389</f>
        <v>3858.475402484999</v>
      </c>
      <c r="H455" s="483"/>
      <c r="I455" s="232"/>
      <c r="J455" s="264"/>
      <c r="K455" s="234"/>
      <c r="L455" s="263">
        <f>'[6]sp. DRG'!I389</f>
        <v>0</v>
      </c>
      <c r="M455" s="265">
        <f>'[6]sp. DRG'!J389</f>
        <v>0</v>
      </c>
      <c r="N455" s="264">
        <f>'[6]sp. DRG'!K389</f>
        <v>0</v>
      </c>
      <c r="O455" s="264">
        <f>'[6]sp. DRG'!L389</f>
        <v>0</v>
      </c>
      <c r="P455" s="265">
        <f>'[6]sp. DRG'!M389</f>
        <v>0</v>
      </c>
      <c r="Q455" s="264">
        <f>'[6]sp. DRG'!N389</f>
        <v>0</v>
      </c>
      <c r="R455" s="265">
        <f>'[6]sp. DRG'!O389</f>
        <v>0</v>
      </c>
      <c r="S455" s="264">
        <f>'[6]sp. DRG'!P389</f>
        <v>0</v>
      </c>
      <c r="T455" s="769">
        <f>'[6]sp. DRG'!Q389</f>
        <v>0</v>
      </c>
      <c r="U455" s="483">
        <f>'[6]sp. DRG'!R389</f>
        <v>3751</v>
      </c>
      <c r="V455" s="265">
        <f>'[6]sp. DRG'!S389</f>
        <v>787.48559999999998</v>
      </c>
      <c r="W455" s="264">
        <f>'[6]sp. DRG'!T389</f>
        <v>2108</v>
      </c>
      <c r="X455" s="266">
        <f>'[6]sp. DRG'!U389</f>
        <v>299.76759999999996</v>
      </c>
      <c r="Y455" s="211">
        <f>V455+R455+M455+I455+E455</f>
        <v>4645.9655999999995</v>
      </c>
      <c r="Z455" s="177">
        <f>X455+T455+P455+K455+G455</f>
        <v>4158.2430024849991</v>
      </c>
      <c r="AA455" s="154"/>
      <c r="AB455" s="154"/>
    </row>
    <row r="456" spans="1:30" s="155" customFormat="1" ht="22.5">
      <c r="A456" s="648" t="s">
        <v>1018</v>
      </c>
      <c r="B456" s="679" t="s">
        <v>1019</v>
      </c>
      <c r="C456" s="770">
        <v>1</v>
      </c>
      <c r="D456" s="148">
        <f>'[6]sp. DRG'!E390</f>
        <v>8189</v>
      </c>
      <c r="E456" s="149">
        <f>'[6]sp. DRG'!F390</f>
        <v>22245.46</v>
      </c>
      <c r="F456" s="150">
        <f>'[6]sp. DRG'!G390</f>
        <v>8189</v>
      </c>
      <c r="G456" s="153">
        <f>'[6]sp. DRG'!H390</f>
        <v>22245.46</v>
      </c>
      <c r="H456" s="216"/>
      <c r="I456" s="149"/>
      <c r="J456" s="208"/>
      <c r="K456" s="151"/>
      <c r="L456" s="207">
        <f>'[6]sp. DRG'!I390</f>
        <v>0</v>
      </c>
      <c r="M456" s="213">
        <f>'[6]sp. DRG'!J390</f>
        <v>0</v>
      </c>
      <c r="N456" s="208">
        <f>'[6]sp. DRG'!K390</f>
        <v>0</v>
      </c>
      <c r="O456" s="208">
        <f>'[6]sp. DRG'!L390</f>
        <v>0</v>
      </c>
      <c r="P456" s="213">
        <f>'[6]sp. DRG'!M390</f>
        <v>0</v>
      </c>
      <c r="Q456" s="208">
        <f>'[6]sp. DRG'!N390</f>
        <v>0</v>
      </c>
      <c r="R456" s="213">
        <f>'[6]sp. DRG'!O390</f>
        <v>0</v>
      </c>
      <c r="S456" s="208">
        <f>'[6]sp. DRG'!P390</f>
        <v>0</v>
      </c>
      <c r="T456" s="215">
        <f>'[6]sp. DRG'!Q390</f>
        <v>0</v>
      </c>
      <c r="U456" s="216">
        <f>'[6]sp. DRG'!R390</f>
        <v>881</v>
      </c>
      <c r="V456" s="213">
        <f>'[6]sp. DRG'!S390</f>
        <v>249.48157999999998</v>
      </c>
      <c r="W456" s="208">
        <f>'[6]sp. DRG'!T390</f>
        <v>0</v>
      </c>
      <c r="X456" s="214">
        <f>'[6]sp. DRG'!U390</f>
        <v>0</v>
      </c>
      <c r="Y456" s="211">
        <f t="shared" ref="Y456:Y522" si="103">V456+R456+M456+I456+E456</f>
        <v>22494.941579999999</v>
      </c>
      <c r="Z456" s="177">
        <f t="shared" ref="Z456:Z522" si="104">X456+T456+P456+K456+G456</f>
        <v>22245.46</v>
      </c>
      <c r="AA456" s="154"/>
      <c r="AB456" s="154"/>
    </row>
    <row r="457" spans="1:30" s="155" customFormat="1" ht="45">
      <c r="A457" s="648" t="s">
        <v>1020</v>
      </c>
      <c r="B457" s="679" t="s">
        <v>1021</v>
      </c>
      <c r="C457" s="770">
        <v>1</v>
      </c>
      <c r="D457" s="148">
        <f>'[6]sp. DRG'!E391</f>
        <v>596</v>
      </c>
      <c r="E457" s="149">
        <f>'[6]sp. DRG'!F391</f>
        <v>3082.5353100000002</v>
      </c>
      <c r="F457" s="150">
        <f>'[6]sp. DRG'!G391</f>
        <v>545.39735481570199</v>
      </c>
      <c r="G457" s="153">
        <f>'[6]sp. DRG'!H391</f>
        <v>2820.8164500000003</v>
      </c>
      <c r="H457" s="216"/>
      <c r="I457" s="149"/>
      <c r="J457" s="208"/>
      <c r="K457" s="151"/>
      <c r="L457" s="207">
        <f>'[6]sp. DRG'!I391</f>
        <v>0</v>
      </c>
      <c r="M457" s="213">
        <f>'[6]sp. DRG'!J391</f>
        <v>0</v>
      </c>
      <c r="N457" s="208">
        <f>'[6]sp. DRG'!K391</f>
        <v>0</v>
      </c>
      <c r="O457" s="208">
        <f>'[6]sp. DRG'!L391</f>
        <v>0</v>
      </c>
      <c r="P457" s="213">
        <f>'[6]sp. DRG'!M391</f>
        <v>0</v>
      </c>
      <c r="Q457" s="208">
        <f>'[6]sp. DRG'!N391</f>
        <v>0</v>
      </c>
      <c r="R457" s="213">
        <f>'[6]sp. DRG'!O391</f>
        <v>0</v>
      </c>
      <c r="S457" s="208">
        <f>'[6]sp. DRG'!P391</f>
        <v>0</v>
      </c>
      <c r="T457" s="215">
        <f>'[6]sp. DRG'!Q391</f>
        <v>0</v>
      </c>
      <c r="U457" s="216">
        <f>'[6]sp. DRG'!R391</f>
        <v>0</v>
      </c>
      <c r="V457" s="213">
        <f>'[6]sp. DRG'!S391</f>
        <v>0</v>
      </c>
      <c r="W457" s="208">
        <f>'[6]sp. DRG'!T391</f>
        <v>0</v>
      </c>
      <c r="X457" s="214">
        <f>'[6]sp. DRG'!U391</f>
        <v>0</v>
      </c>
      <c r="Y457" s="211">
        <f t="shared" si="103"/>
        <v>3082.5353100000002</v>
      </c>
      <c r="Z457" s="177">
        <f t="shared" si="104"/>
        <v>2820.8164500000003</v>
      </c>
      <c r="AA457" s="154"/>
      <c r="AB457" s="154"/>
    </row>
    <row r="458" spans="1:30" s="155" customFormat="1" ht="33.75">
      <c r="A458" s="648" t="s">
        <v>1022</v>
      </c>
      <c r="B458" s="679" t="s">
        <v>1023</v>
      </c>
      <c r="C458" s="770">
        <v>1</v>
      </c>
      <c r="D458" s="148">
        <f>'[6]sp. DRG'!E392</f>
        <v>2229</v>
      </c>
      <c r="E458" s="149">
        <f>'[6]sp. DRG'!F392</f>
        <v>3794.41</v>
      </c>
      <c r="F458" s="150">
        <f>'[6]sp. DRG'!G392</f>
        <v>2227.8392300436694</v>
      </c>
      <c r="G458" s="153">
        <f>'[6]sp. DRG'!H392</f>
        <v>3792.4340300000003</v>
      </c>
      <c r="H458" s="216"/>
      <c r="I458" s="149"/>
      <c r="J458" s="208"/>
      <c r="K458" s="151"/>
      <c r="L458" s="207">
        <f>'[6]sp. DRG'!I392</f>
        <v>0</v>
      </c>
      <c r="M458" s="207">
        <f>'[6]sp. DRG'!J392</f>
        <v>0</v>
      </c>
      <c r="N458" s="207">
        <f>'[6]sp. DRG'!K392</f>
        <v>0</v>
      </c>
      <c r="O458" s="207">
        <f>'[6]sp. DRG'!L392</f>
        <v>0</v>
      </c>
      <c r="P458" s="207">
        <f>'[6]sp. DRG'!M392</f>
        <v>0</v>
      </c>
      <c r="Q458" s="207">
        <f>'[6]sp. DRG'!N392</f>
        <v>0</v>
      </c>
      <c r="R458" s="207">
        <f>'[6]sp. DRG'!O392</f>
        <v>0</v>
      </c>
      <c r="S458" s="207">
        <f>'[6]sp. DRG'!P392</f>
        <v>0</v>
      </c>
      <c r="T458" s="207">
        <f>'[6]sp. DRG'!Q392</f>
        <v>0</v>
      </c>
      <c r="U458" s="216">
        <f>'[6]sp. DRG'!R392</f>
        <v>373</v>
      </c>
      <c r="V458" s="213">
        <f>'[6]sp. DRG'!S392</f>
        <v>84.14622</v>
      </c>
      <c r="W458" s="208">
        <f>'[6]sp. DRG'!T392</f>
        <v>373</v>
      </c>
      <c r="X458" s="214">
        <f>'[6]sp. DRG'!U392</f>
        <v>84.14622</v>
      </c>
      <c r="Y458" s="211">
        <f t="shared" si="103"/>
        <v>3878.5562199999999</v>
      </c>
      <c r="Z458" s="177">
        <f t="shared" si="104"/>
        <v>3876.5802500000004</v>
      </c>
      <c r="AA458" s="154"/>
      <c r="AB458" s="154"/>
    </row>
    <row r="459" spans="1:30" s="155" customFormat="1" ht="33.75">
      <c r="A459" s="648" t="s">
        <v>1024</v>
      </c>
      <c r="B459" s="679" t="s">
        <v>1025</v>
      </c>
      <c r="C459" s="770">
        <v>1</v>
      </c>
      <c r="D459" s="148">
        <f>'[6]sp. DRG'!E393</f>
        <v>4977</v>
      </c>
      <c r="E459" s="149">
        <f>'[6]sp. DRG'!F393</f>
        <v>10432.35</v>
      </c>
      <c r="F459" s="150">
        <f>'[6]sp. DRG'!G393</f>
        <v>4977</v>
      </c>
      <c r="G459" s="153">
        <f>'[6]sp. DRG'!H393</f>
        <v>10432.35</v>
      </c>
      <c r="H459" s="216"/>
      <c r="I459" s="149"/>
      <c r="J459" s="208"/>
      <c r="K459" s="151"/>
      <c r="L459" s="207">
        <f>'[6]sp. DRG'!I393</f>
        <v>0</v>
      </c>
      <c r="M459" s="207">
        <f>'[6]sp. DRG'!J393</f>
        <v>0</v>
      </c>
      <c r="N459" s="207">
        <f>'[6]sp. DRG'!K393</f>
        <v>0</v>
      </c>
      <c r="O459" s="207">
        <f>'[6]sp. DRG'!L393</f>
        <v>0</v>
      </c>
      <c r="P459" s="207">
        <f>'[6]sp. DRG'!M393</f>
        <v>0</v>
      </c>
      <c r="Q459" s="207">
        <f>'[6]sp. DRG'!N393</f>
        <v>0</v>
      </c>
      <c r="R459" s="207">
        <f>'[6]sp. DRG'!O393</f>
        <v>0</v>
      </c>
      <c r="S459" s="207">
        <f>'[6]sp. DRG'!P393</f>
        <v>0</v>
      </c>
      <c r="T459" s="207">
        <f>'[6]sp. DRG'!Q393</f>
        <v>0</v>
      </c>
      <c r="U459" s="216">
        <f>'[6]sp. DRG'!R393</f>
        <v>3754</v>
      </c>
      <c r="V459" s="213">
        <f>'[6]sp. DRG'!S393</f>
        <v>856.72735</v>
      </c>
      <c r="W459" s="208">
        <f>'[6]sp. DRG'!T393</f>
        <v>1675</v>
      </c>
      <c r="X459" s="214">
        <f>'[6]sp. DRG'!U393</f>
        <v>400.14082000000002</v>
      </c>
      <c r="Y459" s="211">
        <f t="shared" si="103"/>
        <v>11289.07735</v>
      </c>
      <c r="Z459" s="177">
        <f t="shared" si="104"/>
        <v>10832.490820000001</v>
      </c>
      <c r="AA459" s="154"/>
      <c r="AB459" s="154"/>
    </row>
    <row r="460" spans="1:30" s="155" customFormat="1" ht="28.5" customHeight="1">
      <c r="A460" s="648" t="s">
        <v>1026</v>
      </c>
      <c r="B460" s="679" t="s">
        <v>1027</v>
      </c>
      <c r="C460" s="770">
        <v>1</v>
      </c>
      <c r="D460" s="148">
        <f>'[6]sp. DRG'!E394</f>
        <v>2291</v>
      </c>
      <c r="E460" s="149">
        <f>'[6]sp. DRG'!F394</f>
        <v>3014.43</v>
      </c>
      <c r="F460" s="150">
        <f>'[6]sp. DRG'!G394</f>
        <v>2269.2968625383551</v>
      </c>
      <c r="G460" s="153">
        <f>'[6]sp. DRG'!H394</f>
        <v>2985.8736540120003</v>
      </c>
      <c r="H460" s="216"/>
      <c r="I460" s="149"/>
      <c r="J460" s="208"/>
      <c r="K460" s="151"/>
      <c r="L460" s="207">
        <f>'[6]sp. DRG'!I394</f>
        <v>75</v>
      </c>
      <c r="M460" s="207">
        <f>'[6]sp. DRG'!J394</f>
        <v>1148.8923300000001</v>
      </c>
      <c r="N460" s="207">
        <f>'[6]sp. DRG'!K394</f>
        <v>74.999999545649331</v>
      </c>
      <c r="O460" s="207">
        <f>'[6]sp. DRG'!L394</f>
        <v>0</v>
      </c>
      <c r="P460" s="207">
        <f>'[6]sp. DRG'!M394</f>
        <v>1148.8923230400001</v>
      </c>
      <c r="Q460" s="207">
        <f>'[6]sp. DRG'!N394</f>
        <v>0</v>
      </c>
      <c r="R460" s="207">
        <f>'[6]sp. DRG'!O394</f>
        <v>0</v>
      </c>
      <c r="S460" s="207">
        <f>'[6]sp. DRG'!P394</f>
        <v>0</v>
      </c>
      <c r="T460" s="207">
        <f>'[6]sp. DRG'!Q394</f>
        <v>0</v>
      </c>
      <c r="U460" s="216">
        <f>'[6]sp. DRG'!R394</f>
        <v>786</v>
      </c>
      <c r="V460" s="213">
        <f>'[6]sp. DRG'!S394</f>
        <v>188.53355999999999</v>
      </c>
      <c r="W460" s="208">
        <f>'[6]sp. DRG'!T394</f>
        <v>786</v>
      </c>
      <c r="X460" s="214">
        <f>'[6]sp. DRG'!U394</f>
        <v>188.53355999999999</v>
      </c>
      <c r="Y460" s="211">
        <f t="shared" si="103"/>
        <v>4351.8558899999998</v>
      </c>
      <c r="Z460" s="177">
        <f t="shared" si="104"/>
        <v>4323.2995370520002</v>
      </c>
      <c r="AA460" s="154"/>
      <c r="AB460" s="154"/>
    </row>
    <row r="461" spans="1:30" s="155" customFormat="1" ht="22.5">
      <c r="A461" s="648" t="s">
        <v>1028</v>
      </c>
      <c r="B461" s="679" t="s">
        <v>1029</v>
      </c>
      <c r="C461" s="770">
        <v>1</v>
      </c>
      <c r="D461" s="148">
        <f>'[6]sp. DRG'!E395</f>
        <v>2546</v>
      </c>
      <c r="E461" s="149">
        <f>'[6]sp. DRG'!F395</f>
        <v>2175.1917000000003</v>
      </c>
      <c r="F461" s="150">
        <f>'[6]sp. DRG'!G395</f>
        <v>2546</v>
      </c>
      <c r="G461" s="153">
        <f>'[6]sp. DRG'!H395</f>
        <v>2175.1917000000003</v>
      </c>
      <c r="H461" s="216"/>
      <c r="I461" s="149"/>
      <c r="J461" s="208"/>
      <c r="K461" s="151"/>
      <c r="L461" s="207">
        <f>'[6]sp. DRG'!I395</f>
        <v>0</v>
      </c>
      <c r="M461" s="207">
        <f>'[6]sp. DRG'!J395</f>
        <v>0</v>
      </c>
      <c r="N461" s="207">
        <f>'[6]sp. DRG'!K395</f>
        <v>0</v>
      </c>
      <c r="O461" s="207">
        <f>'[6]sp. DRG'!L395</f>
        <v>0</v>
      </c>
      <c r="P461" s="207">
        <f>'[6]sp. DRG'!M395</f>
        <v>0</v>
      </c>
      <c r="Q461" s="207">
        <f>'[6]sp. DRG'!N395</f>
        <v>0</v>
      </c>
      <c r="R461" s="207">
        <f>'[6]sp. DRG'!O395</f>
        <v>0</v>
      </c>
      <c r="S461" s="207">
        <f>'[6]sp. DRG'!P395</f>
        <v>0</v>
      </c>
      <c r="T461" s="207">
        <f>'[6]sp. DRG'!Q395</f>
        <v>0</v>
      </c>
      <c r="U461" s="216">
        <f>'[6]sp. DRG'!R395</f>
        <v>0</v>
      </c>
      <c r="V461" s="213">
        <f>'[6]sp. DRG'!S395</f>
        <v>0</v>
      </c>
      <c r="W461" s="208">
        <f>'[6]sp. DRG'!T395</f>
        <v>0</v>
      </c>
      <c r="X461" s="214">
        <f>'[6]sp. DRG'!U395</f>
        <v>0</v>
      </c>
      <c r="Y461" s="211">
        <f t="shared" si="103"/>
        <v>2175.1917000000003</v>
      </c>
      <c r="Z461" s="177">
        <f t="shared" si="104"/>
        <v>2175.1917000000003</v>
      </c>
      <c r="AA461" s="154"/>
      <c r="AB461" s="154"/>
    </row>
    <row r="462" spans="1:30" s="155" customFormat="1" ht="33.75">
      <c r="A462" s="648" t="s">
        <v>1030</v>
      </c>
      <c r="B462" s="679" t="s">
        <v>1031</v>
      </c>
      <c r="C462" s="770">
        <v>1</v>
      </c>
      <c r="D462" s="148">
        <f>'[6]sp. DRG'!E396</f>
        <v>1035</v>
      </c>
      <c r="E462" s="149">
        <f>'[6]sp. DRG'!F396</f>
        <v>1204.9100000000001</v>
      </c>
      <c r="F462" s="150">
        <f>'[6]sp. DRG'!G396</f>
        <v>1006.4143730702292</v>
      </c>
      <c r="G462" s="153">
        <f>'[6]sp. DRG'!H396</f>
        <v>1171.6316350300001</v>
      </c>
      <c r="H462" s="216"/>
      <c r="I462" s="149"/>
      <c r="J462" s="208"/>
      <c r="K462" s="151"/>
      <c r="L462" s="207">
        <f>'[6]sp. DRG'!I396</f>
        <v>0</v>
      </c>
      <c r="M462" s="207">
        <f>'[6]sp. DRG'!J396</f>
        <v>0</v>
      </c>
      <c r="N462" s="207">
        <f>'[6]sp. DRG'!K396</f>
        <v>0</v>
      </c>
      <c r="O462" s="207">
        <f>'[6]sp. DRG'!L396</f>
        <v>0</v>
      </c>
      <c r="P462" s="207">
        <f>'[6]sp. DRG'!M396</f>
        <v>0</v>
      </c>
      <c r="Q462" s="207">
        <f>'[6]sp. DRG'!N396</f>
        <v>0</v>
      </c>
      <c r="R462" s="207">
        <f>'[6]sp. DRG'!O396</f>
        <v>0</v>
      </c>
      <c r="S462" s="207">
        <f>'[6]sp. DRG'!P396</f>
        <v>0</v>
      </c>
      <c r="T462" s="207">
        <f>'[6]sp. DRG'!Q396</f>
        <v>0</v>
      </c>
      <c r="U462" s="216">
        <f>'[6]sp. DRG'!R396</f>
        <v>1907</v>
      </c>
      <c r="V462" s="213">
        <f>'[6]sp. DRG'!S396</f>
        <v>482.15890999999999</v>
      </c>
      <c r="W462" s="208">
        <f>'[6]sp. DRG'!T396</f>
        <v>1907</v>
      </c>
      <c r="X462" s="214">
        <f>'[6]sp. DRG'!U396</f>
        <v>482.15890999999999</v>
      </c>
      <c r="Y462" s="211">
        <f t="shared" si="103"/>
        <v>1687.06891</v>
      </c>
      <c r="Z462" s="177">
        <f t="shared" si="104"/>
        <v>1653.79054503</v>
      </c>
      <c r="AA462" s="154"/>
      <c r="AB462" s="154"/>
    </row>
    <row r="463" spans="1:30" s="155" customFormat="1" ht="33.75">
      <c r="A463" s="648" t="s">
        <v>1032</v>
      </c>
      <c r="B463" s="679" t="s">
        <v>1033</v>
      </c>
      <c r="C463" s="770">
        <v>1</v>
      </c>
      <c r="D463" s="148">
        <f>'[6]sp. DRG'!E397</f>
        <v>4389</v>
      </c>
      <c r="E463" s="149">
        <f>'[6]sp. DRG'!F397</f>
        <v>7277.81</v>
      </c>
      <c r="F463" s="150">
        <f>'[6]sp. DRG'!G397</f>
        <v>4389</v>
      </c>
      <c r="G463" s="153">
        <f>'[6]sp. DRG'!H397</f>
        <v>7277.81</v>
      </c>
      <c r="H463" s="216"/>
      <c r="I463" s="149"/>
      <c r="J463" s="208"/>
      <c r="K463" s="151"/>
      <c r="L463" s="207">
        <f>'[6]sp. DRG'!I397</f>
        <v>498</v>
      </c>
      <c r="M463" s="213">
        <f>'[6]sp. DRG'!J397</f>
        <v>1569.4721100000002</v>
      </c>
      <c r="N463" s="208">
        <f>'[6]sp. DRG'!K397</f>
        <v>141.46147462282715</v>
      </c>
      <c r="O463" s="208">
        <f>'[6]sp. DRG'!L397</f>
        <v>0</v>
      </c>
      <c r="P463" s="213">
        <f>'[6]sp. DRG'!M397</f>
        <v>445.82297</v>
      </c>
      <c r="Q463" s="208">
        <f>'[6]sp. DRG'!N397</f>
        <v>0</v>
      </c>
      <c r="R463" s="213">
        <f>'[6]sp. DRG'!O397</f>
        <v>0</v>
      </c>
      <c r="S463" s="208">
        <f>'[6]sp. DRG'!P397</f>
        <v>0</v>
      </c>
      <c r="T463" s="215">
        <f>'[6]sp. DRG'!Q397</f>
        <v>0</v>
      </c>
      <c r="U463" s="216">
        <f>'[6]sp. DRG'!R397</f>
        <v>27936</v>
      </c>
      <c r="V463" s="213">
        <f>'[6]sp. DRG'!S397</f>
        <v>4647.7431399999996</v>
      </c>
      <c r="W463" s="208">
        <f>'[6]sp. DRG'!T397</f>
        <v>22051</v>
      </c>
      <c r="X463" s="214">
        <f>'[6]sp. DRG'!U397</f>
        <v>3738.23344</v>
      </c>
      <c r="Y463" s="211">
        <f t="shared" si="103"/>
        <v>13495.025249999999</v>
      </c>
      <c r="Z463" s="177">
        <f t="shared" si="104"/>
        <v>11461.866410000001</v>
      </c>
      <c r="AA463" s="154"/>
      <c r="AB463" s="154"/>
    </row>
    <row r="464" spans="1:30" s="155" customFormat="1" ht="33.75">
      <c r="A464" s="648" t="s">
        <v>1034</v>
      </c>
      <c r="B464" s="679" t="s">
        <v>1035</v>
      </c>
      <c r="C464" s="770">
        <v>1</v>
      </c>
      <c r="D464" s="148">
        <f>'[6]sp. DRG'!E398</f>
        <v>3438</v>
      </c>
      <c r="E464" s="149">
        <f>'[6]sp. DRG'!F398</f>
        <v>5140.84</v>
      </c>
      <c r="F464" s="150">
        <f>'[6]sp. DRG'!G398</f>
        <v>3438.0000000000005</v>
      </c>
      <c r="G464" s="153">
        <f>'[6]sp. DRG'!H398</f>
        <v>5140.84</v>
      </c>
      <c r="H464" s="216"/>
      <c r="I464" s="149"/>
      <c r="J464" s="208"/>
      <c r="K464" s="151"/>
      <c r="L464" s="207">
        <f>'[6]sp. DRG'!I398</f>
        <v>192</v>
      </c>
      <c r="M464" s="213">
        <f>'[6]sp. DRG'!J398</f>
        <v>190.42373999999998</v>
      </c>
      <c r="N464" s="208">
        <f>'[6]sp. DRG'!K398</f>
        <v>185.94011571170694</v>
      </c>
      <c r="O464" s="208">
        <f>'[6]sp. DRG'!L398</f>
        <v>0</v>
      </c>
      <c r="P464" s="213">
        <f>'[6]sp. DRG'!M398</f>
        <v>184.41360546799999</v>
      </c>
      <c r="Q464" s="208">
        <f>'[6]sp. DRG'!N398</f>
        <v>0</v>
      </c>
      <c r="R464" s="213">
        <f>'[6]sp. DRG'!O398</f>
        <v>0</v>
      </c>
      <c r="S464" s="208">
        <f>'[6]sp. DRG'!P398</f>
        <v>0</v>
      </c>
      <c r="T464" s="215">
        <f>'[6]sp. DRG'!Q398</f>
        <v>0</v>
      </c>
      <c r="U464" s="216">
        <f>'[6]sp. DRG'!R398</f>
        <v>1551</v>
      </c>
      <c r="V464" s="213">
        <f>'[6]sp. DRG'!S398</f>
        <v>509.95466999999996</v>
      </c>
      <c r="W464" s="208">
        <f>'[6]sp. DRG'!T398</f>
        <v>1551</v>
      </c>
      <c r="X464" s="214">
        <f>'[6]sp. DRG'!U398</f>
        <v>509.95466999999996</v>
      </c>
      <c r="Y464" s="211">
        <f t="shared" si="103"/>
        <v>5841.2184100000004</v>
      </c>
      <c r="Z464" s="177">
        <f t="shared" si="104"/>
        <v>5835.2082754680005</v>
      </c>
      <c r="AA464" s="154"/>
      <c r="AB464" s="154"/>
    </row>
    <row r="465" spans="1:28" s="155" customFormat="1" ht="33.75">
      <c r="A465" s="648" t="s">
        <v>1036</v>
      </c>
      <c r="B465" s="679" t="s">
        <v>1037</v>
      </c>
      <c r="C465" s="770">
        <v>1</v>
      </c>
      <c r="D465" s="148">
        <f>'[6]sp. DRG'!E399</f>
        <v>2835</v>
      </c>
      <c r="E465" s="149">
        <f>'[6]sp. DRG'!F399</f>
        <v>4801.59</v>
      </c>
      <c r="F465" s="150">
        <f>'[6]sp. DRG'!G399</f>
        <v>2835</v>
      </c>
      <c r="G465" s="153">
        <f>'[6]sp. DRG'!H399</f>
        <v>4801.59</v>
      </c>
      <c r="H465" s="216"/>
      <c r="I465" s="149"/>
      <c r="J465" s="208"/>
      <c r="K465" s="151"/>
      <c r="L465" s="207">
        <f>'[6]sp. DRG'!I399</f>
        <v>55</v>
      </c>
      <c r="M465" s="213">
        <f>'[6]sp. DRG'!J399</f>
        <v>335.50337999999999</v>
      </c>
      <c r="N465" s="208">
        <f>'[6]sp. DRG'!K399</f>
        <v>55</v>
      </c>
      <c r="O465" s="208">
        <f>'[6]sp. DRG'!L399</f>
        <v>0</v>
      </c>
      <c r="P465" s="213">
        <f>'[6]sp. DRG'!M399</f>
        <v>335.50337999999999</v>
      </c>
      <c r="Q465" s="208">
        <f>'[6]sp. DRG'!N399</f>
        <v>0</v>
      </c>
      <c r="R465" s="213">
        <f>'[6]sp. DRG'!O399</f>
        <v>0</v>
      </c>
      <c r="S465" s="208">
        <f>'[6]sp. DRG'!P399</f>
        <v>0</v>
      </c>
      <c r="T465" s="215">
        <f>'[6]sp. DRG'!Q399</f>
        <v>0</v>
      </c>
      <c r="U465" s="216">
        <f>'[6]sp. DRG'!R399</f>
        <v>3139</v>
      </c>
      <c r="V465" s="213">
        <f>'[6]sp. DRG'!S399</f>
        <v>677.52616</v>
      </c>
      <c r="W465" s="208">
        <f>'[6]sp. DRG'!T399</f>
        <v>2880</v>
      </c>
      <c r="X465" s="214">
        <f>'[6]sp. DRG'!U399</f>
        <v>582.79732999999999</v>
      </c>
      <c r="Y465" s="211">
        <f t="shared" si="103"/>
        <v>5814.6195399999997</v>
      </c>
      <c r="Z465" s="177">
        <f t="shared" si="104"/>
        <v>5719.8907099999997</v>
      </c>
      <c r="AA465" s="154"/>
      <c r="AB465" s="154"/>
    </row>
    <row r="466" spans="1:28" s="155" customFormat="1" ht="45">
      <c r="A466" s="648" t="s">
        <v>1038</v>
      </c>
      <c r="B466" s="679" t="s">
        <v>1039</v>
      </c>
      <c r="C466" s="770">
        <v>1</v>
      </c>
      <c r="D466" s="148">
        <f>'[6]sp. DRG'!E400</f>
        <v>1494</v>
      </c>
      <c r="E466" s="149">
        <f>'[6]sp. DRG'!F400</f>
        <v>3001.1532900000002</v>
      </c>
      <c r="F466" s="150">
        <f>'[6]sp. DRG'!G400</f>
        <v>1482.0764329968631</v>
      </c>
      <c r="G466" s="153">
        <f>'[6]sp. DRG'!H400</f>
        <v>2977.20118</v>
      </c>
      <c r="H466" s="216"/>
      <c r="I466" s="149"/>
      <c r="J466" s="208"/>
      <c r="K466" s="151"/>
      <c r="L466" s="207">
        <f>'[6]sp. DRG'!I400</f>
        <v>0</v>
      </c>
      <c r="M466" s="213">
        <f>'[6]sp. DRG'!J400</f>
        <v>0</v>
      </c>
      <c r="N466" s="208">
        <f>'[6]sp. DRG'!K400</f>
        <v>0</v>
      </c>
      <c r="O466" s="208">
        <f>'[6]sp. DRG'!L400</f>
        <v>0</v>
      </c>
      <c r="P466" s="213">
        <f>'[6]sp. DRG'!M400</f>
        <v>0</v>
      </c>
      <c r="Q466" s="208">
        <f>'[6]sp. DRG'!N400</f>
        <v>0</v>
      </c>
      <c r="R466" s="213">
        <f>'[6]sp. DRG'!O400</f>
        <v>0</v>
      </c>
      <c r="S466" s="208">
        <f>'[6]sp. DRG'!P400</f>
        <v>0</v>
      </c>
      <c r="T466" s="215">
        <f>'[6]sp. DRG'!Q400</f>
        <v>0</v>
      </c>
      <c r="U466" s="216">
        <f>'[6]sp. DRG'!R400</f>
        <v>3658</v>
      </c>
      <c r="V466" s="213">
        <f>'[6]sp. DRG'!S400</f>
        <v>1090.28287</v>
      </c>
      <c r="W466" s="208">
        <f>'[6]sp. DRG'!T400</f>
        <v>3658</v>
      </c>
      <c r="X466" s="214">
        <f>'[6]sp. DRG'!U400</f>
        <v>1090.28287</v>
      </c>
      <c r="Y466" s="211">
        <f t="shared" si="103"/>
        <v>4091.4361600000002</v>
      </c>
      <c r="Z466" s="177">
        <f t="shared" si="104"/>
        <v>4067.48405</v>
      </c>
      <c r="AA466" s="154"/>
      <c r="AB466" s="154"/>
    </row>
    <row r="467" spans="1:28" s="155" customFormat="1" ht="45">
      <c r="A467" s="648" t="s">
        <v>1040</v>
      </c>
      <c r="B467" s="679" t="s">
        <v>1041</v>
      </c>
      <c r="C467" s="770">
        <v>1</v>
      </c>
      <c r="D467" s="148">
        <f>'[6]sp. DRG'!E401</f>
        <v>1238</v>
      </c>
      <c r="E467" s="149">
        <f>'[6]sp. DRG'!F401</f>
        <v>2978.99</v>
      </c>
      <c r="F467" s="150">
        <f>'[6]sp. DRG'!G401</f>
        <v>1238</v>
      </c>
      <c r="G467" s="153">
        <f>'[6]sp. DRG'!H401</f>
        <v>2978.99</v>
      </c>
      <c r="H467" s="216"/>
      <c r="I467" s="149"/>
      <c r="J467" s="208"/>
      <c r="K467" s="151"/>
      <c r="L467" s="207">
        <f>'[6]sp. DRG'!I401</f>
        <v>0</v>
      </c>
      <c r="M467" s="213">
        <f>'[6]sp. DRG'!J401</f>
        <v>0</v>
      </c>
      <c r="N467" s="208">
        <f>'[6]sp. DRG'!K401</f>
        <v>0</v>
      </c>
      <c r="O467" s="208">
        <f>'[6]sp. DRG'!L401</f>
        <v>0</v>
      </c>
      <c r="P467" s="213">
        <f>'[6]sp. DRG'!M401</f>
        <v>0</v>
      </c>
      <c r="Q467" s="208">
        <f>'[6]sp. DRG'!N401</f>
        <v>0</v>
      </c>
      <c r="R467" s="213">
        <f>'[6]sp. DRG'!O401</f>
        <v>0</v>
      </c>
      <c r="S467" s="208">
        <f>'[6]sp. DRG'!P401</f>
        <v>0</v>
      </c>
      <c r="T467" s="215">
        <f>'[6]sp. DRG'!Q401</f>
        <v>0</v>
      </c>
      <c r="U467" s="216">
        <f>'[6]sp. DRG'!R401</f>
        <v>2111</v>
      </c>
      <c r="V467" s="213">
        <f>'[6]sp. DRG'!S401</f>
        <v>487.40861999999998</v>
      </c>
      <c r="W467" s="208">
        <f>'[6]sp. DRG'!T401</f>
        <v>443</v>
      </c>
      <c r="X467" s="214">
        <f>'[6]sp. DRG'!U401</f>
        <v>57.967230000000001</v>
      </c>
      <c r="Y467" s="211">
        <f t="shared" si="103"/>
        <v>3466.3986199999999</v>
      </c>
      <c r="Z467" s="177">
        <f t="shared" si="104"/>
        <v>3036.95723</v>
      </c>
      <c r="AA467" s="154"/>
      <c r="AB467" s="154"/>
    </row>
    <row r="468" spans="1:28" s="155" customFormat="1">
      <c r="A468" s="648" t="s">
        <v>1042</v>
      </c>
      <c r="B468" s="679" t="s">
        <v>1043</v>
      </c>
      <c r="C468" s="770">
        <v>1</v>
      </c>
      <c r="D468" s="148">
        <f>'[6]sp. DRG'!E402</f>
        <v>6745</v>
      </c>
      <c r="E468" s="149">
        <f>'[6]sp. DRG'!F402</f>
        <v>14653.588320000001</v>
      </c>
      <c r="F468" s="150">
        <f>'[6]sp. DRG'!G402</f>
        <v>6744.9999983986272</v>
      </c>
      <c r="G468" s="153">
        <f>'[6]sp. DRG'!H402</f>
        <v>14653.588316521</v>
      </c>
      <c r="H468" s="216"/>
      <c r="I468" s="149"/>
      <c r="J468" s="208"/>
      <c r="K468" s="151"/>
      <c r="L468" s="207">
        <f>'[6]sp. DRG'!I402</f>
        <v>167</v>
      </c>
      <c r="M468" s="213">
        <f>'[6]sp. DRG'!J402</f>
        <v>354.73227000000003</v>
      </c>
      <c r="N468" s="208">
        <f>'[6]sp. DRG'!K402</f>
        <v>167.00000164207222</v>
      </c>
      <c r="O468" s="208">
        <f>'[6]sp. DRG'!L402</f>
        <v>0</v>
      </c>
      <c r="P468" s="213">
        <f>'[6]sp. DRG'!M402</f>
        <v>354.73227348800003</v>
      </c>
      <c r="Q468" s="208">
        <f>'[6]sp. DRG'!N402</f>
        <v>0</v>
      </c>
      <c r="R468" s="213">
        <f>'[6]sp. DRG'!O402</f>
        <v>0</v>
      </c>
      <c r="S468" s="208">
        <f>'[6]sp. DRG'!P402</f>
        <v>0</v>
      </c>
      <c r="T468" s="215">
        <f>'[6]sp. DRG'!Q402</f>
        <v>0</v>
      </c>
      <c r="U468" s="216">
        <f>'[6]sp. DRG'!R402</f>
        <v>10224</v>
      </c>
      <c r="V468" s="213">
        <f>'[6]sp. DRG'!S402</f>
        <v>2709.6106400000003</v>
      </c>
      <c r="W468" s="208">
        <f>'[6]sp. DRG'!T402</f>
        <v>10096</v>
      </c>
      <c r="X468" s="214">
        <f>'[6]sp. DRG'!U402</f>
        <v>2614.3253500000001</v>
      </c>
      <c r="Y468" s="211">
        <f t="shared" si="103"/>
        <v>17717.931230000002</v>
      </c>
      <c r="Z468" s="177">
        <f t="shared" si="104"/>
        <v>17622.645940008999</v>
      </c>
      <c r="AA468" s="154"/>
      <c r="AB468" s="154"/>
    </row>
    <row r="469" spans="1:28" s="155" customFormat="1">
      <c r="A469" s="648" t="s">
        <v>1044</v>
      </c>
      <c r="B469" s="679" t="s">
        <v>1045</v>
      </c>
      <c r="C469" s="770">
        <v>1</v>
      </c>
      <c r="D469" s="148">
        <f>'[6]sp. DRG'!E403</f>
        <v>13193</v>
      </c>
      <c r="E469" s="149">
        <f>'[6]sp. DRG'!F403</f>
        <v>31291.32</v>
      </c>
      <c r="F469" s="150">
        <f>'[6]sp. DRG'!G403</f>
        <v>13193</v>
      </c>
      <c r="G469" s="153">
        <f>'[6]sp. DRG'!H403</f>
        <v>31291.32</v>
      </c>
      <c r="H469" s="216"/>
      <c r="I469" s="149"/>
      <c r="J469" s="208"/>
      <c r="K469" s="151"/>
      <c r="L469" s="207">
        <f>'[6]sp. DRG'!I403</f>
        <v>79</v>
      </c>
      <c r="M469" s="213">
        <f>'[6]sp. DRG'!J403</f>
        <v>285.04518000000002</v>
      </c>
      <c r="N469" s="208">
        <f>'[6]sp. DRG'!K403</f>
        <v>0.5276917855618537</v>
      </c>
      <c r="O469" s="208">
        <f>'[6]sp. DRG'!L403</f>
        <v>0</v>
      </c>
      <c r="P469" s="213">
        <f>'[6]sp. DRG'!M403</f>
        <v>1.9039999999999999</v>
      </c>
      <c r="Q469" s="208">
        <f>'[6]sp. DRG'!N403</f>
        <v>0</v>
      </c>
      <c r="R469" s="213">
        <f>'[6]sp. DRG'!O403</f>
        <v>0</v>
      </c>
      <c r="S469" s="208">
        <f>'[6]sp. DRG'!P403</f>
        <v>0</v>
      </c>
      <c r="T469" s="215">
        <f>'[6]sp. DRG'!Q403</f>
        <v>0</v>
      </c>
      <c r="U469" s="216">
        <f>'[6]sp. DRG'!R403</f>
        <v>23054</v>
      </c>
      <c r="V469" s="213">
        <f>'[6]sp. DRG'!S403</f>
        <v>5929.5879599999998</v>
      </c>
      <c r="W469" s="208">
        <f>'[6]sp. DRG'!T403</f>
        <v>15096</v>
      </c>
      <c r="X469" s="214">
        <f>'[6]sp. DRG'!U403</f>
        <v>3820.6350499999999</v>
      </c>
      <c r="Y469" s="211">
        <f t="shared" si="103"/>
        <v>37505.953139999998</v>
      </c>
      <c r="Z469" s="177">
        <f t="shared" si="104"/>
        <v>35113.859049999999</v>
      </c>
      <c r="AA469" s="154"/>
      <c r="AB469" s="154"/>
    </row>
    <row r="470" spans="1:28" s="155" customFormat="1" ht="22.5">
      <c r="A470" s="648" t="s">
        <v>1046</v>
      </c>
      <c r="B470" s="679" t="s">
        <v>1047</v>
      </c>
      <c r="C470" s="770">
        <v>1</v>
      </c>
      <c r="D470" s="148">
        <f>'[6]sp. DRG'!E404</f>
        <v>3715</v>
      </c>
      <c r="E470" s="149">
        <f>'[6]sp. DRG'!F404</f>
        <v>12834.27</v>
      </c>
      <c r="F470" s="150">
        <f>'[6]sp. DRG'!G404</f>
        <v>3691.4327980594148</v>
      </c>
      <c r="G470" s="153">
        <f>'[6]sp. DRG'!H404</f>
        <v>12752.852010000002</v>
      </c>
      <c r="H470" s="216"/>
      <c r="I470" s="149"/>
      <c r="J470" s="208"/>
      <c r="K470" s="151"/>
      <c r="L470" s="207">
        <f>'[6]sp. DRG'!I404</f>
        <v>0</v>
      </c>
      <c r="M470" s="213">
        <f>'[6]sp. DRG'!J404</f>
        <v>0</v>
      </c>
      <c r="N470" s="208">
        <f>'[6]sp. DRG'!K404</f>
        <v>0</v>
      </c>
      <c r="O470" s="208">
        <f>'[6]sp. DRG'!L404</f>
        <v>0</v>
      </c>
      <c r="P470" s="213">
        <f>'[6]sp. DRG'!M404</f>
        <v>0</v>
      </c>
      <c r="Q470" s="208">
        <f>'[6]sp. DRG'!N404</f>
        <v>0</v>
      </c>
      <c r="R470" s="213">
        <f>'[6]sp. DRG'!O404</f>
        <v>0</v>
      </c>
      <c r="S470" s="208">
        <f>'[6]sp. DRG'!P404</f>
        <v>0</v>
      </c>
      <c r="T470" s="215">
        <f>'[6]sp. DRG'!Q404</f>
        <v>0</v>
      </c>
      <c r="U470" s="216">
        <f>'[6]sp. DRG'!R404</f>
        <v>4015</v>
      </c>
      <c r="V470" s="213">
        <f>'[6]sp. DRG'!S404</f>
        <v>1488.26612</v>
      </c>
      <c r="W470" s="208">
        <f>'[6]sp. DRG'!T404</f>
        <v>4015</v>
      </c>
      <c r="X470" s="214">
        <f>'[6]sp. DRG'!U404</f>
        <v>1488.26612</v>
      </c>
      <c r="Y470" s="211">
        <f t="shared" si="103"/>
        <v>14322.536120000001</v>
      </c>
      <c r="Z470" s="177">
        <f t="shared" si="104"/>
        <v>14241.118130000003</v>
      </c>
      <c r="AA470" s="154"/>
      <c r="AB470" s="154"/>
    </row>
    <row r="471" spans="1:28" s="155" customFormat="1" ht="33.75">
      <c r="A471" s="648" t="s">
        <v>1048</v>
      </c>
      <c r="B471" s="679" t="s">
        <v>1049</v>
      </c>
      <c r="C471" s="770">
        <v>1</v>
      </c>
      <c r="D471" s="148">
        <f>'[6]sp. DRG'!E405</f>
        <v>5819</v>
      </c>
      <c r="E471" s="149">
        <f>'[6]sp. DRG'!F405</f>
        <v>9859.1999999999989</v>
      </c>
      <c r="F471" s="150">
        <f>'[6]sp. DRG'!G405</f>
        <v>5031.2371045845512</v>
      </c>
      <c r="G471" s="153">
        <f>'[6]sp. DRG'!H405</f>
        <v>8524.4840800000002</v>
      </c>
      <c r="H471" s="216"/>
      <c r="I471" s="149"/>
      <c r="J471" s="208"/>
      <c r="K471" s="151"/>
      <c r="L471" s="207">
        <f>'[6]sp. DRG'!I405</f>
        <v>160</v>
      </c>
      <c r="M471" s="213">
        <f>'[6]sp. DRG'!J405</f>
        <v>1913.6808000000001</v>
      </c>
      <c r="N471" s="208">
        <f>'[6]sp. DRG'!K405</f>
        <v>159.99999931273805</v>
      </c>
      <c r="O471" s="208">
        <f>'[6]sp. DRG'!L405</f>
        <v>0</v>
      </c>
      <c r="P471" s="213">
        <f>'[6]sp. DRG'!M405</f>
        <v>1913.6807917800002</v>
      </c>
      <c r="Q471" s="208">
        <f>'[6]sp. DRG'!N405</f>
        <v>0</v>
      </c>
      <c r="R471" s="213">
        <f>'[6]sp. DRG'!O405</f>
        <v>0</v>
      </c>
      <c r="S471" s="208">
        <f>'[6]sp. DRG'!P405</f>
        <v>0</v>
      </c>
      <c r="T471" s="215">
        <f>'[6]sp. DRG'!Q405</f>
        <v>0</v>
      </c>
      <c r="U471" s="216">
        <f>'[6]sp. DRG'!R405</f>
        <v>4757</v>
      </c>
      <c r="V471" s="213">
        <f>'[6]sp. DRG'!S405</f>
        <v>1316.5928999999999</v>
      </c>
      <c r="W471" s="208">
        <f>'[6]sp. DRG'!T405</f>
        <v>4757</v>
      </c>
      <c r="X471" s="214">
        <f>'[6]sp. DRG'!U405</f>
        <v>1316.5928999999999</v>
      </c>
      <c r="Y471" s="211">
        <f t="shared" si="103"/>
        <v>13089.473699999999</v>
      </c>
      <c r="Z471" s="177">
        <f t="shared" si="104"/>
        <v>11754.757771780001</v>
      </c>
      <c r="AA471" s="154"/>
      <c r="AB471" s="154"/>
    </row>
    <row r="472" spans="1:28" s="155" customFormat="1" ht="33.75">
      <c r="A472" s="648" t="s">
        <v>1050</v>
      </c>
      <c r="B472" s="679" t="s">
        <v>1051</v>
      </c>
      <c r="C472" s="770">
        <v>1</v>
      </c>
      <c r="D472" s="148">
        <f>'[6]sp. DRG'!E406</f>
        <v>6265</v>
      </c>
      <c r="E472" s="149">
        <f>'[6]sp. DRG'!F406</f>
        <v>12194.72</v>
      </c>
      <c r="F472" s="150">
        <f>'[6]sp. DRG'!G406</f>
        <v>6265</v>
      </c>
      <c r="G472" s="153">
        <f>'[6]sp. DRG'!H406</f>
        <v>12194.72</v>
      </c>
      <c r="H472" s="216"/>
      <c r="I472" s="149"/>
      <c r="J472" s="208"/>
      <c r="K472" s="151"/>
      <c r="L472" s="207">
        <f>'[6]sp. DRG'!I406</f>
        <v>101</v>
      </c>
      <c r="M472" s="213">
        <f>'[6]sp. DRG'!J406</f>
        <v>740.17757999999992</v>
      </c>
      <c r="N472" s="208">
        <f>'[6]sp. DRG'!K406</f>
        <v>85.760768395605837</v>
      </c>
      <c r="O472" s="208">
        <f>'[6]sp. DRG'!L406</f>
        <v>0</v>
      </c>
      <c r="P472" s="213">
        <f>'[6]sp. DRG'!M406</f>
        <v>628.49701000000005</v>
      </c>
      <c r="Q472" s="208">
        <f>'[6]sp. DRG'!N406</f>
        <v>0</v>
      </c>
      <c r="R472" s="213">
        <f>'[6]sp. DRG'!O406</f>
        <v>0</v>
      </c>
      <c r="S472" s="208">
        <f>'[6]sp. DRG'!P406</f>
        <v>0</v>
      </c>
      <c r="T472" s="215">
        <f>'[6]sp. DRG'!Q406</f>
        <v>0</v>
      </c>
      <c r="U472" s="216">
        <f>'[6]sp. DRG'!R406</f>
        <v>4441</v>
      </c>
      <c r="V472" s="213">
        <f>'[6]sp. DRG'!S406</f>
        <v>1606.9012</v>
      </c>
      <c r="W472" s="208">
        <f>'[6]sp. DRG'!T406</f>
        <v>999</v>
      </c>
      <c r="X472" s="214">
        <f>'[6]sp. DRG'!U406</f>
        <v>282.49104999999997</v>
      </c>
      <c r="Y472" s="211">
        <f t="shared" si="103"/>
        <v>14541.798779999999</v>
      </c>
      <c r="Z472" s="177">
        <f t="shared" si="104"/>
        <v>13105.708059999999</v>
      </c>
      <c r="AA472" s="154"/>
      <c r="AB472" s="154"/>
    </row>
    <row r="473" spans="1:28" s="155" customFormat="1" ht="22.5">
      <c r="A473" s="648" t="s">
        <v>1052</v>
      </c>
      <c r="B473" s="679" t="s">
        <v>1053</v>
      </c>
      <c r="C473" s="770">
        <v>1</v>
      </c>
      <c r="D473" s="148">
        <f>'[6]sp. DRG'!E407</f>
        <v>1296</v>
      </c>
      <c r="E473" s="149">
        <f>'[6]sp. DRG'!F407</f>
        <v>2189.0700000000002</v>
      </c>
      <c r="F473" s="150">
        <f>'[6]sp. DRG'!G407</f>
        <v>1296</v>
      </c>
      <c r="G473" s="153">
        <f>'[6]sp. DRG'!H407</f>
        <v>2189.0700000000002</v>
      </c>
      <c r="H473" s="216"/>
      <c r="I473" s="149"/>
      <c r="J473" s="208"/>
      <c r="K473" s="151"/>
      <c r="L473" s="207">
        <f>'[6]sp. DRG'!I407</f>
        <v>130</v>
      </c>
      <c r="M473" s="213">
        <f>'[6]sp. DRG'!J407</f>
        <v>271.40595000000002</v>
      </c>
      <c r="N473" s="208">
        <f>'[6]sp. DRG'!K407</f>
        <v>89.683060375058091</v>
      </c>
      <c r="O473" s="208">
        <f>'[6]sp. DRG'!L407</f>
        <v>0</v>
      </c>
      <c r="P473" s="213">
        <f>'[6]sp. DRG'!M407</f>
        <v>187.23473999999999</v>
      </c>
      <c r="Q473" s="208">
        <f>'[6]sp. DRG'!N407</f>
        <v>0</v>
      </c>
      <c r="R473" s="213">
        <f>'[6]sp. DRG'!O407</f>
        <v>0</v>
      </c>
      <c r="S473" s="208">
        <f>'[6]sp. DRG'!P407</f>
        <v>0</v>
      </c>
      <c r="T473" s="215">
        <f>'[6]sp. DRG'!Q407</f>
        <v>0</v>
      </c>
      <c r="U473" s="216">
        <f>'[6]sp. DRG'!R407</f>
        <v>2258</v>
      </c>
      <c r="V473" s="213">
        <f>'[6]sp. DRG'!S407</f>
        <v>451.6</v>
      </c>
      <c r="W473" s="208">
        <f>'[6]sp. DRG'!T407</f>
        <v>357</v>
      </c>
      <c r="X473" s="214">
        <f>'[6]sp. DRG'!U407</f>
        <v>71.400000000000006</v>
      </c>
      <c r="Y473" s="211">
        <f t="shared" si="103"/>
        <v>2912.0759500000004</v>
      </c>
      <c r="Z473" s="177">
        <f t="shared" si="104"/>
        <v>2447.7047400000001</v>
      </c>
      <c r="AA473" s="154"/>
      <c r="AB473" s="154"/>
    </row>
    <row r="474" spans="1:28" s="155" customFormat="1">
      <c r="A474" s="648" t="s">
        <v>1054</v>
      </c>
      <c r="B474" s="679" t="s">
        <v>1055</v>
      </c>
      <c r="C474" s="770">
        <v>1</v>
      </c>
      <c r="D474" s="148">
        <f>'[6]sp. DRG'!E408</f>
        <v>2779</v>
      </c>
      <c r="E474" s="149">
        <f>'[6]sp. DRG'!F408</f>
        <v>6144.21</v>
      </c>
      <c r="F474" s="150">
        <f>'[6]sp. DRG'!G408</f>
        <v>2760.5925435534109</v>
      </c>
      <c r="G474" s="153">
        <f>'[6]sp. DRG'!H408</f>
        <v>6103.5121669759992</v>
      </c>
      <c r="H474" s="216"/>
      <c r="I474" s="149"/>
      <c r="J474" s="208"/>
      <c r="K474" s="151"/>
      <c r="L474" s="207">
        <f>'[6]sp. DRG'!I408</f>
        <v>0</v>
      </c>
      <c r="M474" s="213">
        <f>'[6]sp. DRG'!J408</f>
        <v>0</v>
      </c>
      <c r="N474" s="208">
        <f>'[6]sp. DRG'!K408</f>
        <v>0</v>
      </c>
      <c r="O474" s="208">
        <f>'[6]sp. DRG'!L408</f>
        <v>0</v>
      </c>
      <c r="P474" s="208">
        <f>'[6]sp. DRG'!M408</f>
        <v>0</v>
      </c>
      <c r="Q474" s="208">
        <f>'[6]sp. DRG'!N408</f>
        <v>0</v>
      </c>
      <c r="R474" s="213">
        <f>'[6]sp. DRG'!O408</f>
        <v>0</v>
      </c>
      <c r="S474" s="208">
        <f>'[6]sp. DRG'!P408</f>
        <v>0</v>
      </c>
      <c r="T474" s="215">
        <f>'[6]sp. DRG'!Q408</f>
        <v>0</v>
      </c>
      <c r="U474" s="216">
        <f>'[6]sp. DRG'!R408</f>
        <v>12724</v>
      </c>
      <c r="V474" s="213">
        <f>'[6]sp. DRG'!S408</f>
        <v>2499.6099800000002</v>
      </c>
      <c r="W474" s="208">
        <f>'[6]sp. DRG'!T408</f>
        <v>12724</v>
      </c>
      <c r="X474" s="214">
        <f>'[6]sp. DRG'!U408</f>
        <v>2499.6099800000002</v>
      </c>
      <c r="Y474" s="211">
        <f t="shared" si="103"/>
        <v>8643.8199800000002</v>
      </c>
      <c r="Z474" s="177">
        <f t="shared" si="104"/>
        <v>8603.1221469759985</v>
      </c>
      <c r="AA474" s="154"/>
      <c r="AB474" s="154"/>
    </row>
    <row r="475" spans="1:28" s="155" customFormat="1" ht="45">
      <c r="A475" s="648" t="s">
        <v>1056</v>
      </c>
      <c r="B475" s="679" t="s">
        <v>1057</v>
      </c>
      <c r="C475" s="770">
        <v>1</v>
      </c>
      <c r="D475" s="148">
        <f>'[6]sp. DRG'!E409</f>
        <v>3930</v>
      </c>
      <c r="E475" s="149">
        <f>'[6]sp. DRG'!F409</f>
        <v>6468.09</v>
      </c>
      <c r="F475" s="150">
        <f>'[6]sp. DRG'!G409</f>
        <v>3930</v>
      </c>
      <c r="G475" s="153">
        <f>'[6]sp. DRG'!H409</f>
        <v>6468.09</v>
      </c>
      <c r="H475" s="216"/>
      <c r="I475" s="149"/>
      <c r="J475" s="208"/>
      <c r="K475" s="151"/>
      <c r="L475" s="207">
        <f>'[6]sp. DRG'!I409</f>
        <v>173</v>
      </c>
      <c r="M475" s="213">
        <f>'[6]sp. DRG'!J409</f>
        <v>961.94856000000004</v>
      </c>
      <c r="N475" s="208">
        <f>'[6]sp. DRG'!K409</f>
        <v>90.263602245009864</v>
      </c>
      <c r="O475" s="208">
        <f>'[6]sp. DRG'!L409</f>
        <v>0</v>
      </c>
      <c r="P475" s="208">
        <f>'[6]sp. DRG'!M409</f>
        <v>501.90140000000002</v>
      </c>
      <c r="Q475" s="208">
        <f>'[6]sp. DRG'!N409</f>
        <v>0</v>
      </c>
      <c r="R475" s="213">
        <f>'[6]sp. DRG'!O409</f>
        <v>0</v>
      </c>
      <c r="S475" s="208">
        <f>'[6]sp. DRG'!P409</f>
        <v>0</v>
      </c>
      <c r="T475" s="215">
        <f>'[6]sp. DRG'!Q409</f>
        <v>0</v>
      </c>
      <c r="U475" s="216">
        <f>'[6]sp. DRG'!R409</f>
        <v>8609</v>
      </c>
      <c r="V475" s="213">
        <f>'[6]sp. DRG'!S409</f>
        <v>2425.9910099999997</v>
      </c>
      <c r="W475" s="208">
        <f>'[6]sp. DRG'!T409</f>
        <v>7783</v>
      </c>
      <c r="X475" s="214">
        <f>'[6]sp. DRG'!U409</f>
        <v>2145.5740099999998</v>
      </c>
      <c r="Y475" s="211">
        <f t="shared" si="103"/>
        <v>9856.0295699999988</v>
      </c>
      <c r="Z475" s="177">
        <f t="shared" si="104"/>
        <v>9115.5654099999992</v>
      </c>
      <c r="AA475" s="154"/>
      <c r="AB475" s="154"/>
    </row>
    <row r="476" spans="1:28" s="155" customFormat="1" ht="33.75">
      <c r="A476" s="648" t="s">
        <v>1058</v>
      </c>
      <c r="B476" s="679" t="s">
        <v>1059</v>
      </c>
      <c r="C476" s="770">
        <v>1</v>
      </c>
      <c r="D476" s="148">
        <f>'[6]sp. DRG'!E410</f>
        <v>5707</v>
      </c>
      <c r="E476" s="149">
        <f>'[6]sp. DRG'!F410</f>
        <v>9809.99</v>
      </c>
      <c r="F476" s="150">
        <f>'[6]sp. DRG'!G410</f>
        <v>5707</v>
      </c>
      <c r="G476" s="153">
        <f>'[6]sp. DRG'!H410</f>
        <v>9809.99</v>
      </c>
      <c r="H476" s="216"/>
      <c r="I476" s="149"/>
      <c r="J476" s="208"/>
      <c r="K476" s="151"/>
      <c r="L476" s="207">
        <f>'[6]sp. DRG'!I410</f>
        <v>0</v>
      </c>
      <c r="M476" s="213">
        <f>'[6]sp. DRG'!J410</f>
        <v>0</v>
      </c>
      <c r="N476" s="208">
        <f>'[6]sp. DRG'!K410</f>
        <v>0</v>
      </c>
      <c r="O476" s="208">
        <f>'[6]sp. DRG'!L410</f>
        <v>0</v>
      </c>
      <c r="P476" s="213">
        <f>'[6]sp. DRG'!M410</f>
        <v>0</v>
      </c>
      <c r="Q476" s="208">
        <f>'[6]sp. DRG'!N410</f>
        <v>0</v>
      </c>
      <c r="R476" s="213">
        <f>'[6]sp. DRG'!O410</f>
        <v>0</v>
      </c>
      <c r="S476" s="208">
        <f>'[6]sp. DRG'!P410</f>
        <v>0</v>
      </c>
      <c r="T476" s="215">
        <f>'[6]sp. DRG'!Q410</f>
        <v>0</v>
      </c>
      <c r="U476" s="216">
        <f>'[6]sp. DRG'!R410</f>
        <v>2638</v>
      </c>
      <c r="V476" s="213">
        <f>'[6]sp. DRG'!S410</f>
        <v>1090.0081</v>
      </c>
      <c r="W476" s="208">
        <f>'[6]sp. DRG'!T410</f>
        <v>2315</v>
      </c>
      <c r="X476" s="214">
        <f>'[6]sp. DRG'!U410</f>
        <v>927.92610000000002</v>
      </c>
      <c r="Y476" s="211">
        <f t="shared" si="103"/>
        <v>10899.998100000001</v>
      </c>
      <c r="Z476" s="177">
        <f t="shared" si="104"/>
        <v>10737.9161</v>
      </c>
      <c r="AA476" s="154"/>
      <c r="AB476" s="154"/>
    </row>
    <row r="477" spans="1:28" s="155" customFormat="1" ht="33.75">
      <c r="A477" s="648" t="s">
        <v>1060</v>
      </c>
      <c r="B477" s="679" t="s">
        <v>1061</v>
      </c>
      <c r="C477" s="770">
        <v>1</v>
      </c>
      <c r="D477" s="148">
        <f>'[6]sp. DRG'!E411</f>
        <v>6803</v>
      </c>
      <c r="E477" s="149">
        <f>'[6]sp. DRG'!F411</f>
        <v>14474.96</v>
      </c>
      <c r="F477" s="150">
        <f>'[6]sp. DRG'!G411</f>
        <v>6803</v>
      </c>
      <c r="G477" s="153">
        <f>'[6]sp. DRG'!H411</f>
        <v>14474.96</v>
      </c>
      <c r="H477" s="216"/>
      <c r="I477" s="149"/>
      <c r="J477" s="208"/>
      <c r="K477" s="151"/>
      <c r="L477" s="207">
        <f>'[6]sp. DRG'!I411</f>
        <v>64</v>
      </c>
      <c r="M477" s="213">
        <f>'[6]sp. DRG'!J411</f>
        <v>921.05850282600011</v>
      </c>
      <c r="N477" s="208">
        <f>'[6]sp. DRG'!K411</f>
        <v>50.19849472985598</v>
      </c>
      <c r="O477" s="208">
        <f>'[6]sp. DRG'!L411</f>
        <v>0</v>
      </c>
      <c r="P477" s="213">
        <f>'[6]sp. DRG'!M411</f>
        <v>722.43360000000007</v>
      </c>
      <c r="Q477" s="208">
        <f>'[6]sp. DRG'!N411</f>
        <v>0</v>
      </c>
      <c r="R477" s="213">
        <f>'[6]sp. DRG'!O411</f>
        <v>0</v>
      </c>
      <c r="S477" s="208">
        <f>'[6]sp. DRG'!P411</f>
        <v>0</v>
      </c>
      <c r="T477" s="215">
        <f>'[6]sp. DRG'!Q411</f>
        <v>0</v>
      </c>
      <c r="U477" s="216">
        <f>'[6]sp. DRG'!R411</f>
        <v>9612</v>
      </c>
      <c r="V477" s="213">
        <f>'[6]sp. DRG'!S411</f>
        <v>2806.7246099999998</v>
      </c>
      <c r="W477" s="208">
        <f>'[6]sp. DRG'!T411</f>
        <v>6414</v>
      </c>
      <c r="X477" s="214">
        <f>'[6]sp. DRG'!U411</f>
        <v>1429.8158899999999</v>
      </c>
      <c r="Y477" s="211">
        <f t="shared" si="103"/>
        <v>18202.743112826</v>
      </c>
      <c r="Z477" s="177">
        <f t="shared" si="104"/>
        <v>16627.209490000001</v>
      </c>
      <c r="AA477" s="154"/>
      <c r="AB477" s="154"/>
    </row>
    <row r="478" spans="1:28" s="155" customFormat="1" ht="33.75">
      <c r="A478" s="648" t="s">
        <v>1062</v>
      </c>
      <c r="B478" s="679" t="s">
        <v>1063</v>
      </c>
      <c r="C478" s="770">
        <v>1</v>
      </c>
      <c r="D478" s="148">
        <f>'[6]sp. DRG'!E412</f>
        <v>2647</v>
      </c>
      <c r="E478" s="149">
        <f>'[6]sp. DRG'!F412</f>
        <v>4883.0600000000004</v>
      </c>
      <c r="F478" s="150">
        <f>'[6]sp. DRG'!G412</f>
        <v>2593.5740329146188</v>
      </c>
      <c r="G478" s="153">
        <f>'[6]sp. DRG'!H412</f>
        <v>4784.5023109800004</v>
      </c>
      <c r="H478" s="216"/>
      <c r="I478" s="149"/>
      <c r="J478" s="208"/>
      <c r="K478" s="151"/>
      <c r="L478" s="207">
        <f>'[6]sp. DRG'!I412</f>
        <v>0</v>
      </c>
      <c r="M478" s="213">
        <f>'[6]sp. DRG'!J412</f>
        <v>0</v>
      </c>
      <c r="N478" s="208">
        <f>'[6]sp. DRG'!K412</f>
        <v>0</v>
      </c>
      <c r="O478" s="208">
        <f>'[6]sp. DRG'!L412</f>
        <v>0</v>
      </c>
      <c r="P478" s="213">
        <f>'[6]sp. DRG'!M412</f>
        <v>0</v>
      </c>
      <c r="Q478" s="208">
        <f>'[6]sp. DRG'!N412</f>
        <v>0</v>
      </c>
      <c r="R478" s="213">
        <f>'[6]sp. DRG'!O412</f>
        <v>0</v>
      </c>
      <c r="S478" s="208">
        <f>'[6]sp. DRG'!P412</f>
        <v>0</v>
      </c>
      <c r="T478" s="215">
        <f>'[6]sp. DRG'!Q412</f>
        <v>0</v>
      </c>
      <c r="U478" s="216">
        <f>'[6]sp. DRG'!R412</f>
        <v>10217</v>
      </c>
      <c r="V478" s="213">
        <f>'[6]sp. DRG'!S412</f>
        <v>2051.3212899999999</v>
      </c>
      <c r="W478" s="208">
        <f>'[6]sp. DRG'!T412</f>
        <v>4305</v>
      </c>
      <c r="X478" s="214">
        <f>'[6]sp. DRG'!U412</f>
        <v>817.30339000000004</v>
      </c>
      <c r="Y478" s="211">
        <f t="shared" si="103"/>
        <v>6934.3812900000003</v>
      </c>
      <c r="Z478" s="177">
        <f t="shared" si="104"/>
        <v>5601.8057009800004</v>
      </c>
      <c r="AA478" s="154"/>
      <c r="AB478" s="154"/>
    </row>
    <row r="479" spans="1:28" s="317" customFormat="1" ht="45">
      <c r="A479" s="676" t="s">
        <v>1064</v>
      </c>
      <c r="B479" s="677" t="s">
        <v>1065</v>
      </c>
      <c r="C479" s="770">
        <v>1</v>
      </c>
      <c r="D479" s="148">
        <f>'[6]sp. DRG'!E413</f>
        <v>2081</v>
      </c>
      <c r="E479" s="149">
        <f>'[6]sp. DRG'!F413</f>
        <v>4770.24</v>
      </c>
      <c r="F479" s="150">
        <f>'[6]sp. DRG'!G413</f>
        <v>1795.3510406324986</v>
      </c>
      <c r="G479" s="153">
        <f>'[6]sp. DRG'!H413</f>
        <v>4115.45187317</v>
      </c>
      <c r="H479" s="581"/>
      <c r="I479" s="149"/>
      <c r="J479" s="579"/>
      <c r="K479" s="151"/>
      <c r="L479" s="207">
        <f>'[6]sp. DRG'!I413</f>
        <v>592</v>
      </c>
      <c r="M479" s="213">
        <f>'[6]sp. DRG'!J413</f>
        <v>1414.9972499999999</v>
      </c>
      <c r="N479" s="208">
        <f>'[6]sp. DRG'!K413</f>
        <v>304.36808269415366</v>
      </c>
      <c r="O479" s="208">
        <f>'[6]sp. DRG'!L413</f>
        <v>0</v>
      </c>
      <c r="P479" s="213">
        <f>'[6]sp. DRG'!M413</f>
        <v>727.5</v>
      </c>
      <c r="Q479" s="208">
        <f>'[6]sp. DRG'!N413</f>
        <v>0</v>
      </c>
      <c r="R479" s="213">
        <f>'[6]sp. DRG'!O413</f>
        <v>0</v>
      </c>
      <c r="S479" s="208">
        <f>'[6]sp. DRG'!P413</f>
        <v>0</v>
      </c>
      <c r="T479" s="215">
        <f>'[6]sp. DRG'!Q413</f>
        <v>0</v>
      </c>
      <c r="U479" s="216">
        <f>'[6]sp. DRG'!R413</f>
        <v>2925</v>
      </c>
      <c r="V479" s="213">
        <f>'[6]sp. DRG'!S413</f>
        <v>812.77003999999999</v>
      </c>
      <c r="W479" s="208">
        <f>'[6]sp. DRG'!T413</f>
        <v>2925</v>
      </c>
      <c r="X479" s="214">
        <f>'[6]sp. DRG'!U413</f>
        <v>812.77003999999999</v>
      </c>
      <c r="Y479" s="211">
        <f t="shared" si="103"/>
        <v>6998.0072899999996</v>
      </c>
      <c r="Z479" s="177">
        <f t="shared" si="104"/>
        <v>5655.7219131700003</v>
      </c>
      <c r="AA479" s="316"/>
      <c r="AB479" s="316"/>
    </row>
    <row r="480" spans="1:28" s="155" customFormat="1" ht="22.5">
      <c r="A480" s="648" t="s">
        <v>1066</v>
      </c>
      <c r="B480" s="679" t="s">
        <v>1067</v>
      </c>
      <c r="C480" s="770">
        <v>1</v>
      </c>
      <c r="D480" s="148">
        <f>'[6]sp. DRG'!E414</f>
        <v>12203</v>
      </c>
      <c r="E480" s="149">
        <f>'[6]sp. DRG'!F414</f>
        <v>26124.21</v>
      </c>
      <c r="F480" s="150">
        <f>'[6]sp. DRG'!G414</f>
        <v>12203</v>
      </c>
      <c r="G480" s="153">
        <f>'[6]sp. DRG'!H414</f>
        <v>26124.21</v>
      </c>
      <c r="H480" s="216"/>
      <c r="I480" s="149"/>
      <c r="J480" s="208"/>
      <c r="K480" s="151"/>
      <c r="L480" s="207">
        <f>'[6]sp. DRG'!I414</f>
        <v>120</v>
      </c>
      <c r="M480" s="213">
        <f>'[6]sp. DRG'!J414</f>
        <v>975.46341000000007</v>
      </c>
      <c r="N480" s="208">
        <f>'[6]sp. DRG'!K414</f>
        <v>117.63370769074774</v>
      </c>
      <c r="O480" s="208">
        <f>'[6]sp. DRG'!L414</f>
        <v>0</v>
      </c>
      <c r="P480" s="213">
        <f>'[6]sp. DRG'!M414</f>
        <v>956.22814695800014</v>
      </c>
      <c r="Q480" s="208">
        <f>'[6]sp. DRG'!N414</f>
        <v>0</v>
      </c>
      <c r="R480" s="213">
        <f>'[6]sp. DRG'!O414</f>
        <v>0</v>
      </c>
      <c r="S480" s="208">
        <f>'[6]sp. DRG'!P414</f>
        <v>0</v>
      </c>
      <c r="T480" s="215">
        <f>'[6]sp. DRG'!Q414</f>
        <v>0</v>
      </c>
      <c r="U480" s="216">
        <f>'[6]sp. DRG'!R414</f>
        <v>22319</v>
      </c>
      <c r="V480" s="213">
        <f>'[6]sp. DRG'!S414</f>
        <v>5744.2185599999993</v>
      </c>
      <c r="W480" s="208">
        <f>'[6]sp. DRG'!T414</f>
        <v>15255</v>
      </c>
      <c r="X480" s="214">
        <f>'[6]sp. DRG'!U414</f>
        <v>3572.2848199999999</v>
      </c>
      <c r="Y480" s="211">
        <f t="shared" si="103"/>
        <v>32843.891969999997</v>
      </c>
      <c r="Z480" s="177">
        <f t="shared" si="104"/>
        <v>30652.722966957997</v>
      </c>
      <c r="AA480" s="154"/>
      <c r="AB480" s="154"/>
    </row>
    <row r="481" spans="1:28" s="155" customFormat="1" ht="45">
      <c r="A481" s="648" t="s">
        <v>1068</v>
      </c>
      <c r="B481" s="679" t="s">
        <v>1069</v>
      </c>
      <c r="C481" s="770">
        <v>1</v>
      </c>
      <c r="D481" s="148">
        <f>'[6]sp. DRG'!E415</f>
        <v>2681</v>
      </c>
      <c r="E481" s="149">
        <f>'[6]sp. DRG'!F415</f>
        <v>3469.25</v>
      </c>
      <c r="F481" s="150">
        <f>'[6]sp. DRG'!G415</f>
        <v>2680.3212649458542</v>
      </c>
      <c r="G481" s="153">
        <f>'[6]sp. DRG'!H415</f>
        <v>3468.3717077259994</v>
      </c>
      <c r="H481" s="216"/>
      <c r="I481" s="149"/>
      <c r="J481" s="208"/>
      <c r="K481" s="151"/>
      <c r="L481" s="207">
        <f>'[6]sp. DRG'!I415</f>
        <v>77</v>
      </c>
      <c r="M481" s="213">
        <f>'[6]sp. DRG'!J415</f>
        <v>1478.3223600000001</v>
      </c>
      <c r="N481" s="208">
        <f>'[6]sp. DRG'!K415</f>
        <v>73.166967453566755</v>
      </c>
      <c r="O481" s="208">
        <f>'[6]sp. DRG'!L415</f>
        <v>0</v>
      </c>
      <c r="P481" s="213">
        <f>'[6]sp. DRG'!M415</f>
        <v>1404.732</v>
      </c>
      <c r="Q481" s="208">
        <f>'[6]sp. DRG'!N415</f>
        <v>0</v>
      </c>
      <c r="R481" s="213">
        <f>'[6]sp. DRG'!O415</f>
        <v>0</v>
      </c>
      <c r="S481" s="208">
        <f>'[6]sp. DRG'!P415</f>
        <v>0</v>
      </c>
      <c r="T481" s="215">
        <f>'[6]sp. DRG'!Q415</f>
        <v>0</v>
      </c>
      <c r="U481" s="216">
        <f>'[6]sp. DRG'!R415</f>
        <v>1574</v>
      </c>
      <c r="V481" s="213">
        <f>'[6]sp. DRG'!S415</f>
        <v>572.6730500000001</v>
      </c>
      <c r="W481" s="208">
        <f>'[6]sp. DRG'!T415</f>
        <v>1363</v>
      </c>
      <c r="X481" s="214">
        <f>'[6]sp. DRG'!U415</f>
        <v>453.79318999999998</v>
      </c>
      <c r="Y481" s="211">
        <f t="shared" si="103"/>
        <v>5520.2454100000004</v>
      </c>
      <c r="Z481" s="177">
        <f t="shared" si="104"/>
        <v>5326.8968977259992</v>
      </c>
      <c r="AA481" s="154"/>
      <c r="AB481" s="154"/>
    </row>
    <row r="482" spans="1:28" s="155" customFormat="1" ht="33.75">
      <c r="A482" s="648" t="s">
        <v>1070</v>
      </c>
      <c r="B482" s="679" t="s">
        <v>1071</v>
      </c>
      <c r="C482" s="770">
        <v>1</v>
      </c>
      <c r="D482" s="148">
        <f>'[6]sp. DRG'!E416</f>
        <v>5203</v>
      </c>
      <c r="E482" s="149">
        <f>'[6]sp. DRG'!F416</f>
        <v>17499.095399999998</v>
      </c>
      <c r="F482" s="150">
        <f>'[6]sp. DRG'!G416</f>
        <v>5012.3641179289743</v>
      </c>
      <c r="G482" s="153">
        <f>'[6]sp. DRG'!H416</f>
        <v>16857.935398650003</v>
      </c>
      <c r="H482" s="216"/>
      <c r="I482" s="149"/>
      <c r="J482" s="208"/>
      <c r="K482" s="151"/>
      <c r="L482" s="207">
        <f>'[6]sp. DRG'!I416</f>
        <v>401</v>
      </c>
      <c r="M482" s="213">
        <f>'[6]sp. DRG'!J416</f>
        <v>2243.0139300000001</v>
      </c>
      <c r="N482" s="208">
        <f>'[6]sp. DRG'!K416</f>
        <v>311.35856565991099</v>
      </c>
      <c r="O482" s="208">
        <f>'[6]sp. DRG'!L416</f>
        <v>0</v>
      </c>
      <c r="P482" s="213">
        <f>'[6]sp. DRG'!M416</f>
        <v>1741.6</v>
      </c>
      <c r="Q482" s="208">
        <f>'[6]sp. DRG'!N416</f>
        <v>0</v>
      </c>
      <c r="R482" s="213">
        <f>'[6]sp. DRG'!O416</f>
        <v>0</v>
      </c>
      <c r="S482" s="208">
        <f>'[6]sp. DRG'!P416</f>
        <v>0</v>
      </c>
      <c r="T482" s="215">
        <f>'[6]sp. DRG'!Q416</f>
        <v>0</v>
      </c>
      <c r="U482" s="216">
        <f>'[6]sp. DRG'!R416</f>
        <v>1243</v>
      </c>
      <c r="V482" s="213">
        <f>'[6]sp. DRG'!S416</f>
        <v>447.03409999999997</v>
      </c>
      <c r="W482" s="208">
        <f>'[6]sp. DRG'!T416</f>
        <v>426</v>
      </c>
      <c r="X482" s="214">
        <f>'[6]sp. DRG'!U416</f>
        <v>130.89021</v>
      </c>
      <c r="Y482" s="211">
        <f t="shared" si="103"/>
        <v>20189.143429999996</v>
      </c>
      <c r="Z482" s="177">
        <f t="shared" si="104"/>
        <v>18730.425608650003</v>
      </c>
      <c r="AA482" s="154"/>
      <c r="AB482" s="154"/>
    </row>
    <row r="483" spans="1:28" s="155" customFormat="1" ht="45">
      <c r="A483" s="648" t="s">
        <v>1072</v>
      </c>
      <c r="B483" s="679" t="s">
        <v>1073</v>
      </c>
      <c r="C483" s="770">
        <v>1</v>
      </c>
      <c r="D483" s="148">
        <f>'[6]sp. DRG'!E417</f>
        <v>2244</v>
      </c>
      <c r="E483" s="149">
        <f>'[6]sp. DRG'!F417</f>
        <v>5362.17</v>
      </c>
      <c r="F483" s="150">
        <f>'[6]sp. DRG'!G417</f>
        <v>2244</v>
      </c>
      <c r="G483" s="153">
        <f>'[6]sp. DRG'!H417</f>
        <v>5362.17</v>
      </c>
      <c r="H483" s="216"/>
      <c r="I483" s="149"/>
      <c r="J483" s="208"/>
      <c r="K483" s="151"/>
      <c r="L483" s="207">
        <f>'[6]sp. DRG'!I417</f>
        <v>153</v>
      </c>
      <c r="M483" s="213">
        <f>'[6]sp. DRG'!J417</f>
        <v>384.76503000000002</v>
      </c>
      <c r="N483" s="208">
        <f>'[6]sp. DRG'!K417</f>
        <v>60.123967087133664</v>
      </c>
      <c r="O483" s="208">
        <f>'[6]sp. DRG'!L417</f>
        <v>0</v>
      </c>
      <c r="P483" s="213">
        <f>'[6]sp. DRG'!M417</f>
        <v>151.19999999999999</v>
      </c>
      <c r="Q483" s="208">
        <f>'[6]sp. DRG'!N417</f>
        <v>0</v>
      </c>
      <c r="R483" s="213">
        <f>'[6]sp. DRG'!O417</f>
        <v>0</v>
      </c>
      <c r="S483" s="208">
        <f>'[6]sp. DRG'!P417</f>
        <v>0</v>
      </c>
      <c r="T483" s="215">
        <f>'[6]sp. DRG'!Q417</f>
        <v>0</v>
      </c>
      <c r="U483" s="216">
        <f>'[6]sp. DRG'!R417</f>
        <v>822</v>
      </c>
      <c r="V483" s="213">
        <f>'[6]sp. DRG'!S417</f>
        <v>236.96424999999999</v>
      </c>
      <c r="W483" s="208">
        <f>'[6]sp. DRG'!T417</f>
        <v>566</v>
      </c>
      <c r="X483" s="214">
        <f>'[6]sp. DRG'!U417</f>
        <v>185.76425</v>
      </c>
      <c r="Y483" s="211">
        <f t="shared" si="103"/>
        <v>5983.8992799999996</v>
      </c>
      <c r="Z483" s="177">
        <f t="shared" si="104"/>
        <v>5699.1342500000001</v>
      </c>
      <c r="AA483" s="154"/>
      <c r="AB483" s="154"/>
    </row>
    <row r="484" spans="1:28" s="155" customFormat="1" ht="33.75">
      <c r="A484" s="648" t="s">
        <v>1074</v>
      </c>
      <c r="B484" s="679" t="s">
        <v>1075</v>
      </c>
      <c r="C484" s="770">
        <v>1</v>
      </c>
      <c r="D484" s="148">
        <f>'[6]sp. DRG'!E418</f>
        <v>892</v>
      </c>
      <c r="E484" s="149">
        <f>'[6]sp. DRG'!F418</f>
        <v>2156.3984700000001</v>
      </c>
      <c r="F484" s="150">
        <f>'[6]sp. DRG'!G418</f>
        <v>862.67452772644549</v>
      </c>
      <c r="G484" s="153">
        <f>'[6]sp. DRG'!H418</f>
        <v>2085.5045198399998</v>
      </c>
      <c r="H484" s="216"/>
      <c r="I484" s="149"/>
      <c r="J484" s="208"/>
      <c r="K484" s="151"/>
      <c r="L484" s="207">
        <f>'[6]sp. DRG'!I418</f>
        <v>0</v>
      </c>
      <c r="M484" s="213">
        <f>'[6]sp. DRG'!J418</f>
        <v>0</v>
      </c>
      <c r="N484" s="213">
        <f>'[6]sp. DRG'!K418</f>
        <v>0</v>
      </c>
      <c r="O484" s="213">
        <f>'[6]sp. DRG'!L418</f>
        <v>0</v>
      </c>
      <c r="P484" s="213">
        <f>'[6]sp. DRG'!M418</f>
        <v>0</v>
      </c>
      <c r="Q484" s="208">
        <f>'[6]sp. DRG'!N418</f>
        <v>0</v>
      </c>
      <c r="R484" s="213">
        <f>'[6]sp. DRG'!O418</f>
        <v>0</v>
      </c>
      <c r="S484" s="208">
        <f>'[6]sp. DRG'!P418</f>
        <v>0</v>
      </c>
      <c r="T484" s="215">
        <f>'[6]sp. DRG'!Q418</f>
        <v>0</v>
      </c>
      <c r="U484" s="216">
        <f>'[6]sp. DRG'!R418</f>
        <v>2010</v>
      </c>
      <c r="V484" s="213">
        <f>'[6]sp. DRG'!S418</f>
        <v>470.15211999999997</v>
      </c>
      <c r="W484" s="208">
        <f>'[6]sp. DRG'!T418</f>
        <v>1558</v>
      </c>
      <c r="X484" s="214">
        <f>'[6]sp. DRG'!U418</f>
        <v>359.93633</v>
      </c>
      <c r="Y484" s="211">
        <f t="shared" si="103"/>
        <v>2626.5505899999998</v>
      </c>
      <c r="Z484" s="177">
        <f t="shared" si="104"/>
        <v>2445.4408498399998</v>
      </c>
      <c r="AA484" s="154"/>
      <c r="AB484" s="154"/>
    </row>
    <row r="485" spans="1:28" s="155" customFormat="1" ht="22.5">
      <c r="A485" s="648" t="s">
        <v>1076</v>
      </c>
      <c r="B485" s="679" t="s">
        <v>1077</v>
      </c>
      <c r="C485" s="770">
        <v>1</v>
      </c>
      <c r="D485" s="148">
        <f>'[6]sp. DRG'!E419</f>
        <v>1928</v>
      </c>
      <c r="E485" s="149">
        <f>'[6]sp. DRG'!F419</f>
        <v>3030.7</v>
      </c>
      <c r="F485" s="150">
        <f>'[6]sp. DRG'!G419</f>
        <v>1928</v>
      </c>
      <c r="G485" s="153">
        <f>'[6]sp. DRG'!H419</f>
        <v>3030.7</v>
      </c>
      <c r="H485" s="216"/>
      <c r="I485" s="149"/>
      <c r="J485" s="208"/>
      <c r="K485" s="151"/>
      <c r="L485" s="207">
        <f>'[6]sp. DRG'!I419</f>
        <v>243</v>
      </c>
      <c r="M485" s="213">
        <f>'[6]sp. DRG'!J419</f>
        <v>581.41482000000008</v>
      </c>
      <c r="N485" s="208">
        <f>'[6]sp. DRG'!K419</f>
        <v>240.4777254434897</v>
      </c>
      <c r="O485" s="208">
        <f>'[6]sp. DRG'!L419</f>
        <v>0</v>
      </c>
      <c r="P485" s="213">
        <f>'[6]sp. DRG'!M419</f>
        <v>575.37989075200005</v>
      </c>
      <c r="Q485" s="208">
        <f>'[6]sp. DRG'!N419</f>
        <v>0</v>
      </c>
      <c r="R485" s="213">
        <f>'[6]sp. DRG'!O419</f>
        <v>0</v>
      </c>
      <c r="S485" s="208">
        <f>'[6]sp. DRG'!P419</f>
        <v>0</v>
      </c>
      <c r="T485" s="215">
        <f>'[6]sp. DRG'!Q419</f>
        <v>0</v>
      </c>
      <c r="U485" s="216">
        <f>'[6]sp. DRG'!R419</f>
        <v>2935</v>
      </c>
      <c r="V485" s="213">
        <f>'[6]sp. DRG'!S419</f>
        <v>919.56079</v>
      </c>
      <c r="W485" s="208">
        <f>'[6]sp. DRG'!T419</f>
        <v>2935</v>
      </c>
      <c r="X485" s="214">
        <f>'[6]sp. DRG'!U419</f>
        <v>919.56079</v>
      </c>
      <c r="Y485" s="211">
        <f t="shared" si="103"/>
        <v>4531.6756100000002</v>
      </c>
      <c r="Z485" s="177">
        <f t="shared" si="104"/>
        <v>4525.6406807519998</v>
      </c>
      <c r="AA485" s="154"/>
      <c r="AB485" s="154"/>
    </row>
    <row r="486" spans="1:28" s="155" customFormat="1" ht="33.75">
      <c r="A486" s="648" t="s">
        <v>1078</v>
      </c>
      <c r="B486" s="679" t="s">
        <v>1079</v>
      </c>
      <c r="C486" s="770">
        <v>1</v>
      </c>
      <c r="D486" s="148">
        <f>'[6]sp. DRG'!E420</f>
        <v>6819</v>
      </c>
      <c r="E486" s="149">
        <f>'[6]sp. DRG'!F420</f>
        <v>17616.810000000001</v>
      </c>
      <c r="F486" s="150">
        <f>'[6]sp. DRG'!G420</f>
        <v>6819</v>
      </c>
      <c r="G486" s="153">
        <f>'[6]sp. DRG'!H420</f>
        <v>17616.810000000001</v>
      </c>
      <c r="H486" s="216"/>
      <c r="I486" s="149"/>
      <c r="J486" s="208"/>
      <c r="K486" s="151"/>
      <c r="L486" s="207">
        <f>'[6]sp. DRG'!I420</f>
        <v>0</v>
      </c>
      <c r="M486" s="213">
        <f>'[6]sp. DRG'!J420</f>
        <v>0</v>
      </c>
      <c r="N486" s="208">
        <f>'[6]sp. DRG'!K420</f>
        <v>0</v>
      </c>
      <c r="O486" s="208">
        <f>'[6]sp. DRG'!L420</f>
        <v>0</v>
      </c>
      <c r="P486" s="213">
        <f>'[6]sp. DRG'!M420</f>
        <v>0</v>
      </c>
      <c r="Q486" s="208">
        <f>'[6]sp. DRG'!N420</f>
        <v>0</v>
      </c>
      <c r="R486" s="213">
        <f>'[6]sp. DRG'!O420</f>
        <v>0</v>
      </c>
      <c r="S486" s="208">
        <f>'[6]sp. DRG'!P420</f>
        <v>0</v>
      </c>
      <c r="T486" s="215">
        <f>'[6]sp. DRG'!Q420</f>
        <v>0</v>
      </c>
      <c r="U486" s="216">
        <f>'[6]sp. DRG'!R420</f>
        <v>21168</v>
      </c>
      <c r="V486" s="213">
        <f>'[6]sp. DRG'!S420</f>
        <v>7084.1084800000008</v>
      </c>
      <c r="W486" s="208">
        <f>'[6]sp. DRG'!T420</f>
        <v>20940</v>
      </c>
      <c r="X486" s="214">
        <f>'[6]sp. DRG'!U420</f>
        <v>6981.5084800000004</v>
      </c>
      <c r="Y486" s="211">
        <f t="shared" si="103"/>
        <v>24700.91848</v>
      </c>
      <c r="Z486" s="177">
        <f t="shared" si="104"/>
        <v>24598.318480000002</v>
      </c>
      <c r="AA486" s="154"/>
      <c r="AB486" s="154"/>
    </row>
    <row r="487" spans="1:28" s="155" customFormat="1" ht="22.5">
      <c r="A487" s="648" t="s">
        <v>1080</v>
      </c>
      <c r="B487" s="679" t="s">
        <v>1081</v>
      </c>
      <c r="C487" s="770">
        <v>1</v>
      </c>
      <c r="D487" s="148">
        <f>'[6]sp. DRG'!E421</f>
        <v>7283</v>
      </c>
      <c r="E487" s="149">
        <f>'[6]sp. DRG'!F421</f>
        <v>13531.07</v>
      </c>
      <c r="F487" s="150">
        <f>'[6]sp. DRG'!G421</f>
        <v>7283</v>
      </c>
      <c r="G487" s="153">
        <f>'[6]sp. DRG'!H421</f>
        <v>13531.07</v>
      </c>
      <c r="H487" s="216"/>
      <c r="I487" s="149"/>
      <c r="J487" s="208"/>
      <c r="K487" s="151"/>
      <c r="L487" s="207">
        <f>'[6]sp. DRG'!I421</f>
        <v>1658</v>
      </c>
      <c r="M487" s="213">
        <f>'[6]sp. DRG'!J421</f>
        <v>4234.10088</v>
      </c>
      <c r="N487" s="208">
        <f>'[6]sp. DRG'!K421</f>
        <v>1134.8135743567827</v>
      </c>
      <c r="O487" s="208">
        <f>'[6]sp. DRG'!L421</f>
        <v>0</v>
      </c>
      <c r="P487" s="213">
        <f>'[6]sp. DRG'!M421</f>
        <v>2898.0187899999996</v>
      </c>
      <c r="Q487" s="208">
        <f>'[6]sp. DRG'!N421</f>
        <v>0</v>
      </c>
      <c r="R487" s="213">
        <f>'[6]sp. DRG'!O421</f>
        <v>0</v>
      </c>
      <c r="S487" s="208">
        <f>'[6]sp. DRG'!P421</f>
        <v>0</v>
      </c>
      <c r="T487" s="215">
        <f>'[6]sp. DRG'!Q421</f>
        <v>0</v>
      </c>
      <c r="U487" s="216">
        <f>'[6]sp. DRG'!R421</f>
        <v>9426</v>
      </c>
      <c r="V487" s="213">
        <f>'[6]sp. DRG'!S421</f>
        <v>2029.60151</v>
      </c>
      <c r="W487" s="208">
        <f>'[6]sp. DRG'!T421</f>
        <v>6143</v>
      </c>
      <c r="X487" s="214">
        <f>'[6]sp. DRG'!U421</f>
        <v>1377.2503200000001</v>
      </c>
      <c r="Y487" s="211">
        <f t="shared" si="103"/>
        <v>19794.772389999998</v>
      </c>
      <c r="Z487" s="177">
        <f t="shared" si="104"/>
        <v>17806.339110000001</v>
      </c>
      <c r="AA487" s="154"/>
      <c r="AB487" s="154"/>
    </row>
    <row r="488" spans="1:28" s="155" customFormat="1">
      <c r="A488" s="648" t="s">
        <v>1082</v>
      </c>
      <c r="B488" s="679" t="s">
        <v>1083</v>
      </c>
      <c r="C488" s="729">
        <v>3</v>
      </c>
      <c r="D488" s="148"/>
      <c r="E488" s="213"/>
      <c r="F488" s="208"/>
      <c r="G488" s="215"/>
      <c r="H488" s="216"/>
      <c r="I488" s="213"/>
      <c r="J488" s="208"/>
      <c r="K488" s="214"/>
      <c r="L488" s="207">
        <f>'[6]sp. recuperare si  cronici'!E110</f>
        <v>3154</v>
      </c>
      <c r="M488" s="207">
        <f>'[6]sp. recuperare si  cronici'!F110</f>
        <v>7553.7197400000005</v>
      </c>
      <c r="N488" s="207">
        <f>'[6]sp. recuperare si  cronici'!G110</f>
        <v>2640.9404275832981</v>
      </c>
      <c r="O488" s="207">
        <f>'[6]sp. recuperare si  cronici'!H110</f>
        <v>0</v>
      </c>
      <c r="P488" s="207">
        <f>'[6]sp. recuperare si  cronici'!I110</f>
        <v>6324.96</v>
      </c>
      <c r="Q488" s="207">
        <f>'[6]sp. recuperare si  cronici'!J110</f>
        <v>0</v>
      </c>
      <c r="R488" s="207">
        <f>'[6]sp. recuperare si  cronici'!K110</f>
        <v>0</v>
      </c>
      <c r="S488" s="207">
        <f>'[6]sp. recuperare si  cronici'!L110</f>
        <v>0</v>
      </c>
      <c r="T488" s="207">
        <f>'[6]sp. recuperare si  cronici'!M110</f>
        <v>0</v>
      </c>
      <c r="U488" s="207">
        <f>'[6]sp. recuperare si  cronici'!N110</f>
        <v>0</v>
      </c>
      <c r="V488" s="207">
        <f>'[6]sp. recuperare si  cronici'!O110</f>
        <v>0</v>
      </c>
      <c r="W488" s="207">
        <f>'[6]sp. recuperare si  cronici'!P110</f>
        <v>0</v>
      </c>
      <c r="X488" s="207">
        <f>'[6]sp. recuperare si  cronici'!Q110</f>
        <v>0</v>
      </c>
      <c r="Y488" s="211">
        <f t="shared" si="103"/>
        <v>7553.7197400000005</v>
      </c>
      <c r="Z488" s="177">
        <f t="shared" si="104"/>
        <v>6324.96</v>
      </c>
      <c r="AA488" s="154"/>
      <c r="AB488" s="154"/>
    </row>
    <row r="489" spans="1:28" s="155" customFormat="1">
      <c r="A489" s="648" t="s">
        <v>1084</v>
      </c>
      <c r="B489" s="679" t="s">
        <v>1085</v>
      </c>
      <c r="C489" s="147">
        <v>1</v>
      </c>
      <c r="D489" s="148">
        <f>'[6]sp. DRG'!E422</f>
        <v>6591</v>
      </c>
      <c r="E489" s="149">
        <f>'[6]sp. DRG'!F422</f>
        <v>13007.37</v>
      </c>
      <c r="F489" s="150">
        <f>'[6]sp. DRG'!G422</f>
        <v>6143.6204754153014</v>
      </c>
      <c r="G489" s="153">
        <f>'[6]sp. DRG'!H422</f>
        <v>12124.464370096</v>
      </c>
      <c r="H489" s="216"/>
      <c r="I489" s="213"/>
      <c r="J489" s="208"/>
      <c r="K489" s="214"/>
      <c r="L489" s="207">
        <f>'[6]sp. DRG'!I422</f>
        <v>251</v>
      </c>
      <c r="M489" s="213">
        <f>'[6]sp. DRG'!J422</f>
        <v>1155.14076</v>
      </c>
      <c r="N489" s="213">
        <f>'[6]sp. DRG'!K422</f>
        <v>250.99999944982287</v>
      </c>
      <c r="O489" s="213">
        <f>'[6]sp. DRG'!L422</f>
        <v>0</v>
      </c>
      <c r="P489" s="213">
        <f>'[6]sp. DRG'!M422</f>
        <v>1155.1407574679999</v>
      </c>
      <c r="Q489" s="213">
        <f>'[6]sp. DRG'!N422</f>
        <v>0</v>
      </c>
      <c r="R489" s="213">
        <f>'[6]sp. DRG'!O422</f>
        <v>0</v>
      </c>
      <c r="S489" s="213">
        <f>'[6]sp. DRG'!P422</f>
        <v>0</v>
      </c>
      <c r="T489" s="213">
        <f>'[6]sp. DRG'!Q422</f>
        <v>0</v>
      </c>
      <c r="U489" s="216">
        <f>'[6]sp. DRG'!R422</f>
        <v>1599</v>
      </c>
      <c r="V489" s="213">
        <f>'[6]sp. DRG'!S422</f>
        <v>240.73517999999999</v>
      </c>
      <c r="W489" s="208">
        <f>'[6]sp. DRG'!T422</f>
        <v>1368</v>
      </c>
      <c r="X489" s="214">
        <f>'[6]sp. DRG'!U422</f>
        <v>239.14506</v>
      </c>
      <c r="Y489" s="211">
        <f t="shared" si="103"/>
        <v>14403.245940000001</v>
      </c>
      <c r="Z489" s="177">
        <f t="shared" si="104"/>
        <v>13518.750187564001</v>
      </c>
      <c r="AA489" s="154"/>
      <c r="AB489" s="154"/>
    </row>
    <row r="490" spans="1:28" s="155" customFormat="1" ht="33.75">
      <c r="A490" s="771" t="s">
        <v>1086</v>
      </c>
      <c r="B490" s="772" t="s">
        <v>1087</v>
      </c>
      <c r="C490" s="773">
        <v>1</v>
      </c>
      <c r="D490" s="774">
        <f>'[6]sp. DRG'!E423</f>
        <v>0</v>
      </c>
      <c r="E490" s="775">
        <f>'[6]sp. DRG'!F423</f>
        <v>0</v>
      </c>
      <c r="F490" s="776">
        <f>'[6]sp. DRG'!G423</f>
        <v>0</v>
      </c>
      <c r="G490" s="777">
        <f>'[6]sp. DRG'!H423</f>
        <v>0</v>
      </c>
      <c r="H490" s="778"/>
      <c r="I490" s="779"/>
      <c r="J490" s="780"/>
      <c r="K490" s="781"/>
      <c r="L490" s="782">
        <f>'[6]sp. DRG'!I423</f>
        <v>0</v>
      </c>
      <c r="M490" s="779">
        <f>'[6]sp. DRG'!J423</f>
        <v>0</v>
      </c>
      <c r="N490" s="208">
        <f>'[6]sp. DRG'!K424</f>
        <v>0</v>
      </c>
      <c r="O490" s="208">
        <f>'[6]sp. DRG'!L424</f>
        <v>0</v>
      </c>
      <c r="P490" s="779">
        <f>'[6]sp. DRG'!M423</f>
        <v>0</v>
      </c>
      <c r="Q490" s="780">
        <f>'[6]sp. DRG'!N423</f>
        <v>0</v>
      </c>
      <c r="R490" s="779">
        <f>'[6]sp. DRG'!O423</f>
        <v>0</v>
      </c>
      <c r="S490" s="780">
        <f>'[6]sp. DRG'!P423</f>
        <v>0</v>
      </c>
      <c r="T490" s="783">
        <f>'[6]sp. DRG'!Q423</f>
        <v>0</v>
      </c>
      <c r="U490" s="778">
        <f>'[6]sp. DRG'!R423</f>
        <v>0</v>
      </c>
      <c r="V490" s="779">
        <f>'[6]sp. DRG'!S423</f>
        <v>0</v>
      </c>
      <c r="W490" s="780">
        <f>'[6]sp. DRG'!T423</f>
        <v>0</v>
      </c>
      <c r="X490" s="781">
        <f>'[6]sp. DRG'!U423</f>
        <v>0</v>
      </c>
      <c r="Y490" s="211">
        <f t="shared" si="103"/>
        <v>0</v>
      </c>
      <c r="Z490" s="177">
        <f t="shared" si="104"/>
        <v>0</v>
      </c>
      <c r="AA490" s="154"/>
      <c r="AB490" s="154"/>
    </row>
    <row r="491" spans="1:28" s="155" customFormat="1" ht="45">
      <c r="A491" s="648" t="s">
        <v>1088</v>
      </c>
      <c r="B491" s="679" t="s">
        <v>1089</v>
      </c>
      <c r="C491" s="147">
        <v>1</v>
      </c>
      <c r="D491" s="148">
        <f>'[6]sp. DRG'!E424</f>
        <v>304</v>
      </c>
      <c r="E491" s="149">
        <f>'[6]sp. DRG'!F424</f>
        <v>555.78026999999997</v>
      </c>
      <c r="F491" s="150">
        <f>'[6]sp. DRG'!G424</f>
        <v>304</v>
      </c>
      <c r="G491" s="153">
        <f>'[6]sp. DRG'!H424</f>
        <v>555.78026999999997</v>
      </c>
      <c r="H491" s="216"/>
      <c r="I491" s="213"/>
      <c r="J491" s="208"/>
      <c r="K491" s="214"/>
      <c r="L491" s="207">
        <f>'[6]sp. DRG'!I424</f>
        <v>0</v>
      </c>
      <c r="M491" s="207">
        <f>'[6]sp. DRG'!J424</f>
        <v>0</v>
      </c>
      <c r="N491" s="207">
        <f>'[6]sp. DRG'!K424</f>
        <v>0</v>
      </c>
      <c r="O491" s="207">
        <f>'[6]sp. DRG'!L424</f>
        <v>0</v>
      </c>
      <c r="P491" s="207">
        <f>'[6]sp. DRG'!M424</f>
        <v>0</v>
      </c>
      <c r="Q491" s="207">
        <f>'[6]sp. DRG'!N424</f>
        <v>0</v>
      </c>
      <c r="R491" s="207">
        <f>'[6]sp. DRG'!O424</f>
        <v>0</v>
      </c>
      <c r="S491" s="207">
        <f>'[6]sp. DRG'!P424</f>
        <v>0</v>
      </c>
      <c r="T491" s="207">
        <f>'[6]sp. DRG'!Q424</f>
        <v>0</v>
      </c>
      <c r="U491" s="216">
        <f>'[6]sp. DRG'!R424</f>
        <v>0</v>
      </c>
      <c r="V491" s="213">
        <f>'[6]sp. DRG'!S424</f>
        <v>0</v>
      </c>
      <c r="W491" s="208">
        <f>'[6]sp. DRG'!T424</f>
        <v>0</v>
      </c>
      <c r="X491" s="214">
        <f>'[6]sp. DRG'!U424</f>
        <v>0</v>
      </c>
      <c r="Y491" s="211">
        <f t="shared" si="103"/>
        <v>555.78026999999997</v>
      </c>
      <c r="Z491" s="177">
        <f t="shared" si="104"/>
        <v>555.78026999999997</v>
      </c>
      <c r="AA491" s="154"/>
      <c r="AB491" s="154"/>
    </row>
    <row r="492" spans="1:28" s="155" customFormat="1" ht="22.5">
      <c r="A492" s="648" t="s">
        <v>1090</v>
      </c>
      <c r="B492" s="679" t="s">
        <v>1091</v>
      </c>
      <c r="C492" s="147">
        <v>1</v>
      </c>
      <c r="D492" s="148">
        <f>'[6]sp. DRG'!E425</f>
        <v>152</v>
      </c>
      <c r="E492" s="149">
        <f>'[6]sp. DRG'!F425</f>
        <v>181.69</v>
      </c>
      <c r="F492" s="150">
        <f>'[6]sp. DRG'!G425</f>
        <v>152</v>
      </c>
      <c r="G492" s="153">
        <f>'[6]sp. DRG'!H425</f>
        <v>181.69</v>
      </c>
      <c r="H492" s="216"/>
      <c r="I492" s="213"/>
      <c r="J492" s="208"/>
      <c r="K492" s="214"/>
      <c r="L492" s="207">
        <f>'[6]sp. DRG'!I425</f>
        <v>247</v>
      </c>
      <c r="M492" s="207">
        <f>'[6]sp. DRG'!J425</f>
        <v>1374.0921899999998</v>
      </c>
      <c r="N492" s="207">
        <f>'[6]sp. DRG'!K425</f>
        <v>247.00000115294878</v>
      </c>
      <c r="O492" s="207">
        <f>'[6]sp. DRG'!L425</f>
        <v>0</v>
      </c>
      <c r="P492" s="207">
        <f>'[6]sp. DRG'!M425</f>
        <v>1374.0921964139995</v>
      </c>
      <c r="Q492" s="207">
        <f>'[6]sp. DRG'!N425</f>
        <v>0</v>
      </c>
      <c r="R492" s="207">
        <f>'[6]sp. DRG'!O425</f>
        <v>0</v>
      </c>
      <c r="S492" s="207">
        <f>'[6]sp. DRG'!P425</f>
        <v>0</v>
      </c>
      <c r="T492" s="207">
        <f>'[6]sp. DRG'!Q425</f>
        <v>0</v>
      </c>
      <c r="U492" s="216">
        <f>'[6]sp. DRG'!R425</f>
        <v>745</v>
      </c>
      <c r="V492" s="213">
        <f>'[6]sp. DRG'!S425</f>
        <v>177.65073000000001</v>
      </c>
      <c r="W492" s="208">
        <f>'[6]sp. DRG'!T425</f>
        <v>745</v>
      </c>
      <c r="X492" s="214">
        <f>'[6]sp. DRG'!U425</f>
        <v>177.65073000000001</v>
      </c>
      <c r="Y492" s="211">
        <f t="shared" si="103"/>
        <v>1733.43292</v>
      </c>
      <c r="Z492" s="177">
        <f t="shared" si="104"/>
        <v>1733.4329264139997</v>
      </c>
      <c r="AA492" s="154"/>
      <c r="AB492" s="154"/>
    </row>
    <row r="493" spans="1:28" s="155" customFormat="1" ht="22.5">
      <c r="A493" s="648" t="s">
        <v>1092</v>
      </c>
      <c r="B493" s="679" t="s">
        <v>1093</v>
      </c>
      <c r="C493" s="147">
        <v>1</v>
      </c>
      <c r="D493" s="148">
        <f>'[6]sp. DRG'!E426</f>
        <v>2402</v>
      </c>
      <c r="E493" s="149">
        <f>'[6]sp. DRG'!F426</f>
        <v>5770.95</v>
      </c>
      <c r="F493" s="150">
        <f>'[6]sp. DRG'!G426</f>
        <v>2384.9013828017914</v>
      </c>
      <c r="G493" s="153">
        <f>'[6]sp. DRG'!H426</f>
        <v>5729.8695399999997</v>
      </c>
      <c r="H493" s="216"/>
      <c r="I493" s="213"/>
      <c r="J493" s="208"/>
      <c r="K493" s="214"/>
      <c r="L493" s="207">
        <f>'[6]sp. DRG'!I426</f>
        <v>595</v>
      </c>
      <c r="M493" s="207">
        <f>'[6]sp. DRG'!J426</f>
        <v>4291.52376</v>
      </c>
      <c r="N493" s="207">
        <f>'[6]sp. DRG'!K426</f>
        <v>595</v>
      </c>
      <c r="O493" s="207">
        <f>'[6]sp. DRG'!L426</f>
        <v>0</v>
      </c>
      <c r="P493" s="207">
        <f>'[6]sp. DRG'!M426</f>
        <v>4291.52376</v>
      </c>
      <c r="Q493" s="207">
        <f>'[6]sp. DRG'!N426</f>
        <v>0</v>
      </c>
      <c r="R493" s="207">
        <f>'[6]sp. DRG'!O426</f>
        <v>0</v>
      </c>
      <c r="S493" s="207">
        <f>'[6]sp. DRG'!P426</f>
        <v>0</v>
      </c>
      <c r="T493" s="207">
        <f>'[6]sp. DRG'!Q426</f>
        <v>0</v>
      </c>
      <c r="U493" s="216">
        <f>'[6]sp. DRG'!R426</f>
        <v>5055</v>
      </c>
      <c r="V493" s="213">
        <f>'[6]sp. DRG'!S426</f>
        <v>1527.3191000000002</v>
      </c>
      <c r="W493" s="208">
        <f>'[6]sp. DRG'!T426</f>
        <v>5046</v>
      </c>
      <c r="X493" s="214">
        <f>'[6]sp. DRG'!U426</f>
        <v>1525.6051</v>
      </c>
      <c r="Y493" s="211">
        <f t="shared" si="103"/>
        <v>11589.792860000001</v>
      </c>
      <c r="Z493" s="177">
        <f t="shared" si="104"/>
        <v>11546.9984</v>
      </c>
      <c r="AA493" s="154"/>
      <c r="AB493" s="154"/>
    </row>
    <row r="494" spans="1:28" s="155" customFormat="1">
      <c r="A494" s="648" t="s">
        <v>1094</v>
      </c>
      <c r="B494" s="679" t="s">
        <v>1095</v>
      </c>
      <c r="C494" s="147">
        <v>1</v>
      </c>
      <c r="D494" s="148">
        <f>'[6]sp. DRG'!E427</f>
        <v>480</v>
      </c>
      <c r="E494" s="149">
        <f>'[6]sp. DRG'!F427</f>
        <v>732.34319999999991</v>
      </c>
      <c r="F494" s="150">
        <f>'[6]sp. DRG'!G427</f>
        <v>438.82573088683023</v>
      </c>
      <c r="G494" s="153">
        <f>'[6]sp. DRG'!H427</f>
        <v>669.52300000000002</v>
      </c>
      <c r="H494" s="216"/>
      <c r="I494" s="213"/>
      <c r="J494" s="208"/>
      <c r="K494" s="214"/>
      <c r="L494" s="207">
        <f>'[6]sp. DRG'!I427</f>
        <v>0</v>
      </c>
      <c r="M494" s="207">
        <f>'[6]sp. DRG'!J427</f>
        <v>0</v>
      </c>
      <c r="N494" s="207">
        <f>'[6]sp. DRG'!K427</f>
        <v>0</v>
      </c>
      <c r="O494" s="207">
        <f>'[6]sp. DRG'!L427</f>
        <v>0</v>
      </c>
      <c r="P494" s="207">
        <f>'[6]sp. DRG'!M427</f>
        <v>0</v>
      </c>
      <c r="Q494" s="207">
        <f>'[6]sp. DRG'!N427</f>
        <v>0</v>
      </c>
      <c r="R494" s="207">
        <f>'[6]sp. DRG'!O427</f>
        <v>0</v>
      </c>
      <c r="S494" s="207">
        <f>'[6]sp. DRG'!P427</f>
        <v>0</v>
      </c>
      <c r="T494" s="207">
        <f>'[6]sp. DRG'!Q427</f>
        <v>0</v>
      </c>
      <c r="U494" s="216">
        <f>'[6]sp. DRG'!R427</f>
        <v>0</v>
      </c>
      <c r="V494" s="213">
        <f>'[6]sp. DRG'!S427</f>
        <v>0</v>
      </c>
      <c r="W494" s="208">
        <f>'[6]sp. DRG'!T427</f>
        <v>0</v>
      </c>
      <c r="X494" s="214">
        <f>'[6]sp. DRG'!U427</f>
        <v>0</v>
      </c>
      <c r="Y494" s="211">
        <f t="shared" si="103"/>
        <v>732.34319999999991</v>
      </c>
      <c r="Z494" s="177">
        <f t="shared" si="104"/>
        <v>669.52300000000002</v>
      </c>
      <c r="AA494" s="154"/>
      <c r="AB494" s="154"/>
    </row>
    <row r="495" spans="1:28" s="155" customFormat="1">
      <c r="A495" s="648" t="s">
        <v>1096</v>
      </c>
      <c r="B495" s="679" t="s">
        <v>1097</v>
      </c>
      <c r="C495" s="147">
        <v>3</v>
      </c>
      <c r="D495" s="148"/>
      <c r="E495" s="213"/>
      <c r="F495" s="208"/>
      <c r="G495" s="215"/>
      <c r="H495" s="216"/>
      <c r="I495" s="213"/>
      <c r="J495" s="208"/>
      <c r="K495" s="214"/>
      <c r="L495" s="207">
        <f>'[6]sp. recuperare si  cronici'!E111</f>
        <v>1405</v>
      </c>
      <c r="M495" s="207">
        <f>'[6]sp. recuperare si  cronici'!F111</f>
        <v>3960.61</v>
      </c>
      <c r="N495" s="207">
        <f>'[6]sp. recuperare si  cronici'!G111</f>
        <v>1255.4145196078762</v>
      </c>
      <c r="O495" s="207">
        <f>'[6]sp. recuperare si  cronici'!H111</f>
        <v>0</v>
      </c>
      <c r="P495" s="207">
        <f>'[6]sp. recuperare si  cronici'!I111</f>
        <v>3538.9375804300003</v>
      </c>
      <c r="Q495" s="207">
        <f>'[6]sp. recuperare si  cronici'!J111</f>
        <v>0</v>
      </c>
      <c r="R495" s="207">
        <f>'[6]sp. recuperare si  cronici'!K111</f>
        <v>0</v>
      </c>
      <c r="S495" s="207">
        <f>'[6]sp. recuperare si  cronici'!L111</f>
        <v>0</v>
      </c>
      <c r="T495" s="207">
        <f>'[6]sp. recuperare si  cronici'!M111</f>
        <v>0</v>
      </c>
      <c r="U495" s="216">
        <f>'[6]sp. recuperare si  cronici'!R111</f>
        <v>517</v>
      </c>
      <c r="V495" s="213">
        <f>'[6]sp. recuperare si  cronici'!S111</f>
        <v>145.98820000000001</v>
      </c>
      <c r="W495" s="208">
        <f>'[6]sp. recuperare si  cronici'!T111</f>
        <v>266</v>
      </c>
      <c r="X495" s="214">
        <f>'[6]sp. recuperare si  cronici'!U111</f>
        <v>73.896600000000007</v>
      </c>
      <c r="Y495" s="211">
        <f t="shared" si="103"/>
        <v>4106.5982000000004</v>
      </c>
      <c r="Z495" s="177">
        <f t="shared" si="104"/>
        <v>3612.8341804300003</v>
      </c>
      <c r="AA495" s="154"/>
      <c r="AB495" s="154"/>
    </row>
    <row r="496" spans="1:28" s="155" customFormat="1">
      <c r="A496" s="648" t="s">
        <v>1098</v>
      </c>
      <c r="B496" s="679" t="s">
        <v>1099</v>
      </c>
      <c r="C496" s="147">
        <v>3</v>
      </c>
      <c r="D496" s="148"/>
      <c r="E496" s="213"/>
      <c r="F496" s="208"/>
      <c r="G496" s="215"/>
      <c r="H496" s="216"/>
      <c r="I496" s="213"/>
      <c r="J496" s="208"/>
      <c r="K496" s="214"/>
      <c r="L496" s="207">
        <f>'[6]sp. recuperare si  cronici'!E112</f>
        <v>1728</v>
      </c>
      <c r="M496" s="207">
        <f>'[6]sp. recuperare si  cronici'!F112</f>
        <v>5188.891348602001</v>
      </c>
      <c r="N496" s="207">
        <f>'[6]sp. recuperare si  cronici'!G112</f>
        <v>1673.3325048497736</v>
      </c>
      <c r="O496" s="207">
        <f>'[6]sp. recuperare si  cronici'!H112</f>
        <v>0</v>
      </c>
      <c r="P496" s="207">
        <f>'[6]sp. recuperare si  cronici'!I112</f>
        <v>5024.7341190680008</v>
      </c>
      <c r="Q496" s="207">
        <f>'[6]sp. recuperare si  cronici'!J112</f>
        <v>0</v>
      </c>
      <c r="R496" s="207">
        <f>'[6]sp. recuperare si  cronici'!K112</f>
        <v>0</v>
      </c>
      <c r="S496" s="207">
        <f>'[6]sp. recuperare si  cronici'!L112</f>
        <v>0</v>
      </c>
      <c r="T496" s="207">
        <f>'[6]sp. recuperare si  cronici'!M112</f>
        <v>0</v>
      </c>
      <c r="U496" s="216">
        <f>'[6]sp. recuperare si  cronici'!R112</f>
        <v>1924</v>
      </c>
      <c r="V496" s="213">
        <f>'[6]sp. recuperare si  cronici'!S112</f>
        <v>619.14265999999998</v>
      </c>
      <c r="W496" s="208">
        <f>'[6]sp. recuperare si  cronici'!T112</f>
        <v>1428</v>
      </c>
      <c r="X496" s="214">
        <f>'[6]sp. recuperare si  cronici'!U112</f>
        <v>467.28528</v>
      </c>
      <c r="Y496" s="211">
        <f t="shared" si="103"/>
        <v>5808.0340086020005</v>
      </c>
      <c r="Z496" s="177">
        <f t="shared" si="104"/>
        <v>5492.0193990680009</v>
      </c>
      <c r="AA496" s="154"/>
      <c r="AB496" s="154"/>
    </row>
    <row r="497" spans="1:28" s="155" customFormat="1">
      <c r="A497" s="648" t="s">
        <v>1100</v>
      </c>
      <c r="B497" s="679" t="s">
        <v>1101</v>
      </c>
      <c r="C497" s="147">
        <v>1</v>
      </c>
      <c r="D497" s="148">
        <f>'[6]sp. DRG'!E428</f>
        <v>405</v>
      </c>
      <c r="E497" s="149">
        <f>'[6]sp. DRG'!F428</f>
        <v>776</v>
      </c>
      <c r="F497" s="150">
        <f>'[6]sp. DRG'!G428</f>
        <v>403.94528997518046</v>
      </c>
      <c r="G497" s="153">
        <f>'[6]sp. DRG'!H428</f>
        <v>773.97912350800004</v>
      </c>
      <c r="H497" s="216"/>
      <c r="I497" s="213"/>
      <c r="J497" s="208"/>
      <c r="K497" s="214"/>
      <c r="L497" s="207">
        <f>'[6]sp. DRG'!I428</f>
        <v>180</v>
      </c>
      <c r="M497" s="207">
        <f>'[6]sp. DRG'!J428</f>
        <v>162.10070999999999</v>
      </c>
      <c r="N497" s="207">
        <f>'[6]sp. DRG'!K428</f>
        <v>125.3014376062881</v>
      </c>
      <c r="O497" s="207">
        <f>'[6]sp. DRG'!L428</f>
        <v>0</v>
      </c>
      <c r="P497" s="207">
        <f>'[6]sp. DRG'!M428</f>
        <v>112.84140000000001</v>
      </c>
      <c r="Q497" s="207">
        <f>'[6]sp. DRG'!N428</f>
        <v>0</v>
      </c>
      <c r="R497" s="207">
        <f>'[6]sp. DRG'!O428</f>
        <v>0</v>
      </c>
      <c r="S497" s="207">
        <f>'[6]sp. DRG'!P428</f>
        <v>0</v>
      </c>
      <c r="T497" s="207">
        <f>'[6]sp. DRG'!Q428</f>
        <v>0</v>
      </c>
      <c r="U497" s="216">
        <f>'[6]sp. DRG'!R428</f>
        <v>856</v>
      </c>
      <c r="V497" s="213">
        <f>'[6]sp. DRG'!S428</f>
        <v>103.68276</v>
      </c>
      <c r="W497" s="208">
        <f>'[6]sp. DRG'!T428</f>
        <v>770</v>
      </c>
      <c r="X497" s="214">
        <f>'[6]sp. DRG'!U428</f>
        <v>89.809440000000009</v>
      </c>
      <c r="Y497" s="211">
        <f t="shared" si="103"/>
        <v>1041.7834699999999</v>
      </c>
      <c r="Z497" s="177">
        <f t="shared" si="104"/>
        <v>976.62996350800006</v>
      </c>
      <c r="AA497" s="154"/>
      <c r="AB497" s="154"/>
    </row>
    <row r="498" spans="1:28" s="155" customFormat="1">
      <c r="A498" s="693" t="s">
        <v>1102</v>
      </c>
      <c r="B498" s="738" t="s">
        <v>1103</v>
      </c>
      <c r="C498" s="681">
        <v>1</v>
      </c>
      <c r="D498" s="148">
        <f>'[6]sp. DRG'!E429</f>
        <v>162</v>
      </c>
      <c r="E498" s="149">
        <f>'[6]sp. DRG'!F429</f>
        <v>182.40260999999998</v>
      </c>
      <c r="F498" s="150">
        <f>'[6]sp. DRG'!G429</f>
        <v>162.00000000000003</v>
      </c>
      <c r="G498" s="153">
        <f>'[6]sp. DRG'!H429</f>
        <v>182.40261000000001</v>
      </c>
      <c r="H498" s="216"/>
      <c r="I498" s="213"/>
      <c r="J498" s="208"/>
      <c r="K498" s="214"/>
      <c r="L498" s="207">
        <f>'[6]sp. DRG'!I429</f>
        <v>0</v>
      </c>
      <c r="M498" s="207">
        <f>'[6]sp. DRG'!J429</f>
        <v>0</v>
      </c>
      <c r="N498" s="207">
        <f>'[6]sp. DRG'!K429</f>
        <v>0</v>
      </c>
      <c r="O498" s="207">
        <f>'[6]sp. DRG'!L429</f>
        <v>0</v>
      </c>
      <c r="P498" s="207">
        <f>'[6]sp. DRG'!M429</f>
        <v>0</v>
      </c>
      <c r="Q498" s="207">
        <f>'[6]sp. DRG'!N429</f>
        <v>0</v>
      </c>
      <c r="R498" s="207">
        <f>'[6]sp. DRG'!O429</f>
        <v>0</v>
      </c>
      <c r="S498" s="207">
        <f>'[6]sp. DRG'!P429</f>
        <v>0</v>
      </c>
      <c r="T498" s="207">
        <f>'[6]sp. DRG'!Q429</f>
        <v>0</v>
      </c>
      <c r="U498" s="216">
        <f>'[6]sp. DRG'!R429</f>
        <v>0</v>
      </c>
      <c r="V498" s="213">
        <f>'[6]sp. DRG'!S429</f>
        <v>0</v>
      </c>
      <c r="W498" s="208">
        <f>'[6]sp. DRG'!T429</f>
        <v>0</v>
      </c>
      <c r="X498" s="214">
        <f>'[6]sp. DRG'!U429</f>
        <v>0</v>
      </c>
      <c r="Y498" s="211">
        <f t="shared" si="103"/>
        <v>182.40260999999998</v>
      </c>
      <c r="Z498" s="177">
        <f t="shared" si="104"/>
        <v>182.40261000000001</v>
      </c>
      <c r="AA498" s="154"/>
      <c r="AB498" s="154"/>
    </row>
    <row r="499" spans="1:28" s="155" customFormat="1" ht="22.5">
      <c r="A499" s="648" t="s">
        <v>1104</v>
      </c>
      <c r="B499" s="679" t="s">
        <v>1105</v>
      </c>
      <c r="C499" s="147">
        <v>3</v>
      </c>
      <c r="D499" s="148"/>
      <c r="E499" s="213"/>
      <c r="F499" s="208"/>
      <c r="G499" s="215"/>
      <c r="H499" s="216"/>
      <c r="I499" s="213"/>
      <c r="J499" s="208"/>
      <c r="K499" s="214"/>
      <c r="L499" s="207">
        <f>'[6]sp. recuperare si  cronici'!E113</f>
        <v>708</v>
      </c>
      <c r="M499" s="207">
        <f>'[6]sp. recuperare si  cronici'!F113</f>
        <v>3398.55</v>
      </c>
      <c r="N499" s="207">
        <f>'[6]sp. recuperare si  cronici'!G113</f>
        <v>667.00868705379173</v>
      </c>
      <c r="O499" s="207">
        <f>'[6]sp. recuperare si  cronici'!H113</f>
        <v>0</v>
      </c>
      <c r="P499" s="207">
        <f>'[6]sp. recuperare si  cronici'!I113</f>
        <v>3201.7830132579998</v>
      </c>
      <c r="Q499" s="207">
        <f>'[6]sp. recuperare si  cronici'!J113</f>
        <v>0</v>
      </c>
      <c r="R499" s="207">
        <f>'[6]sp. recuperare si  cronici'!K113</f>
        <v>0</v>
      </c>
      <c r="S499" s="207">
        <f>'[6]sp. recuperare si  cronici'!L113</f>
        <v>0</v>
      </c>
      <c r="T499" s="207">
        <f>'[6]sp. recuperare si  cronici'!M113</f>
        <v>0</v>
      </c>
      <c r="U499" s="216">
        <f>'[6]sp. recuperare si  cronici'!R113</f>
        <v>117</v>
      </c>
      <c r="V499" s="213">
        <f>'[6]sp. recuperare si  cronici'!S113</f>
        <v>38.74689</v>
      </c>
      <c r="W499" s="208">
        <f>'[6]sp. recuperare si  cronici'!T113</f>
        <v>117</v>
      </c>
      <c r="X499" s="214">
        <f>'[6]sp. recuperare si  cronici'!U113</f>
        <v>38.74689</v>
      </c>
      <c r="Y499" s="211">
        <f t="shared" si="103"/>
        <v>3437.2968900000001</v>
      </c>
      <c r="Z499" s="177">
        <f t="shared" si="104"/>
        <v>3240.5299032579996</v>
      </c>
      <c r="AA499" s="154"/>
      <c r="AB499" s="154"/>
    </row>
    <row r="500" spans="1:28" s="155" customFormat="1">
      <c r="A500" s="693" t="s">
        <v>1106</v>
      </c>
      <c r="B500" s="738" t="s">
        <v>1107</v>
      </c>
      <c r="C500" s="681">
        <v>1</v>
      </c>
      <c r="D500" s="148">
        <f>'[6]sp. DRG'!E430</f>
        <v>316</v>
      </c>
      <c r="E500" s="149">
        <f>'[6]sp. DRG'!F430</f>
        <v>506.8</v>
      </c>
      <c r="F500" s="150">
        <f>'[6]sp. DRG'!G430</f>
        <v>316</v>
      </c>
      <c r="G500" s="153">
        <f>'[6]sp. DRG'!H430</f>
        <v>506.8</v>
      </c>
      <c r="H500" s="216"/>
      <c r="I500" s="213"/>
      <c r="J500" s="208"/>
      <c r="K500" s="214"/>
      <c r="L500" s="207">
        <f>'[6]sp. DRG'!I430</f>
        <v>0</v>
      </c>
      <c r="M500" s="207">
        <f>'[6]sp. DRG'!J430</f>
        <v>0</v>
      </c>
      <c r="N500" s="207">
        <f>'[6]sp. DRG'!K430</f>
        <v>0</v>
      </c>
      <c r="O500" s="207">
        <f>'[6]sp. DRG'!L430</f>
        <v>0</v>
      </c>
      <c r="P500" s="207">
        <f>'[6]sp. DRG'!M430</f>
        <v>0</v>
      </c>
      <c r="Q500" s="207">
        <f>'[6]sp. DRG'!N430</f>
        <v>0</v>
      </c>
      <c r="R500" s="207">
        <f>'[6]sp. DRG'!O430</f>
        <v>0</v>
      </c>
      <c r="S500" s="207">
        <f>'[6]sp. DRG'!P430</f>
        <v>0</v>
      </c>
      <c r="T500" s="207">
        <f>'[6]sp. DRG'!Q430</f>
        <v>0</v>
      </c>
      <c r="U500" s="216">
        <f>'[6]sp. DRG'!R430</f>
        <v>1047</v>
      </c>
      <c r="V500" s="213">
        <f>'[6]sp. DRG'!S430</f>
        <v>554.37676999999996</v>
      </c>
      <c r="W500" s="208">
        <f>'[6]sp. DRG'!T430</f>
        <v>546</v>
      </c>
      <c r="X500" s="214">
        <f>'[6]sp. DRG'!U430</f>
        <v>234.78901999999999</v>
      </c>
      <c r="Y500" s="211">
        <f t="shared" si="103"/>
        <v>1061.17677</v>
      </c>
      <c r="Z500" s="177">
        <f t="shared" si="104"/>
        <v>741.58902</v>
      </c>
      <c r="AA500" s="154"/>
      <c r="AB500" s="154"/>
    </row>
    <row r="501" spans="1:28" s="155" customFormat="1">
      <c r="A501" s="693" t="s">
        <v>1108</v>
      </c>
      <c r="B501" s="738" t="s">
        <v>1109</v>
      </c>
      <c r="C501" s="681">
        <v>1</v>
      </c>
      <c r="D501" s="148">
        <f>'[6]sp. DRG'!E431</f>
        <v>682</v>
      </c>
      <c r="E501" s="149">
        <f>'[6]sp. DRG'!F431</f>
        <v>1003.02</v>
      </c>
      <c r="F501" s="150">
        <f>'[6]sp. DRG'!G431</f>
        <v>682</v>
      </c>
      <c r="G501" s="153">
        <f>'[6]sp. DRG'!H431</f>
        <v>1003.02</v>
      </c>
      <c r="H501" s="216"/>
      <c r="I501" s="213"/>
      <c r="J501" s="208"/>
      <c r="K501" s="214"/>
      <c r="L501" s="207">
        <f>'[6]sp. DRG'!I431</f>
        <v>0</v>
      </c>
      <c r="M501" s="207">
        <f>'[6]sp. DRG'!J431</f>
        <v>0</v>
      </c>
      <c r="N501" s="207">
        <f>'[6]sp. DRG'!K431</f>
        <v>0</v>
      </c>
      <c r="O501" s="207">
        <f>'[6]sp. DRG'!L431</f>
        <v>0</v>
      </c>
      <c r="P501" s="207">
        <f>'[6]sp. DRG'!M431</f>
        <v>0</v>
      </c>
      <c r="Q501" s="207">
        <f>'[6]sp. DRG'!N431</f>
        <v>0</v>
      </c>
      <c r="R501" s="207">
        <f>'[6]sp. DRG'!O431</f>
        <v>0</v>
      </c>
      <c r="S501" s="207">
        <f>'[6]sp. DRG'!P431</f>
        <v>0</v>
      </c>
      <c r="T501" s="207">
        <f>'[6]sp. DRG'!Q431</f>
        <v>0</v>
      </c>
      <c r="U501" s="216">
        <f>'[6]sp. DRG'!R431</f>
        <v>4068</v>
      </c>
      <c r="V501" s="213">
        <f>'[6]sp. DRG'!S431</f>
        <v>1254.4493300000001</v>
      </c>
      <c r="W501" s="208">
        <f>'[6]sp. DRG'!T431</f>
        <v>837</v>
      </c>
      <c r="X501" s="214">
        <f>'[6]sp. DRG'!U431</f>
        <v>293.81182000000001</v>
      </c>
      <c r="Y501" s="211">
        <f t="shared" si="103"/>
        <v>2257.4693299999999</v>
      </c>
      <c r="Z501" s="177">
        <f t="shared" si="104"/>
        <v>1296.8318199999999</v>
      </c>
      <c r="AA501" s="154"/>
      <c r="AB501" s="154"/>
    </row>
    <row r="502" spans="1:28" s="155" customFormat="1">
      <c r="A502" s="693" t="s">
        <v>1110</v>
      </c>
      <c r="B502" s="738" t="s">
        <v>1111</v>
      </c>
      <c r="C502" s="681">
        <v>1</v>
      </c>
      <c r="D502" s="148">
        <f>'[6]sp. DRG'!E432</f>
        <v>23</v>
      </c>
      <c r="E502" s="149">
        <f>'[6]sp. DRG'!F432</f>
        <v>14.48</v>
      </c>
      <c r="F502" s="150">
        <f>'[6]sp. DRG'!G432</f>
        <v>7.0207182320441985</v>
      </c>
      <c r="G502" s="153">
        <f>'[6]sp. DRG'!H432</f>
        <v>4.42</v>
      </c>
      <c r="H502" s="216"/>
      <c r="I502" s="213"/>
      <c r="J502" s="208"/>
      <c r="K502" s="214"/>
      <c r="L502" s="207">
        <f>'[6]sp. DRG'!I432</f>
        <v>0</v>
      </c>
      <c r="M502" s="207">
        <f>'[6]sp. DRG'!J432</f>
        <v>0</v>
      </c>
      <c r="N502" s="207">
        <f>'[6]sp. DRG'!K432</f>
        <v>0</v>
      </c>
      <c r="O502" s="207">
        <f>'[6]sp. DRG'!L432</f>
        <v>0</v>
      </c>
      <c r="P502" s="207">
        <f>'[6]sp. DRG'!M432</f>
        <v>0</v>
      </c>
      <c r="Q502" s="207">
        <f>'[6]sp. DRG'!N432</f>
        <v>0</v>
      </c>
      <c r="R502" s="207">
        <f>'[6]sp. DRG'!O432</f>
        <v>0</v>
      </c>
      <c r="S502" s="207">
        <f>'[6]sp. DRG'!P432</f>
        <v>0</v>
      </c>
      <c r="T502" s="207">
        <f>'[6]sp. DRG'!Q432</f>
        <v>0</v>
      </c>
      <c r="U502" s="216">
        <f>'[6]sp. DRG'!R432</f>
        <v>4</v>
      </c>
      <c r="V502" s="213">
        <f>'[6]sp. DRG'!S432</f>
        <v>2.0796600000000001</v>
      </c>
      <c r="W502" s="208">
        <f>'[6]sp. DRG'!T432</f>
        <v>0</v>
      </c>
      <c r="X502" s="214">
        <f>'[6]sp. DRG'!U432</f>
        <v>0</v>
      </c>
      <c r="Y502" s="211">
        <f t="shared" si="103"/>
        <v>16.559660000000001</v>
      </c>
      <c r="Z502" s="177">
        <f t="shared" si="104"/>
        <v>4.42</v>
      </c>
      <c r="AA502" s="154"/>
      <c r="AB502" s="154"/>
    </row>
    <row r="503" spans="1:28" s="155" customFormat="1">
      <c r="A503" s="693" t="s">
        <v>1112</v>
      </c>
      <c r="B503" s="738" t="s">
        <v>1113</v>
      </c>
      <c r="C503" s="681">
        <v>1</v>
      </c>
      <c r="D503" s="148">
        <f>'[6]sp. DRG'!E436</f>
        <v>0</v>
      </c>
      <c r="E503" s="149">
        <f>'[6]sp. DRG'!F436</f>
        <v>0</v>
      </c>
      <c r="F503" s="148">
        <f>'[6]sp. DRG'!G436</f>
        <v>0</v>
      </c>
      <c r="G503" s="153">
        <f>'[6]sp. DRG'!H436</f>
        <v>0</v>
      </c>
      <c r="H503" s="216"/>
      <c r="I503" s="213"/>
      <c r="J503" s="208"/>
      <c r="K503" s="214"/>
      <c r="L503" s="207">
        <f>'[6]sp. DRG'!I436</f>
        <v>0</v>
      </c>
      <c r="M503" s="207">
        <f>'[6]sp. DRG'!J436</f>
        <v>0</v>
      </c>
      <c r="N503" s="207">
        <f>'[6]sp. DRG'!K436</f>
        <v>0</v>
      </c>
      <c r="O503" s="207">
        <f>'[6]sp. DRG'!L436</f>
        <v>0</v>
      </c>
      <c r="P503" s="207">
        <f>'[6]sp. DRG'!M436</f>
        <v>0</v>
      </c>
      <c r="Q503" s="207">
        <f>'[6]sp. DRG'!N436</f>
        <v>0</v>
      </c>
      <c r="R503" s="207">
        <f>'[6]sp. DRG'!O436</f>
        <v>0</v>
      </c>
      <c r="S503" s="207">
        <f>'[6]sp. DRG'!P436</f>
        <v>0</v>
      </c>
      <c r="T503" s="207">
        <f>'[6]sp. DRG'!Q436</f>
        <v>0</v>
      </c>
      <c r="U503" s="216">
        <f>'[6]sp. DRG'!R436</f>
        <v>0</v>
      </c>
      <c r="V503" s="213">
        <f>'[6]sp. DRG'!S436</f>
        <v>0</v>
      </c>
      <c r="W503" s="208">
        <f>'[6]sp. DRG'!T436</f>
        <v>0</v>
      </c>
      <c r="X503" s="214">
        <f>'[6]sp. DRG'!U436</f>
        <v>0</v>
      </c>
      <c r="Y503" s="211">
        <f t="shared" si="103"/>
        <v>0</v>
      </c>
      <c r="Z503" s="177">
        <f t="shared" si="104"/>
        <v>0</v>
      </c>
      <c r="AA503" s="154"/>
      <c r="AB503" s="154"/>
    </row>
    <row r="504" spans="1:28" s="155" customFormat="1">
      <c r="A504" s="693" t="s">
        <v>1114</v>
      </c>
      <c r="B504" s="738" t="s">
        <v>1115</v>
      </c>
      <c r="C504" s="681">
        <v>1</v>
      </c>
      <c r="D504" s="148">
        <f>'[6]sp. DRG'!E433</f>
        <v>48</v>
      </c>
      <c r="E504" s="149">
        <f>'[6]sp. DRG'!F433</f>
        <v>69.8</v>
      </c>
      <c r="F504" s="150">
        <f>'[6]sp. DRG'!G433</f>
        <v>48</v>
      </c>
      <c r="G504" s="153">
        <f>'[6]sp. DRG'!H433</f>
        <v>69.8</v>
      </c>
      <c r="H504" s="216"/>
      <c r="I504" s="213"/>
      <c r="J504" s="208"/>
      <c r="K504" s="214"/>
      <c r="L504" s="207">
        <f>'[6]sp. DRG'!I433</f>
        <v>0</v>
      </c>
      <c r="M504" s="207">
        <f>'[6]sp. DRG'!J433</f>
        <v>0</v>
      </c>
      <c r="N504" s="207">
        <f>'[6]sp. DRG'!K433</f>
        <v>0</v>
      </c>
      <c r="O504" s="207">
        <f>'[6]sp. DRG'!L433</f>
        <v>0</v>
      </c>
      <c r="P504" s="207">
        <f>'[6]sp. DRG'!M433</f>
        <v>0</v>
      </c>
      <c r="Q504" s="207">
        <f>'[6]sp. DRG'!N433</f>
        <v>0</v>
      </c>
      <c r="R504" s="207">
        <f>'[6]sp. DRG'!O433</f>
        <v>0</v>
      </c>
      <c r="S504" s="207">
        <f>'[6]sp. DRG'!P433</f>
        <v>0</v>
      </c>
      <c r="T504" s="207">
        <f>'[6]sp. DRG'!Q433</f>
        <v>0</v>
      </c>
      <c r="U504" s="216">
        <f>'[6]sp. DRG'!R433</f>
        <v>0</v>
      </c>
      <c r="V504" s="213">
        <f>'[6]sp. DRG'!S433</f>
        <v>0</v>
      </c>
      <c r="W504" s="208">
        <f>'[6]sp. DRG'!T433</f>
        <v>0</v>
      </c>
      <c r="X504" s="214">
        <f>'[6]sp. DRG'!U433</f>
        <v>0</v>
      </c>
      <c r="Y504" s="211">
        <f t="shared" si="103"/>
        <v>69.8</v>
      </c>
      <c r="Z504" s="177">
        <f t="shared" si="104"/>
        <v>69.8</v>
      </c>
      <c r="AA504" s="154"/>
      <c r="AB504" s="154"/>
    </row>
    <row r="505" spans="1:28" s="155" customFormat="1">
      <c r="A505" s="693" t="s">
        <v>1116</v>
      </c>
      <c r="B505" s="738" t="s">
        <v>1117</v>
      </c>
      <c r="C505" s="681">
        <v>1</v>
      </c>
      <c r="D505" s="148">
        <f>'[6]sp. DRG'!E434</f>
        <v>508</v>
      </c>
      <c r="E505" s="149">
        <f>'[6]sp. DRG'!F434</f>
        <v>632.69000000000005</v>
      </c>
      <c r="F505" s="150">
        <f>'[6]sp. DRG'!G434</f>
        <v>508</v>
      </c>
      <c r="G505" s="153">
        <f>'[6]sp. DRG'!H434</f>
        <v>632.69000000000005</v>
      </c>
      <c r="H505" s="216"/>
      <c r="I505" s="213"/>
      <c r="J505" s="208"/>
      <c r="K505" s="214"/>
      <c r="L505" s="207">
        <f>'[6]sp. DRG'!I434</f>
        <v>0</v>
      </c>
      <c r="M505" s="207">
        <f>'[6]sp. DRG'!J434</f>
        <v>0</v>
      </c>
      <c r="N505" s="207">
        <f>'[6]sp. DRG'!K434</f>
        <v>0</v>
      </c>
      <c r="O505" s="207">
        <f>'[6]sp. DRG'!L434</f>
        <v>0</v>
      </c>
      <c r="P505" s="207">
        <f>'[6]sp. DRG'!M434</f>
        <v>0</v>
      </c>
      <c r="Q505" s="207">
        <f>'[6]sp. DRG'!N434</f>
        <v>0</v>
      </c>
      <c r="R505" s="207">
        <f>'[6]sp. DRG'!O434</f>
        <v>0</v>
      </c>
      <c r="S505" s="207">
        <f>'[6]sp. DRG'!P434</f>
        <v>0</v>
      </c>
      <c r="T505" s="207">
        <f>'[6]sp. DRG'!Q434</f>
        <v>0</v>
      </c>
      <c r="U505" s="216">
        <f>'[6]sp. DRG'!R434</f>
        <v>1143</v>
      </c>
      <c r="V505" s="213">
        <f>'[6]sp. DRG'!S434</f>
        <v>418.27317999999997</v>
      </c>
      <c r="W505" s="208">
        <f>'[6]sp. DRG'!T434</f>
        <v>133</v>
      </c>
      <c r="X505" s="214">
        <f>'[6]sp. DRG'!U434</f>
        <v>33.946589999999993</v>
      </c>
      <c r="Y505" s="211">
        <f t="shared" si="103"/>
        <v>1050.96318</v>
      </c>
      <c r="Z505" s="177">
        <f t="shared" si="104"/>
        <v>666.63659000000007</v>
      </c>
      <c r="AA505" s="154"/>
      <c r="AB505" s="154"/>
    </row>
    <row r="506" spans="1:28" s="317" customFormat="1" ht="28.5">
      <c r="A506" s="676"/>
      <c r="B506" s="784" t="s">
        <v>1118</v>
      </c>
      <c r="C506" s="678">
        <v>1</v>
      </c>
      <c r="D506" s="574">
        <f>'[6]sp. DRG'!E435</f>
        <v>174</v>
      </c>
      <c r="E506" s="575">
        <f>'[6]sp. DRG'!F435</f>
        <v>307.52999999999997</v>
      </c>
      <c r="F506" s="576">
        <f>'[6]sp. DRG'!G435</f>
        <v>174</v>
      </c>
      <c r="G506" s="580">
        <f>'[6]sp. DRG'!H435</f>
        <v>307.52999999999997</v>
      </c>
      <c r="H506" s="581"/>
      <c r="I506" s="582"/>
      <c r="J506" s="579"/>
      <c r="K506" s="583"/>
      <c r="L506" s="578">
        <f>'[6]sp. DRG'!I435</f>
        <v>57</v>
      </c>
      <c r="M506" s="578">
        <f>'[6]sp. DRG'!J435</f>
        <v>117.0967079375</v>
      </c>
      <c r="N506" s="578">
        <f>'[6]sp. DRG'!K435</f>
        <v>27.614866864796308</v>
      </c>
      <c r="O506" s="578">
        <f>'[6]sp. DRG'!L435</f>
        <v>0</v>
      </c>
      <c r="P506" s="578">
        <f>'[6]sp. DRG'!M435</f>
        <v>56.73</v>
      </c>
      <c r="Q506" s="578">
        <f>'[6]sp. DRG'!N435</f>
        <v>0</v>
      </c>
      <c r="R506" s="578">
        <f>'[6]sp. DRG'!O435</f>
        <v>0</v>
      </c>
      <c r="S506" s="578">
        <f>'[6]sp. DRG'!P435</f>
        <v>0</v>
      </c>
      <c r="T506" s="578">
        <f>'[6]sp. DRG'!Q435</f>
        <v>0</v>
      </c>
      <c r="U506" s="581">
        <f>'[6]sp. DRG'!R435</f>
        <v>1361</v>
      </c>
      <c r="V506" s="582">
        <f>'[6]sp. DRG'!S435</f>
        <v>616.23062000000004</v>
      </c>
      <c r="W506" s="579">
        <f>'[6]sp. DRG'!T435</f>
        <v>457</v>
      </c>
      <c r="X506" s="583">
        <f>'[6]sp. DRG'!U435</f>
        <v>251.47018</v>
      </c>
      <c r="Y506" s="785">
        <f t="shared" si="103"/>
        <v>1040.8573279375</v>
      </c>
      <c r="Z506" s="583">
        <f t="shared" si="104"/>
        <v>615.73018000000002</v>
      </c>
      <c r="AA506" s="316"/>
      <c r="AB506" s="316"/>
    </row>
    <row r="507" spans="1:28" s="155" customFormat="1">
      <c r="A507" s="693" t="s">
        <v>1119</v>
      </c>
      <c r="B507" s="738" t="s">
        <v>1120</v>
      </c>
      <c r="C507" s="786">
        <v>1</v>
      </c>
      <c r="D507" s="148">
        <f>'[6]sp. DRG'!E437</f>
        <v>314</v>
      </c>
      <c r="E507" s="149">
        <f>'[6]sp. DRG'!F437</f>
        <v>529.64</v>
      </c>
      <c r="F507" s="148">
        <f>'[6]sp. DRG'!G437</f>
        <v>290.63556377917075</v>
      </c>
      <c r="G507" s="153">
        <f>'[6]sp. DRG'!H437</f>
        <v>490.23</v>
      </c>
      <c r="H507" s="216"/>
      <c r="I507" s="213"/>
      <c r="J507" s="208"/>
      <c r="K507" s="214"/>
      <c r="L507" s="207">
        <f>'[6]sp. DRG'!I437</f>
        <v>0</v>
      </c>
      <c r="M507" s="207">
        <f>'[6]sp. DRG'!J437</f>
        <v>0</v>
      </c>
      <c r="N507" s="207">
        <f>'[6]sp. DRG'!K437</f>
        <v>0</v>
      </c>
      <c r="O507" s="207">
        <f>'[6]sp. DRG'!L437</f>
        <v>0</v>
      </c>
      <c r="P507" s="207">
        <f>'[6]sp. DRG'!M437</f>
        <v>0</v>
      </c>
      <c r="Q507" s="207">
        <f>'[6]sp. DRG'!N437</f>
        <v>0</v>
      </c>
      <c r="R507" s="207">
        <f>'[6]sp. DRG'!O437</f>
        <v>0</v>
      </c>
      <c r="S507" s="207">
        <f>'[6]sp. DRG'!P437</f>
        <v>0</v>
      </c>
      <c r="T507" s="207">
        <f>'[6]sp. DRG'!Q437</f>
        <v>0</v>
      </c>
      <c r="U507" s="216">
        <f>'[6]sp. DRG'!R437</f>
        <v>577</v>
      </c>
      <c r="V507" s="213">
        <f>'[6]sp. DRG'!S437</f>
        <v>342.52753000000001</v>
      </c>
      <c r="W507" s="208">
        <f>'[6]sp. DRG'!T437</f>
        <v>523</v>
      </c>
      <c r="X507" s="214">
        <f>'[6]sp. DRG'!U437</f>
        <v>310.24915000000004</v>
      </c>
      <c r="Y507" s="211">
        <f t="shared" si="103"/>
        <v>872.16752999999994</v>
      </c>
      <c r="Z507" s="177">
        <f t="shared" si="104"/>
        <v>800.47915000000012</v>
      </c>
      <c r="AA507" s="154"/>
      <c r="AB507" s="154"/>
    </row>
    <row r="508" spans="1:28" s="155" customFormat="1">
      <c r="A508" s="693" t="s">
        <v>1121</v>
      </c>
      <c r="B508" s="738" t="s">
        <v>1122</v>
      </c>
      <c r="C508" s="786">
        <v>1</v>
      </c>
      <c r="D508" s="148">
        <f>'[6]sp. DRG'!E438</f>
        <v>2484</v>
      </c>
      <c r="E508" s="149">
        <f>'[6]sp. DRG'!F438</f>
        <v>5248.1</v>
      </c>
      <c r="F508" s="148">
        <f>'[6]sp. DRG'!G438</f>
        <v>2484</v>
      </c>
      <c r="G508" s="153">
        <f>'[6]sp. DRG'!H438</f>
        <v>5248.1</v>
      </c>
      <c r="H508" s="216"/>
      <c r="I508" s="213"/>
      <c r="J508" s="208"/>
      <c r="K508" s="214"/>
      <c r="L508" s="207">
        <f>'[6]sp. DRG'!I438</f>
        <v>23</v>
      </c>
      <c r="M508" s="207">
        <f>'[6]sp. DRG'!J438</f>
        <v>122.4093</v>
      </c>
      <c r="N508" s="207">
        <f>'[6]sp. DRG'!K438</f>
        <v>4.7837868527963154</v>
      </c>
      <c r="O508" s="207">
        <f>'[6]sp. DRG'!L438</f>
        <v>0</v>
      </c>
      <c r="P508" s="207">
        <f>'[6]sp. DRG'!M438</f>
        <v>25.46</v>
      </c>
      <c r="Q508" s="207">
        <f>'[6]sp. DRG'!N438</f>
        <v>0</v>
      </c>
      <c r="R508" s="207">
        <f>'[6]sp. DRG'!O438</f>
        <v>0</v>
      </c>
      <c r="S508" s="207">
        <f>'[6]sp. DRG'!P438</f>
        <v>0</v>
      </c>
      <c r="T508" s="207">
        <f>'[6]sp. DRG'!Q438</f>
        <v>0</v>
      </c>
      <c r="U508" s="216">
        <f>'[6]sp. DRG'!R438</f>
        <v>1076</v>
      </c>
      <c r="V508" s="213">
        <f>'[6]sp. DRG'!S438</f>
        <v>1664.51</v>
      </c>
      <c r="W508" s="208">
        <f>'[6]sp. DRG'!T438</f>
        <v>1075</v>
      </c>
      <c r="X508" s="214">
        <f>'[6]sp. DRG'!U438</f>
        <v>399.76274000000001</v>
      </c>
      <c r="Y508" s="211">
        <f t="shared" si="103"/>
        <v>7035.0192999999999</v>
      </c>
      <c r="Z508" s="177">
        <f t="shared" si="104"/>
        <v>5673.3227400000005</v>
      </c>
      <c r="AA508" s="154"/>
      <c r="AB508" s="154"/>
    </row>
    <row r="509" spans="1:28" s="155" customFormat="1">
      <c r="A509" s="693" t="s">
        <v>1123</v>
      </c>
      <c r="B509" s="738" t="s">
        <v>1124</v>
      </c>
      <c r="C509" s="786">
        <v>2</v>
      </c>
      <c r="D509" s="148"/>
      <c r="E509" s="213"/>
      <c r="F509" s="208"/>
      <c r="G509" s="215"/>
      <c r="H509" s="216">
        <f>'[6]sp. acuti altele decat DRG'!E74</f>
        <v>0</v>
      </c>
      <c r="I509" s="213">
        <f>'[6]sp. acuti altele decat DRG'!F74</f>
        <v>0</v>
      </c>
      <c r="J509" s="208">
        <f>'[6]sp. acuti altele decat DRG'!G74</f>
        <v>0</v>
      </c>
      <c r="K509" s="214">
        <f>'[6]sp. acuti altele decat DRG'!H74</f>
        <v>0</v>
      </c>
      <c r="L509" s="207">
        <f>'[6]sp. acuti altele decat DRG'!I74</f>
        <v>0</v>
      </c>
      <c r="M509" s="207">
        <f>'[6]sp. acuti altele decat DRG'!J74</f>
        <v>0</v>
      </c>
      <c r="N509" s="207">
        <f>'[6]sp. acuti altele decat DRG'!K74</f>
        <v>0</v>
      </c>
      <c r="O509" s="207">
        <f>'[6]sp. acuti altele decat DRG'!L74</f>
        <v>0</v>
      </c>
      <c r="P509" s="207">
        <f>'[6]sp. acuti altele decat DRG'!M74</f>
        <v>0</v>
      </c>
      <c r="Q509" s="207">
        <f>'[6]sp. acuti altele decat DRG'!N74</f>
        <v>0</v>
      </c>
      <c r="R509" s="207">
        <f>'[6]sp. acuti altele decat DRG'!O74</f>
        <v>0</v>
      </c>
      <c r="S509" s="207">
        <f>'[6]sp. acuti altele decat DRG'!P74</f>
        <v>0</v>
      </c>
      <c r="T509" s="207">
        <f>'[6]sp. acuti altele decat DRG'!Q74</f>
        <v>0</v>
      </c>
      <c r="U509" s="216">
        <f>'[6]sp. acuti altele decat DRG'!R74</f>
        <v>0</v>
      </c>
      <c r="V509" s="213">
        <f>'[6]sp. acuti altele decat DRG'!S74</f>
        <v>0</v>
      </c>
      <c r="W509" s="208">
        <f>'[6]sp. acuti altele decat DRG'!T74</f>
        <v>0</v>
      </c>
      <c r="X509" s="214">
        <f>'[6]sp. acuti altele decat DRG'!U74</f>
        <v>0</v>
      </c>
      <c r="Y509" s="211">
        <f t="shared" si="103"/>
        <v>0</v>
      </c>
      <c r="Z509" s="177">
        <f t="shared" si="104"/>
        <v>0</v>
      </c>
      <c r="AA509" s="154"/>
      <c r="AB509" s="154"/>
    </row>
    <row r="510" spans="1:28" s="155" customFormat="1" ht="45.75" customHeight="1">
      <c r="A510" s="693" t="s">
        <v>1125</v>
      </c>
      <c r="B510" s="738" t="s">
        <v>1126</v>
      </c>
      <c r="C510" s="786">
        <v>1</v>
      </c>
      <c r="D510" s="148">
        <f>'[6]sp. DRG'!E439</f>
        <v>25</v>
      </c>
      <c r="E510" s="148">
        <f>'[6]sp. DRG'!F439</f>
        <v>39.58</v>
      </c>
      <c r="F510" s="148">
        <f>'[6]sp. DRG'!G439</f>
        <v>25</v>
      </c>
      <c r="G510" s="148">
        <f>'[6]sp. DRG'!H439</f>
        <v>39.58</v>
      </c>
      <c r="H510" s="216"/>
      <c r="I510" s="213"/>
      <c r="J510" s="208"/>
      <c r="K510" s="214"/>
      <c r="L510" s="207">
        <f>'[6]sp. DRG'!I439</f>
        <v>0</v>
      </c>
      <c r="M510" s="207">
        <f>'[6]sp. DRG'!J439</f>
        <v>0</v>
      </c>
      <c r="N510" s="207">
        <f>'[6]sp. DRG'!K439</f>
        <v>0</v>
      </c>
      <c r="O510" s="207">
        <f>'[6]sp. DRG'!L439</f>
        <v>0</v>
      </c>
      <c r="P510" s="207">
        <f>'[6]sp. DRG'!M439</f>
        <v>0</v>
      </c>
      <c r="Q510" s="207">
        <f>'[6]sp. DRG'!N439</f>
        <v>0</v>
      </c>
      <c r="R510" s="207">
        <f>'[6]sp. DRG'!O439</f>
        <v>0</v>
      </c>
      <c r="S510" s="207">
        <f>'[6]sp. DRG'!P439</f>
        <v>0</v>
      </c>
      <c r="T510" s="207">
        <f>'[6]sp. DRG'!Q439</f>
        <v>0</v>
      </c>
      <c r="U510" s="207">
        <f>'[6]sp. DRG'!R439</f>
        <v>0</v>
      </c>
      <c r="V510" s="207">
        <f>'[6]sp. DRG'!S439</f>
        <v>0</v>
      </c>
      <c r="W510" s="207">
        <f>'[6]sp. DRG'!T439</f>
        <v>0</v>
      </c>
      <c r="X510" s="207">
        <f>'[6]sp. DRG'!U439</f>
        <v>0</v>
      </c>
      <c r="Y510" s="211">
        <f t="shared" si="103"/>
        <v>39.58</v>
      </c>
      <c r="Z510" s="177">
        <f t="shared" si="104"/>
        <v>39.58</v>
      </c>
      <c r="AA510" s="154"/>
      <c r="AB510" s="154"/>
    </row>
    <row r="511" spans="1:28" s="155" customFormat="1">
      <c r="A511" s="693"/>
      <c r="B511" s="787" t="s">
        <v>1127</v>
      </c>
      <c r="C511" s="681">
        <v>1</v>
      </c>
      <c r="D511" s="148">
        <f>'[6]sp. DRG'!E440</f>
        <v>430</v>
      </c>
      <c r="E511" s="148">
        <f>'[6]sp. DRG'!F440</f>
        <v>365.33</v>
      </c>
      <c r="F511" s="148">
        <f>'[6]sp. DRG'!G440</f>
        <v>430</v>
      </c>
      <c r="G511" s="148">
        <f>'[6]sp. DRG'!H440</f>
        <v>365.33</v>
      </c>
      <c r="H511" s="216"/>
      <c r="I511" s="213"/>
      <c r="J511" s="208"/>
      <c r="K511" s="214"/>
      <c r="L511" s="207">
        <f>'[6]sp. DRG'!I440</f>
        <v>0</v>
      </c>
      <c r="M511" s="207">
        <f>'[6]sp. DRG'!J440</f>
        <v>0</v>
      </c>
      <c r="N511" s="208">
        <f>'[6]sp. DRG'!K445</f>
        <v>0</v>
      </c>
      <c r="O511" s="208">
        <f>'[6]sp. DRG'!L445</f>
        <v>0</v>
      </c>
      <c r="P511" s="207">
        <f>'[6]sp. DRG'!M440</f>
        <v>0</v>
      </c>
      <c r="Q511" s="207">
        <f>'[6]sp. DRG'!N440</f>
        <v>0</v>
      </c>
      <c r="R511" s="207">
        <f>'[6]sp. DRG'!O440</f>
        <v>0</v>
      </c>
      <c r="S511" s="207">
        <f>'[6]sp. DRG'!P440</f>
        <v>0</v>
      </c>
      <c r="T511" s="207">
        <f>'[6]sp. DRG'!Q440</f>
        <v>0</v>
      </c>
      <c r="U511" s="207">
        <f>'[6]sp. DRG'!R440</f>
        <v>1916</v>
      </c>
      <c r="V511" s="207">
        <f>'[6]sp. DRG'!S440</f>
        <v>730.89761999999996</v>
      </c>
      <c r="W511" s="207">
        <f>'[6]sp. DRG'!T440</f>
        <v>145</v>
      </c>
      <c r="X511" s="207">
        <f>'[6]sp. DRG'!U440</f>
        <v>18.474679999999999</v>
      </c>
      <c r="Y511" s="211">
        <f t="shared" si="103"/>
        <v>1096.2276199999999</v>
      </c>
      <c r="Z511" s="177">
        <f t="shared" si="104"/>
        <v>383.80467999999996</v>
      </c>
      <c r="AA511" s="154"/>
      <c r="AB511" s="154"/>
    </row>
    <row r="512" spans="1:28" s="155" customFormat="1">
      <c r="A512" s="693"/>
      <c r="B512" s="788" t="s">
        <v>1128</v>
      </c>
      <c r="C512" s="786">
        <v>1</v>
      </c>
      <c r="D512" s="148">
        <f>'[6]sp. DRG'!E441</f>
        <v>1872</v>
      </c>
      <c r="E512" s="148">
        <f>'[6]sp. DRG'!F441</f>
        <v>2093.04</v>
      </c>
      <c r="F512" s="148">
        <f>'[6]sp. DRG'!G441</f>
        <v>1777.156301108359</v>
      </c>
      <c r="G512" s="148">
        <f>'[6]sp. DRG'!H441</f>
        <v>1986.9974489699998</v>
      </c>
      <c r="H512" s="216"/>
      <c r="I512" s="213"/>
      <c r="J512" s="208"/>
      <c r="K512" s="214"/>
      <c r="L512" s="207">
        <f>'[6]sp. DRG'!I441</f>
        <v>212</v>
      </c>
      <c r="M512" s="207">
        <f>'[6]sp. DRG'!J441</f>
        <v>437.2</v>
      </c>
      <c r="N512" s="207">
        <f>'[6]sp. DRG'!K441</f>
        <v>168.94408014638611</v>
      </c>
      <c r="O512" s="207">
        <f>'[6]sp. DRG'!L441</f>
        <v>0</v>
      </c>
      <c r="P512" s="207">
        <f>'[6]sp. DRG'!M441</f>
        <v>348.40732000000003</v>
      </c>
      <c r="Q512" s="207">
        <f>'[6]sp. DRG'!N441</f>
        <v>0</v>
      </c>
      <c r="R512" s="207">
        <f>'[6]sp. DRG'!O441</f>
        <v>0</v>
      </c>
      <c r="S512" s="207">
        <f>'[6]sp. DRG'!P441</f>
        <v>0</v>
      </c>
      <c r="T512" s="207">
        <f>'[6]sp. DRG'!Q441</f>
        <v>0</v>
      </c>
      <c r="U512" s="207">
        <f>'[6]sp. DRG'!R441</f>
        <v>1360</v>
      </c>
      <c r="V512" s="207">
        <f>'[6]sp. DRG'!S441</f>
        <v>472.48457999999999</v>
      </c>
      <c r="W512" s="207">
        <f>'[6]sp. DRG'!T441</f>
        <v>984</v>
      </c>
      <c r="X512" s="207">
        <f>'[6]sp. DRG'!U441</f>
        <v>332.93671999999998</v>
      </c>
      <c r="Y512" s="211">
        <f t="shared" si="103"/>
        <v>3002.7245800000001</v>
      </c>
      <c r="Z512" s="177">
        <f t="shared" si="104"/>
        <v>2668.3414889699998</v>
      </c>
      <c r="AA512" s="154"/>
      <c r="AB512" s="154"/>
    </row>
    <row r="513" spans="1:30" s="155" customFormat="1">
      <c r="A513" s="693"/>
      <c r="B513" s="788" t="s">
        <v>1129</v>
      </c>
      <c r="C513" s="786">
        <v>1</v>
      </c>
      <c r="D513" s="148">
        <f>'[6]sp. DRG'!E442</f>
        <v>3710</v>
      </c>
      <c r="E513" s="148">
        <f>'[6]sp. DRG'!F442</f>
        <v>4874.3310299999994</v>
      </c>
      <c r="F513" s="148">
        <f>'[6]sp. DRG'!G442</f>
        <v>3710</v>
      </c>
      <c r="G513" s="148">
        <f>'[6]sp. DRG'!H442</f>
        <v>4874.33</v>
      </c>
      <c r="H513" s="216"/>
      <c r="I513" s="213"/>
      <c r="J513" s="208"/>
      <c r="K513" s="214"/>
      <c r="L513" s="207">
        <f>'[6]sp. DRG'!I442</f>
        <v>394</v>
      </c>
      <c r="M513" s="207">
        <f>'[6]sp. DRG'!J442</f>
        <v>929.94746999999995</v>
      </c>
      <c r="N513" s="207">
        <f>'[6]sp. DRG'!K442</f>
        <v>233.46877861821594</v>
      </c>
      <c r="O513" s="207">
        <f>'[6]sp. DRG'!L442</f>
        <v>0</v>
      </c>
      <c r="P513" s="207">
        <f>'[6]sp. DRG'!M442</f>
        <v>551.04999999999995</v>
      </c>
      <c r="Q513" s="207">
        <f>'[6]sp. DRG'!N442</f>
        <v>0</v>
      </c>
      <c r="R513" s="207">
        <f>'[6]sp. DRG'!O442</f>
        <v>0</v>
      </c>
      <c r="S513" s="207">
        <f>'[6]sp. DRG'!P442</f>
        <v>0</v>
      </c>
      <c r="T513" s="207">
        <f>'[6]sp. DRG'!Q442</f>
        <v>0</v>
      </c>
      <c r="U513" s="207">
        <f>'[6]sp. DRG'!R442</f>
        <v>1869</v>
      </c>
      <c r="V513" s="207">
        <f>'[6]sp. DRG'!S442</f>
        <v>491.91596999999996</v>
      </c>
      <c r="W513" s="207">
        <f>'[6]sp. DRG'!T442</f>
        <v>1151</v>
      </c>
      <c r="X513" s="207">
        <f>'[6]sp. DRG'!U442</f>
        <v>295.34709999999995</v>
      </c>
      <c r="Y513" s="211">
        <f t="shared" si="103"/>
        <v>6296.1944699999995</v>
      </c>
      <c r="Z513" s="177">
        <f t="shared" si="104"/>
        <v>5720.7271000000001</v>
      </c>
      <c r="AA513" s="154"/>
      <c r="AB513" s="154"/>
    </row>
    <row r="514" spans="1:30" s="155" customFormat="1">
      <c r="A514" s="693" t="s">
        <v>1130</v>
      </c>
      <c r="B514" s="738" t="s">
        <v>1131</v>
      </c>
      <c r="C514" s="786">
        <v>2</v>
      </c>
      <c r="D514" s="148"/>
      <c r="E514" s="149"/>
      <c r="F514" s="150"/>
      <c r="G514" s="153"/>
      <c r="H514" s="216">
        <f>'[6]sp. acuti altele decat DRG'!E75</f>
        <v>0</v>
      </c>
      <c r="I514" s="213">
        <f>'[6]sp. acuti altele decat DRG'!F75</f>
        <v>0</v>
      </c>
      <c r="J514" s="208">
        <f>'[6]sp. acuti altele decat DRG'!G75</f>
        <v>0</v>
      </c>
      <c r="K514" s="214">
        <f>'[6]sp. acuti altele decat DRG'!H75</f>
        <v>0</v>
      </c>
      <c r="L514" s="207">
        <f>'[6]sp. acuti altele decat DRG'!I75</f>
        <v>0</v>
      </c>
      <c r="M514" s="207">
        <f>'[6]sp. acuti altele decat DRG'!J75</f>
        <v>0</v>
      </c>
      <c r="N514" s="207">
        <f>'[6]sp. acuti altele decat DRG'!K75</f>
        <v>0</v>
      </c>
      <c r="O514" s="207">
        <f>'[6]sp. acuti altele decat DRG'!L75</f>
        <v>0</v>
      </c>
      <c r="P514" s="207">
        <f>'[6]sp. acuti altele decat DRG'!M75</f>
        <v>0</v>
      </c>
      <c r="Q514" s="207">
        <f>'[6]sp. acuti altele decat DRG'!N75</f>
        <v>0</v>
      </c>
      <c r="R514" s="207">
        <f>'[6]sp. acuti altele decat DRG'!O75</f>
        <v>0</v>
      </c>
      <c r="S514" s="207">
        <f>'[6]sp. acuti altele decat DRG'!P75</f>
        <v>0</v>
      </c>
      <c r="T514" s="207">
        <f>'[6]sp. acuti altele decat DRG'!Q75</f>
        <v>0</v>
      </c>
      <c r="U514" s="691">
        <f>'[6]sp. acuti altele decat DRG'!R75</f>
        <v>0</v>
      </c>
      <c r="V514" s="213">
        <f>'[6]sp. acuti altele decat DRG'!S75</f>
        <v>0</v>
      </c>
      <c r="W514" s="213">
        <f>'[6]sp. acuti altele decat DRG'!T75</f>
        <v>0</v>
      </c>
      <c r="X514" s="214">
        <f>'[6]sp. acuti altele decat DRG'!U75</f>
        <v>0</v>
      </c>
      <c r="Y514" s="211">
        <f t="shared" si="103"/>
        <v>0</v>
      </c>
      <c r="Z514" s="177">
        <f t="shared" si="104"/>
        <v>0</v>
      </c>
      <c r="AA514" s="154"/>
      <c r="AB514" s="154"/>
    </row>
    <row r="515" spans="1:30" s="155" customFormat="1">
      <c r="A515" s="693"/>
      <c r="B515" s="789" t="s">
        <v>1132</v>
      </c>
      <c r="C515" s="786">
        <v>2</v>
      </c>
      <c r="D515" s="148"/>
      <c r="E515" s="149"/>
      <c r="F515" s="150"/>
      <c r="G515" s="153"/>
      <c r="H515" s="489">
        <f>'[6]sp. acuti altele decat DRG'!E77</f>
        <v>11</v>
      </c>
      <c r="I515" s="489">
        <f>'[6]sp. acuti altele decat DRG'!F77</f>
        <v>19.52</v>
      </c>
      <c r="J515" s="489">
        <f>'[6]sp. acuti altele decat DRG'!G77</f>
        <v>9.095286885245903</v>
      </c>
      <c r="K515" s="489">
        <f>'[6]sp. acuti altele decat DRG'!H77</f>
        <v>16.14</v>
      </c>
      <c r="L515" s="489">
        <f>'[6]sp. acuti altele decat DRG'!I77</f>
        <v>0</v>
      </c>
      <c r="M515" s="489">
        <f>'[6]sp. acuti altele decat DRG'!J77</f>
        <v>0</v>
      </c>
      <c r="N515" s="489">
        <f>'[6]sp. acuti altele decat DRG'!K77</f>
        <v>0</v>
      </c>
      <c r="O515" s="489">
        <f>'[6]sp. acuti altele decat DRG'!L77</f>
        <v>0</v>
      </c>
      <c r="P515" s="489">
        <f>'[6]sp. acuti altele decat DRG'!M77</f>
        <v>0</v>
      </c>
      <c r="Q515" s="489">
        <f>'[6]sp. acuti altele decat DRG'!N77</f>
        <v>0</v>
      </c>
      <c r="R515" s="489">
        <f>'[6]sp. acuti altele decat DRG'!O77</f>
        <v>0</v>
      </c>
      <c r="S515" s="489">
        <f>'[6]sp. acuti altele decat DRG'!P77</f>
        <v>0</v>
      </c>
      <c r="T515" s="489">
        <f>'[6]sp. acuti altele decat DRG'!Q77</f>
        <v>0</v>
      </c>
      <c r="U515" s="489">
        <f>'[6]sp. acuti altele decat DRG'!R77</f>
        <v>151</v>
      </c>
      <c r="V515" s="489">
        <f>'[6]sp. acuti altele decat DRG'!S77</f>
        <v>52.294040000000003</v>
      </c>
      <c r="W515" s="489">
        <f>'[6]sp. acuti altele decat DRG'!T77</f>
        <v>149</v>
      </c>
      <c r="X515" s="489">
        <f>'[6]sp. acuti altele decat DRG'!U77</f>
        <v>50.192160000000001</v>
      </c>
      <c r="Y515" s="211">
        <f t="shared" si="103"/>
        <v>71.814040000000006</v>
      </c>
      <c r="Z515" s="177">
        <f t="shared" si="104"/>
        <v>66.332160000000002</v>
      </c>
      <c r="AA515" s="154"/>
      <c r="AB515" s="154"/>
    </row>
    <row r="516" spans="1:30" s="155" customFormat="1">
      <c r="A516" s="693"/>
      <c r="B516" s="790" t="s">
        <v>1133</v>
      </c>
      <c r="C516" s="786">
        <v>2</v>
      </c>
      <c r="D516" s="148"/>
      <c r="E516" s="791"/>
      <c r="F516" s="152"/>
      <c r="G516" s="792"/>
      <c r="H516" s="489">
        <f>'[6]sp. acuti altele decat DRG'!E78</f>
        <v>19</v>
      </c>
      <c r="I516" s="489">
        <f>'[6]sp. acuti altele decat DRG'!F78</f>
        <v>34.520000000000003</v>
      </c>
      <c r="J516" s="489">
        <f>'[6]sp. acuti altele decat DRG'!G78</f>
        <v>19</v>
      </c>
      <c r="K516" s="489">
        <f>'[6]sp. acuti altele decat DRG'!H78</f>
        <v>34.520000000000003</v>
      </c>
      <c r="L516" s="489">
        <f>'[6]sp. acuti altele decat DRG'!I78</f>
        <v>0</v>
      </c>
      <c r="M516" s="489">
        <f>'[6]sp. acuti altele decat DRG'!J78</f>
        <v>0</v>
      </c>
      <c r="N516" s="489">
        <f>'[6]sp. acuti altele decat DRG'!K78</f>
        <v>0</v>
      </c>
      <c r="O516" s="489">
        <f>'[6]sp. acuti altele decat DRG'!L78</f>
        <v>0</v>
      </c>
      <c r="P516" s="489">
        <f>'[6]sp. acuti altele decat DRG'!M78</f>
        <v>0</v>
      </c>
      <c r="Q516" s="489">
        <f>'[6]sp. acuti altele decat DRG'!N78</f>
        <v>0</v>
      </c>
      <c r="R516" s="489">
        <f>'[6]sp. acuti altele decat DRG'!O78</f>
        <v>0</v>
      </c>
      <c r="S516" s="489">
        <f>'[6]sp. acuti altele decat DRG'!P78</f>
        <v>0</v>
      </c>
      <c r="T516" s="489">
        <f>'[6]sp. acuti altele decat DRG'!Q78</f>
        <v>0</v>
      </c>
      <c r="U516" s="489">
        <f>'[6]sp. acuti altele decat DRG'!R78</f>
        <v>138</v>
      </c>
      <c r="V516" s="489">
        <f>'[6]sp. acuti altele decat DRG'!S78</f>
        <v>69.453720000000004</v>
      </c>
      <c r="W516" s="489">
        <f>'[6]sp. acuti altele decat DRG'!T78</f>
        <v>132</v>
      </c>
      <c r="X516" s="489">
        <f>'[6]sp. acuti altele decat DRG'!U78</f>
        <v>67.751779999999997</v>
      </c>
      <c r="Y516" s="211">
        <f>V516+R516+M516+I516+E516</f>
        <v>103.97372000000001</v>
      </c>
      <c r="Z516" s="177">
        <f>X516+T516+P516+K516+G516</f>
        <v>102.27178000000001</v>
      </c>
      <c r="AA516" s="154"/>
      <c r="AB516" s="154"/>
    </row>
    <row r="517" spans="1:30" s="155" customFormat="1">
      <c r="A517" s="693"/>
      <c r="B517" s="790" t="s">
        <v>1134</v>
      </c>
      <c r="C517" s="786">
        <v>2</v>
      </c>
      <c r="D517" s="148"/>
      <c r="E517" s="791"/>
      <c r="F517" s="152"/>
      <c r="G517" s="792"/>
      <c r="H517" s="489">
        <f>'[6]sp. acuti altele decat DRG'!E79</f>
        <v>0</v>
      </c>
      <c r="I517" s="489">
        <f>'[6]sp. acuti altele decat DRG'!F79</f>
        <v>0</v>
      </c>
      <c r="J517" s="489">
        <f>'[6]sp. acuti altele decat DRG'!G79</f>
        <v>0</v>
      </c>
      <c r="K517" s="489">
        <f>'[6]sp. acuti altele decat DRG'!H79</f>
        <v>0</v>
      </c>
      <c r="L517" s="489">
        <f>'[6]sp. acuti altele decat DRG'!I79</f>
        <v>0</v>
      </c>
      <c r="M517" s="489">
        <f>'[6]sp. acuti altele decat DRG'!J79</f>
        <v>0</v>
      </c>
      <c r="N517" s="489">
        <f>'[6]sp. acuti altele decat DRG'!K79</f>
        <v>0</v>
      </c>
      <c r="O517" s="489">
        <f>'[6]sp. acuti altele decat DRG'!L79</f>
        <v>0</v>
      </c>
      <c r="P517" s="489">
        <f>'[6]sp. acuti altele decat DRG'!M79</f>
        <v>0</v>
      </c>
      <c r="Q517" s="489">
        <f>'[6]sp. acuti altele decat DRG'!N79</f>
        <v>0</v>
      </c>
      <c r="R517" s="489">
        <f>'[6]sp. acuti altele decat DRG'!O79</f>
        <v>0</v>
      </c>
      <c r="S517" s="489">
        <f>'[6]sp. acuti altele decat DRG'!P79</f>
        <v>0</v>
      </c>
      <c r="T517" s="489">
        <f>'[6]sp. acuti altele decat DRG'!Q79</f>
        <v>0</v>
      </c>
      <c r="U517" s="489">
        <f>'[6]sp. acuti altele decat DRG'!R79</f>
        <v>0</v>
      </c>
      <c r="V517" s="489">
        <f>'[6]sp. acuti altele decat DRG'!S79</f>
        <v>0</v>
      </c>
      <c r="W517" s="489">
        <f>'[6]sp. acuti altele decat DRG'!T79</f>
        <v>0</v>
      </c>
      <c r="X517" s="489">
        <f>'[6]sp. acuti altele decat DRG'!U79</f>
        <v>0</v>
      </c>
      <c r="Y517" s="211">
        <f>V517+R517+M517+I517+E517</f>
        <v>0</v>
      </c>
      <c r="Z517" s="177">
        <f>X517+T517+P517+K517+G517</f>
        <v>0</v>
      </c>
      <c r="AA517" s="154"/>
      <c r="AB517" s="154"/>
    </row>
    <row r="518" spans="1:30" s="155" customFormat="1">
      <c r="A518" s="693"/>
      <c r="B518" s="790" t="s">
        <v>1135</v>
      </c>
      <c r="C518" s="786">
        <v>2</v>
      </c>
      <c r="D518" s="148"/>
      <c r="E518" s="791"/>
      <c r="F518" s="152"/>
      <c r="G518" s="792"/>
      <c r="H518" s="489">
        <f>'[6]sp. acuti altele decat DRG'!E80</f>
        <v>16</v>
      </c>
      <c r="I518" s="489">
        <f>'[6]sp. acuti altele decat DRG'!F80</f>
        <v>14.85</v>
      </c>
      <c r="J518" s="489">
        <f>'[6]sp. acuti altele decat DRG'!G80</f>
        <v>16</v>
      </c>
      <c r="K518" s="489">
        <f>'[6]sp. acuti altele decat DRG'!H80</f>
        <v>14.85</v>
      </c>
      <c r="L518" s="489">
        <f>'[6]sp. acuti altele decat DRG'!I80</f>
        <v>0</v>
      </c>
      <c r="M518" s="489">
        <f>'[6]sp. acuti altele decat DRG'!J80</f>
        <v>0</v>
      </c>
      <c r="N518" s="489">
        <f>'[6]sp. acuti altele decat DRG'!K80</f>
        <v>0</v>
      </c>
      <c r="O518" s="489">
        <f>'[6]sp. acuti altele decat DRG'!L80</f>
        <v>0</v>
      </c>
      <c r="P518" s="489">
        <f>'[6]sp. acuti altele decat DRG'!M80</f>
        <v>0</v>
      </c>
      <c r="Q518" s="489">
        <f>'[6]sp. acuti altele decat DRG'!N80</f>
        <v>0</v>
      </c>
      <c r="R518" s="489">
        <f>'[6]sp. acuti altele decat DRG'!O80</f>
        <v>0</v>
      </c>
      <c r="S518" s="489">
        <f>'[6]sp. acuti altele decat DRG'!P80</f>
        <v>0</v>
      </c>
      <c r="T518" s="489">
        <f>'[6]sp. acuti altele decat DRG'!Q80</f>
        <v>0</v>
      </c>
      <c r="U518" s="489">
        <f>'[6]sp. acuti altele decat DRG'!R80</f>
        <v>325</v>
      </c>
      <c r="V518" s="489">
        <f>'[6]sp. acuti altele decat DRG'!S80</f>
        <v>263.75</v>
      </c>
      <c r="W518" s="489">
        <f>'[6]sp. acuti altele decat DRG'!T80</f>
        <v>109</v>
      </c>
      <c r="X518" s="489">
        <f>'[6]sp. acuti altele decat DRG'!U80</f>
        <v>102.61</v>
      </c>
      <c r="Y518" s="211">
        <f>V518+R518+M518+I518+E518</f>
        <v>278.60000000000002</v>
      </c>
      <c r="Z518" s="177">
        <f>X518+T518+P518+K518+G518</f>
        <v>117.46</v>
      </c>
      <c r="AA518" s="154"/>
      <c r="AB518" s="154"/>
    </row>
    <row r="519" spans="1:30" s="155" customFormat="1">
      <c r="A519" s="693"/>
      <c r="B519" s="789" t="s">
        <v>1136</v>
      </c>
      <c r="C519" s="786">
        <v>1</v>
      </c>
      <c r="D519" s="148">
        <f>'[6]sp. DRG'!E443</f>
        <v>9</v>
      </c>
      <c r="E519" s="148">
        <f>'[6]sp. DRG'!F443</f>
        <v>13.65</v>
      </c>
      <c r="F519" s="148">
        <f>'[6]sp. DRG'!G443</f>
        <v>6.0125538461538452</v>
      </c>
      <c r="G519" s="148">
        <f>'[6]sp. DRG'!H443</f>
        <v>9.1190399999999983</v>
      </c>
      <c r="H519" s="489"/>
      <c r="I519" s="489"/>
      <c r="J519" s="489"/>
      <c r="K519" s="489"/>
      <c r="L519" s="489">
        <f>'[6]sp. DRG'!I443</f>
        <v>0</v>
      </c>
      <c r="M519" s="489">
        <f>'[6]sp. DRG'!J443</f>
        <v>0</v>
      </c>
      <c r="N519" s="489">
        <f>'[6]sp. DRG'!K443</f>
        <v>0</v>
      </c>
      <c r="O519" s="489">
        <f>'[6]sp. DRG'!L443</f>
        <v>0</v>
      </c>
      <c r="P519" s="489">
        <f>'[6]sp. DRG'!M443</f>
        <v>0</v>
      </c>
      <c r="Q519" s="489">
        <f>'[6]sp. DRG'!N443</f>
        <v>0</v>
      </c>
      <c r="R519" s="489">
        <f>'[6]sp. DRG'!O443</f>
        <v>0</v>
      </c>
      <c r="S519" s="489">
        <f>'[6]sp. DRG'!P443</f>
        <v>0</v>
      </c>
      <c r="T519" s="489">
        <f>'[6]sp. DRG'!Q443</f>
        <v>0</v>
      </c>
      <c r="U519" s="489">
        <f>'[6]sp. DRG'!R443</f>
        <v>266</v>
      </c>
      <c r="V519" s="489">
        <f>'[6]sp. DRG'!S443</f>
        <v>23.121959999999998</v>
      </c>
      <c r="W519" s="489">
        <f>'[6]sp. DRG'!T443</f>
        <v>265</v>
      </c>
      <c r="X519" s="489">
        <f>'[6]sp. DRG'!U443</f>
        <v>22.917480000000001</v>
      </c>
      <c r="Y519" s="211">
        <f t="shared" si="103"/>
        <v>36.77196</v>
      </c>
      <c r="Z519" s="177">
        <f t="shared" si="104"/>
        <v>32.036519999999996</v>
      </c>
      <c r="AA519" s="154"/>
      <c r="AB519" s="154"/>
    </row>
    <row r="520" spans="1:30" s="155" customFormat="1" ht="25.5">
      <c r="A520" s="693"/>
      <c r="B520" s="789" t="s">
        <v>1137</v>
      </c>
      <c r="C520" s="786">
        <v>2</v>
      </c>
      <c r="D520" s="148"/>
      <c r="E520" s="149"/>
      <c r="F520" s="150"/>
      <c r="G520" s="153"/>
      <c r="H520" s="489">
        <f>'[6]sp. acuti altele decat DRG'!E82</f>
        <v>0</v>
      </c>
      <c r="I520" s="489">
        <f>'[6]sp. acuti altele decat DRG'!F82</f>
        <v>0</v>
      </c>
      <c r="J520" s="489">
        <f>'[6]sp. acuti altele decat DRG'!G82</f>
        <v>0</v>
      </c>
      <c r="K520" s="489">
        <f>'[6]sp. acuti altele decat DRG'!H82</f>
        <v>0</v>
      </c>
      <c r="L520" s="489">
        <f>'[6]sp. acuti altele decat DRG'!I82</f>
        <v>0</v>
      </c>
      <c r="M520" s="489">
        <f>'[6]sp. acuti altele decat DRG'!J82</f>
        <v>0</v>
      </c>
      <c r="N520" s="489">
        <f>'[6]sp. acuti altele decat DRG'!K82</f>
        <v>0</v>
      </c>
      <c r="O520" s="489">
        <f>'[6]sp. acuti altele decat DRG'!L82</f>
        <v>0</v>
      </c>
      <c r="P520" s="489">
        <f>'[6]sp. acuti altele decat DRG'!M82</f>
        <v>0</v>
      </c>
      <c r="Q520" s="489">
        <f>'[6]sp. acuti altele decat DRG'!N82</f>
        <v>0</v>
      </c>
      <c r="R520" s="489">
        <f>'[6]sp. acuti altele decat DRG'!O82</f>
        <v>0</v>
      </c>
      <c r="S520" s="489">
        <f>'[6]sp. acuti altele decat DRG'!P82</f>
        <v>0</v>
      </c>
      <c r="T520" s="489">
        <f>'[6]sp. acuti altele decat DRG'!Q82</f>
        <v>0</v>
      </c>
      <c r="U520" s="489">
        <f>'[6]sp. acuti altele decat DRG'!R82</f>
        <v>0</v>
      </c>
      <c r="V520" s="489">
        <f>'[6]sp. acuti altele decat DRG'!S82</f>
        <v>0</v>
      </c>
      <c r="W520" s="489">
        <f>'[6]sp. acuti altele decat DRG'!T82</f>
        <v>0</v>
      </c>
      <c r="X520" s="489">
        <f>'[6]sp. acuti altele decat DRG'!U82</f>
        <v>0</v>
      </c>
      <c r="Y520" s="211">
        <f t="shared" si="103"/>
        <v>0</v>
      </c>
      <c r="Z520" s="177">
        <f t="shared" si="104"/>
        <v>0</v>
      </c>
      <c r="AA520" s="154"/>
      <c r="AB520" s="154"/>
    </row>
    <row r="521" spans="1:30" s="155" customFormat="1" ht="25.5">
      <c r="A521" s="693"/>
      <c r="B521" s="793" t="s">
        <v>1138</v>
      </c>
      <c r="C521" s="786">
        <v>3</v>
      </c>
      <c r="D521" s="148"/>
      <c r="E521" s="149"/>
      <c r="F521" s="150"/>
      <c r="G521" s="153"/>
      <c r="H521" s="489"/>
      <c r="I521" s="489"/>
      <c r="J521" s="489"/>
      <c r="K521" s="489"/>
      <c r="L521" s="489">
        <f>'[6]sp. recuperare si  cronici'!E114</f>
        <v>1763</v>
      </c>
      <c r="M521" s="489">
        <f>'[6]sp. recuperare si  cronici'!F114</f>
        <v>332.35242</v>
      </c>
      <c r="N521" s="489">
        <f>'[6]sp. recuperare si  cronici'!G114</f>
        <v>1732.2734704323802</v>
      </c>
      <c r="O521" s="489">
        <f>'[6]sp. recuperare si  cronici'!H114</f>
        <v>0</v>
      </c>
      <c r="P521" s="489">
        <f>'[6]sp. recuperare si  cronici'!I114</f>
        <v>326.56</v>
      </c>
      <c r="Q521" s="489">
        <f>'[6]sp. recuperare si  cronici'!J114</f>
        <v>0</v>
      </c>
      <c r="R521" s="489">
        <f>'[6]sp. recuperare si  cronici'!K114</f>
        <v>0</v>
      </c>
      <c r="S521" s="489">
        <f>'[6]sp. recuperare si  cronici'!L114</f>
        <v>0</v>
      </c>
      <c r="T521" s="489">
        <f>'[6]sp. recuperare si  cronici'!M114</f>
        <v>0</v>
      </c>
      <c r="U521" s="489">
        <f>'[6]sp. recuperare si  cronici'!N114</f>
        <v>0</v>
      </c>
      <c r="V521" s="489">
        <f>'[6]sp. recuperare si  cronici'!O114</f>
        <v>0</v>
      </c>
      <c r="W521" s="489">
        <f>'[6]sp. recuperare si  cronici'!P114</f>
        <v>0</v>
      </c>
      <c r="X521" s="489">
        <f>'[6]sp. recuperare si  cronici'!Q114</f>
        <v>0</v>
      </c>
      <c r="Y521" s="211">
        <f t="shared" si="103"/>
        <v>332.35242</v>
      </c>
      <c r="Z521" s="177">
        <f t="shared" si="104"/>
        <v>326.56</v>
      </c>
      <c r="AA521" s="154"/>
      <c r="AB521" s="154"/>
    </row>
    <row r="522" spans="1:30" s="155" customFormat="1" ht="23.25" thickBot="1">
      <c r="A522" s="693" t="s">
        <v>1139</v>
      </c>
      <c r="B522" s="738" t="s">
        <v>1140</v>
      </c>
      <c r="C522" s="786">
        <v>2</v>
      </c>
      <c r="D522" s="148"/>
      <c r="E522" s="149"/>
      <c r="F522" s="150"/>
      <c r="G522" s="153"/>
      <c r="H522" s="699">
        <f>'[6]sp. acuti altele decat DRG'!E76</f>
        <v>0</v>
      </c>
      <c r="I522" s="699">
        <f>'[6]sp. acuti altele decat DRG'!F76</f>
        <v>0</v>
      </c>
      <c r="J522" s="699">
        <f>'[6]sp. acuti altele decat DRG'!G76</f>
        <v>0</v>
      </c>
      <c r="K522" s="699">
        <f>'[6]sp. acuti altele decat DRG'!H76</f>
        <v>0</v>
      </c>
      <c r="L522" s="699">
        <f>'[6]sp. acuti altele decat DRG'!I76</f>
        <v>0</v>
      </c>
      <c r="M522" s="699">
        <f>'[6]sp. acuti altele decat DRG'!J76</f>
        <v>0</v>
      </c>
      <c r="N522" s="699">
        <f>'[6]sp. acuti altele decat DRG'!K76</f>
        <v>0</v>
      </c>
      <c r="O522" s="699">
        <f>'[6]sp. acuti altele decat DRG'!L76</f>
        <v>0</v>
      </c>
      <c r="P522" s="699">
        <f>'[6]sp. acuti altele decat DRG'!M76</f>
        <v>0</v>
      </c>
      <c r="Q522" s="699">
        <f>'[6]sp. acuti altele decat DRG'!N76</f>
        <v>0</v>
      </c>
      <c r="R522" s="699">
        <f>'[6]sp. acuti altele decat DRG'!O76</f>
        <v>0</v>
      </c>
      <c r="S522" s="699">
        <f>'[6]sp. acuti altele decat DRG'!P76</f>
        <v>0</v>
      </c>
      <c r="T522" s="699">
        <f>'[6]sp. acuti altele decat DRG'!Q76</f>
        <v>0</v>
      </c>
      <c r="U522" s="699">
        <f>'[6]sp. acuti altele decat DRG'!R76</f>
        <v>0</v>
      </c>
      <c r="V522" s="699">
        <f>'[6]sp. acuti altele decat DRG'!S76</f>
        <v>0</v>
      </c>
      <c r="W522" s="699">
        <f>'[6]sp. acuti altele decat DRG'!T76</f>
        <v>0</v>
      </c>
      <c r="X522" s="699">
        <f>'[6]sp. acuti altele decat DRG'!U76</f>
        <v>0</v>
      </c>
      <c r="Y522" s="211">
        <f t="shared" si="103"/>
        <v>0</v>
      </c>
      <c r="Z522" s="177">
        <f t="shared" si="104"/>
        <v>0</v>
      </c>
      <c r="AA522" s="154"/>
      <c r="AB522" s="154"/>
    </row>
    <row r="523" spans="1:30" ht="12.75" customHeight="1" thickBot="1">
      <c r="A523" s="2981" t="s">
        <v>1141</v>
      </c>
      <c r="B523" s="2982"/>
      <c r="C523" s="2999"/>
      <c r="D523" s="167">
        <f>SUM(D455:D522)</f>
        <v>159124</v>
      </c>
      <c r="E523" s="168">
        <f>SUM(E455:E522)</f>
        <v>328275.09960000002</v>
      </c>
      <c r="F523" s="167">
        <f t="shared" ref="F523:X523" si="105">SUM(F455:F522)</f>
        <v>156976.68666817984</v>
      </c>
      <c r="G523" s="168">
        <f t="shared" si="105"/>
        <v>323853.63183796394</v>
      </c>
      <c r="H523" s="169">
        <f t="shared" si="105"/>
        <v>46</v>
      </c>
      <c r="I523" s="170">
        <f t="shared" si="105"/>
        <v>68.89</v>
      </c>
      <c r="J523" s="169">
        <f t="shared" si="105"/>
        <v>44.095286885245905</v>
      </c>
      <c r="K523" s="170">
        <f t="shared" si="105"/>
        <v>65.510000000000005</v>
      </c>
      <c r="L523" s="169">
        <f t="shared" si="105"/>
        <v>15655</v>
      </c>
      <c r="M523" s="170">
        <f t="shared" si="105"/>
        <v>49028.052489365502</v>
      </c>
      <c r="N523" s="170">
        <f>SUM(N455:N522)</f>
        <v>12964.860358970247</v>
      </c>
      <c r="O523" s="170">
        <f>SUM(O455:O522)</f>
        <v>0</v>
      </c>
      <c r="P523" s="170">
        <f t="shared" si="105"/>
        <v>41211.895068124002</v>
      </c>
      <c r="Q523" s="169">
        <f t="shared" si="105"/>
        <v>0</v>
      </c>
      <c r="R523" s="170">
        <f t="shared" si="105"/>
        <v>0</v>
      </c>
      <c r="S523" s="169">
        <f t="shared" si="105"/>
        <v>0</v>
      </c>
      <c r="T523" s="170">
        <f t="shared" si="105"/>
        <v>0</v>
      </c>
      <c r="U523" s="169">
        <f t="shared" si="105"/>
        <v>232932</v>
      </c>
      <c r="V523" s="170">
        <f t="shared" si="105"/>
        <v>62564.375890000018</v>
      </c>
      <c r="W523" s="169">
        <f t="shared" si="105"/>
        <v>174650</v>
      </c>
      <c r="X523" s="170">
        <f t="shared" si="105"/>
        <v>44668.079439999994</v>
      </c>
      <c r="Y523" s="168">
        <f>SUM(Y455:Y522)</f>
        <v>439936.41797936539</v>
      </c>
      <c r="Z523" s="168">
        <f>SUM(Z455:Z522)</f>
        <v>409799.11634608818</v>
      </c>
      <c r="AA523" s="171">
        <f>'[6]sp. DRG'!V444+'[6]sp. recuperare si  cronici'!V115+'[6]sp. acuti altele decat DRG'!V83</f>
        <v>439936.41797936539</v>
      </c>
      <c r="AB523" s="171">
        <f>'[6]sp. DRG'!W444+'[6]sp. recuperare si  cronici'!W115+'[6]sp. acuti altele decat DRG'!W83</f>
        <v>409799.11634608812</v>
      </c>
      <c r="AC523" s="172">
        <f>Y523-AA523</f>
        <v>0</v>
      </c>
      <c r="AD523" s="172">
        <f>Z523-AB523</f>
        <v>0</v>
      </c>
    </row>
    <row r="524" spans="1:30" s="317" customFormat="1" ht="13.5" thickBot="1">
      <c r="A524" s="648"/>
      <c r="B524" s="794" t="s">
        <v>1142</v>
      </c>
      <c r="C524" s="795">
        <v>1</v>
      </c>
      <c r="D524" s="796">
        <f>'[6]sp. DRG'!E461</f>
        <v>0</v>
      </c>
      <c r="E524" s="797">
        <f>'[6]sp. DRG'!F461</f>
        <v>0</v>
      </c>
      <c r="F524" s="796">
        <f>'[6]sp. DRG'!G461</f>
        <v>0</v>
      </c>
      <c r="G524" s="797">
        <f>'[6]sp. DRG'!H461</f>
        <v>0</v>
      </c>
      <c r="H524" s="796"/>
      <c r="I524" s="796"/>
      <c r="J524" s="796"/>
      <c r="K524" s="796"/>
      <c r="L524" s="796">
        <f>'[6]sp. DRG'!I461</f>
        <v>0</v>
      </c>
      <c r="M524" s="797">
        <f>'[6]sp. DRG'!J461</f>
        <v>0</v>
      </c>
      <c r="N524" s="797">
        <f>'[6]sp. DRG'!K461</f>
        <v>0</v>
      </c>
      <c r="O524" s="797">
        <f>'[6]sp. DRG'!L461</f>
        <v>0</v>
      </c>
      <c r="P524" s="797">
        <f>'[6]sp. DRG'!M461</f>
        <v>0</v>
      </c>
      <c r="Q524" s="796">
        <f>'[6]sp. DRG'!N461</f>
        <v>0</v>
      </c>
      <c r="R524" s="797">
        <f>'[6]sp. DRG'!O461</f>
        <v>0</v>
      </c>
      <c r="S524" s="796">
        <f>'[6]sp. DRG'!P461</f>
        <v>0</v>
      </c>
      <c r="T524" s="797">
        <f>'[6]sp. DRG'!Q461</f>
        <v>0</v>
      </c>
      <c r="U524" s="796">
        <f>'[6]sp. DRG'!R461</f>
        <v>0</v>
      </c>
      <c r="V524" s="797">
        <f>'[6]sp. DRG'!S461</f>
        <v>0</v>
      </c>
      <c r="W524" s="796">
        <f>'[6]sp. DRG'!T461</f>
        <v>0</v>
      </c>
      <c r="X524" s="797">
        <f>'[6]sp. DRG'!U461</f>
        <v>0</v>
      </c>
      <c r="Y524" s="798">
        <f>V524+R524+M524+I524+E524</f>
        <v>0</v>
      </c>
      <c r="Z524" s="798">
        <f>X524+T524+P524+K524+G524</f>
        <v>0</v>
      </c>
      <c r="AA524" s="799"/>
      <c r="AB524" s="799"/>
    </row>
    <row r="525" spans="1:30" s="317" customFormat="1" ht="13.5" thickBot="1">
      <c r="A525" s="648"/>
      <c r="B525" s="794" t="s">
        <v>1143</v>
      </c>
      <c r="C525" s="800">
        <v>2</v>
      </c>
      <c r="D525" s="801"/>
      <c r="E525" s="802"/>
      <c r="F525" s="801"/>
      <c r="G525" s="802"/>
      <c r="H525" s="803">
        <f>'[6]sp. acuti altele decat DRG'!E90</f>
        <v>0</v>
      </c>
      <c r="I525" s="804">
        <f>'[6]sp. acuti altele decat DRG'!F90</f>
        <v>0</v>
      </c>
      <c r="J525" s="803">
        <f>'[6]sp. acuti altele decat DRG'!G90</f>
        <v>0</v>
      </c>
      <c r="K525" s="804">
        <f>'[6]sp. acuti altele decat DRG'!H90</f>
        <v>0</v>
      </c>
      <c r="L525" s="803">
        <f>'[6]sp. acuti altele decat DRG'!I90</f>
        <v>0</v>
      </c>
      <c r="M525" s="804">
        <f>'[6]sp. acuti altele decat DRG'!J90</f>
        <v>0</v>
      </c>
      <c r="N525" s="804">
        <f>'[6]sp. acuti altele decat DRG'!K90</f>
        <v>0</v>
      </c>
      <c r="O525" s="804">
        <f>'[6]sp. acuti altele decat DRG'!L90</f>
        <v>0</v>
      </c>
      <c r="P525" s="804">
        <f>'[6]sp. acuti altele decat DRG'!M90</f>
        <v>0</v>
      </c>
      <c r="Q525" s="803">
        <f>'[6]sp. acuti altele decat DRG'!N90</f>
        <v>0</v>
      </c>
      <c r="R525" s="804">
        <f>'[6]sp. acuti altele decat DRG'!O90</f>
        <v>0</v>
      </c>
      <c r="S525" s="803">
        <f>'[6]sp. acuti altele decat DRG'!P90</f>
        <v>0</v>
      </c>
      <c r="T525" s="804">
        <f>'[6]sp. acuti altele decat DRG'!Q90</f>
        <v>0</v>
      </c>
      <c r="U525" s="801">
        <f>'[6]sp. acuti altele decat DRG'!R90</f>
        <v>0</v>
      </c>
      <c r="V525" s="802">
        <f>'[6]sp. acuti altele decat DRG'!S90</f>
        <v>0</v>
      </c>
      <c r="W525" s="801">
        <f>'[6]sp. acuti altele decat DRG'!T90</f>
        <v>0</v>
      </c>
      <c r="X525" s="802">
        <f>'[6]sp. acuti altele decat DRG'!U90</f>
        <v>0</v>
      </c>
      <c r="Y525" s="798">
        <f>V525+R525+M525+I525+E525</f>
        <v>0</v>
      </c>
      <c r="Z525" s="798">
        <f>X525+T525+P525+K525+G525</f>
        <v>0</v>
      </c>
      <c r="AA525" s="799"/>
      <c r="AB525" s="799"/>
    </row>
    <row r="526" spans="1:30" s="317" customFormat="1" ht="13.5" thickBot="1">
      <c r="A526" s="2981" t="s">
        <v>1144</v>
      </c>
      <c r="B526" s="2982"/>
      <c r="C526" s="2999"/>
      <c r="D526" s="805">
        <f>SUM(D524:D525)</f>
        <v>0</v>
      </c>
      <c r="E526" s="806">
        <f>SUM(E524:E525)</f>
        <v>0</v>
      </c>
      <c r="F526" s="805">
        <f t="shared" ref="F526:X526" si="106">SUM(F524:F525)</f>
        <v>0</v>
      </c>
      <c r="G526" s="806">
        <f t="shared" si="106"/>
        <v>0</v>
      </c>
      <c r="H526" s="805">
        <f t="shared" si="106"/>
        <v>0</v>
      </c>
      <c r="I526" s="806">
        <f t="shared" si="106"/>
        <v>0</v>
      </c>
      <c r="J526" s="805">
        <f t="shared" si="106"/>
        <v>0</v>
      </c>
      <c r="K526" s="806">
        <f t="shared" si="106"/>
        <v>0</v>
      </c>
      <c r="L526" s="805">
        <f t="shared" si="106"/>
        <v>0</v>
      </c>
      <c r="M526" s="806">
        <f t="shared" si="106"/>
        <v>0</v>
      </c>
      <c r="N526" s="806">
        <f>SUM(N524:N525)</f>
        <v>0</v>
      </c>
      <c r="O526" s="806">
        <f>SUM(O524:O525)</f>
        <v>0</v>
      </c>
      <c r="P526" s="806">
        <f t="shared" si="106"/>
        <v>0</v>
      </c>
      <c r="Q526" s="805">
        <f t="shared" si="106"/>
        <v>0</v>
      </c>
      <c r="R526" s="806">
        <f t="shared" si="106"/>
        <v>0</v>
      </c>
      <c r="S526" s="805">
        <f t="shared" si="106"/>
        <v>0</v>
      </c>
      <c r="T526" s="806">
        <f t="shared" si="106"/>
        <v>0</v>
      </c>
      <c r="U526" s="805">
        <f t="shared" si="106"/>
        <v>0</v>
      </c>
      <c r="V526" s="806">
        <f t="shared" si="106"/>
        <v>0</v>
      </c>
      <c r="W526" s="805">
        <f t="shared" si="106"/>
        <v>0</v>
      </c>
      <c r="X526" s="806">
        <f t="shared" si="106"/>
        <v>0</v>
      </c>
      <c r="Y526" s="807">
        <f>SUM(Y524:Y525)</f>
        <v>0</v>
      </c>
      <c r="Z526" s="807">
        <f>SUM(Z524:Z525)</f>
        <v>0</v>
      </c>
      <c r="AA526" s="799">
        <f>'[6]sp. DRG'!V461+'[6]sp. acuti altele decat DRG'!V90</f>
        <v>0</v>
      </c>
      <c r="AB526" s="799">
        <f>'[6]sp. DRG'!W461+'[6]sp. acuti altele decat DRG'!W90</f>
        <v>0</v>
      </c>
      <c r="AC526" s="172">
        <f>Y526-AA526</f>
        <v>0</v>
      </c>
      <c r="AD526" s="172">
        <f>Z526-AB526</f>
        <v>0</v>
      </c>
    </row>
    <row r="527" spans="1:30" ht="13.5" thickBot="1">
      <c r="A527" s="2981" t="s">
        <v>1145</v>
      </c>
      <c r="B527" s="2982"/>
      <c r="C527" s="2999"/>
      <c r="D527" s="167">
        <f t="shared" ref="D527:Z527" si="107">D523+D454+D447+D435+D430+D425+D403+D394+D383+D370+D363+D356+D332+D325+D318+D301+D296+D284+D276+D249+D244+D233+D227+D218+D214+D204+D187+D182+D176+D157+D137+D131+D124+D115+D109+D86+D78+D73+D59+D47+D29+D17+D526</f>
        <v>770442</v>
      </c>
      <c r="E527" s="168">
        <f t="shared" si="107"/>
        <v>1388022.5571640003</v>
      </c>
      <c r="F527" s="167">
        <f t="shared" si="107"/>
        <v>761702.68663859298</v>
      </c>
      <c r="G527" s="168">
        <f t="shared" si="107"/>
        <v>1363961.6729719646</v>
      </c>
      <c r="H527" s="168">
        <f t="shared" si="107"/>
        <v>1215</v>
      </c>
      <c r="I527" s="168">
        <f t="shared" si="107"/>
        <v>1174.4000000000001</v>
      </c>
      <c r="J527" s="168">
        <f t="shared" si="107"/>
        <v>1237.095286885246</v>
      </c>
      <c r="K527" s="168">
        <f t="shared" si="107"/>
        <v>1171.0173399999999</v>
      </c>
      <c r="L527" s="168">
        <f t="shared" si="107"/>
        <v>75906</v>
      </c>
      <c r="M527" s="168">
        <f t="shared" si="107"/>
        <v>270860.99064796552</v>
      </c>
      <c r="N527" s="168">
        <f t="shared" si="107"/>
        <v>62722.860358970247</v>
      </c>
      <c r="O527" s="168">
        <f t="shared" si="107"/>
        <v>809818.07</v>
      </c>
      <c r="P527" s="168">
        <f t="shared" si="107"/>
        <v>252212.03854282404</v>
      </c>
      <c r="Q527" s="168">
        <f t="shared" si="107"/>
        <v>37899.981103576851</v>
      </c>
      <c r="R527" s="168">
        <f t="shared" si="107"/>
        <v>9910.2281400000011</v>
      </c>
      <c r="S527" s="167">
        <f t="shared" si="107"/>
        <v>37320.827121674862</v>
      </c>
      <c r="T527" s="168">
        <f t="shared" si="107"/>
        <v>9487.6229800000001</v>
      </c>
      <c r="U527" s="167">
        <f t="shared" si="107"/>
        <v>764221</v>
      </c>
      <c r="V527" s="168">
        <f t="shared" si="107"/>
        <v>192887.05140100003</v>
      </c>
      <c r="W527" s="167">
        <f t="shared" si="107"/>
        <v>629971</v>
      </c>
      <c r="X527" s="168">
        <f t="shared" si="107"/>
        <v>167463.07232099993</v>
      </c>
      <c r="Y527" s="168">
        <f t="shared" si="107"/>
        <v>1862855.2273529652</v>
      </c>
      <c r="Z527" s="168">
        <f t="shared" si="107"/>
        <v>1794295.4241557883</v>
      </c>
      <c r="AA527" s="171">
        <f>SUM(AA17:AA526)</f>
        <v>1862855.2273529656</v>
      </c>
      <c r="AB527" s="171">
        <f>SUM(AB17:AB526)</f>
        <v>1794295.424155788</v>
      </c>
      <c r="AC527" s="172">
        <f>Y527-AA527</f>
        <v>0</v>
      </c>
      <c r="AD527" s="172">
        <f>Z527-AB527</f>
        <v>0</v>
      </c>
    </row>
    <row r="528" spans="1:30">
      <c r="K528" s="107" t="s">
        <v>1146</v>
      </c>
      <c r="L528" s="107"/>
      <c r="AA528" s="171">
        <f>'[6]sp. DRG'!V478+'[6]sp. recuperare si  cronici'!V116+'[6]sp. acuti altele decat DRG'!V91</f>
        <v>1862855.2273529656</v>
      </c>
      <c r="AB528" s="171">
        <f>'[6]sp. DRG'!W478+'[6]sp. recuperare si  cronici'!W116+'[6]sp. acuti altele decat DRG'!W91</f>
        <v>1794295.4241557883</v>
      </c>
    </row>
    <row r="530" spans="3:31">
      <c r="AA530" s="171"/>
      <c r="AB530" s="171"/>
    </row>
    <row r="531" spans="3:31" s="812" customFormat="1" ht="11.25">
      <c r="C531" s="809"/>
      <c r="D531" s="810">
        <f>'[6]sp. DRG'!E478</f>
        <v>770442</v>
      </c>
      <c r="E531" s="810">
        <f>'[6]sp. DRG'!F478</f>
        <v>1388022.5571640003</v>
      </c>
      <c r="F531" s="810">
        <f>'[6]sp. DRG'!G478</f>
        <v>761702.68663859298</v>
      </c>
      <c r="G531" s="810">
        <f>'[6]sp. DRG'!H478</f>
        <v>1363961.6729719646</v>
      </c>
      <c r="H531" s="810">
        <f>'[6]sp. recuperare si  cronici'!N116+'[6]sp. acuti altele decat DRG'!E91</f>
        <v>1215</v>
      </c>
      <c r="I531" s="811">
        <f>'[6]sp. recuperare si  cronici'!O116+'[6]sp. acuti altele decat DRG'!F91</f>
        <v>1174.4000000000001</v>
      </c>
      <c r="J531" s="810">
        <f>'[6]sp. recuperare si  cronici'!P116+'[6]sp. acuti altele decat DRG'!G91</f>
        <v>1237.095286885246</v>
      </c>
      <c r="K531" s="811">
        <f>'[6]sp. recuperare si  cronici'!Q116+'[6]sp. acuti altele decat DRG'!H91</f>
        <v>1171.0173399999999</v>
      </c>
      <c r="L531" s="810">
        <f>'[6]sp. DRG'!I478+'[6]sp. recuperare si  cronici'!E116+'[6]sp. acuti altele decat DRG'!I91</f>
        <v>75906</v>
      </c>
      <c r="M531" s="811">
        <f>'[6]sp. DRG'!J478+'[6]sp. recuperare si  cronici'!F116+'[6]sp. acuti altele decat DRG'!J91</f>
        <v>270860.99064796552</v>
      </c>
      <c r="N531" s="811">
        <f>'[6]sp. DRG'!K478+'[6]sp. recuperare si  cronici'!G116+'[6]sp. acuti altele decat DRG'!K91</f>
        <v>62722.860358970247</v>
      </c>
      <c r="O531" s="811">
        <f>'[6]sp. DRG'!L478+'[6]sp. recuperare si  cronici'!H116+'[6]sp. acuti altele decat DRG'!L91</f>
        <v>809818.07000000007</v>
      </c>
      <c r="P531" s="811">
        <f>'[6]sp. DRG'!M478+'[6]sp. recuperare si  cronici'!I116+'[6]sp. acuti altele decat DRG'!M91</f>
        <v>252212.0385428241</v>
      </c>
      <c r="Q531" s="810">
        <f>'[6]sp. DRG'!N478+'[6]sp. recuperare si  cronici'!J116+'[6]sp. acuti altele decat DRG'!N91</f>
        <v>37899.981103576851</v>
      </c>
      <c r="R531" s="811">
        <f>'[6]sp. DRG'!O478+'[6]sp. recuperare si  cronici'!K116+'[6]sp. acuti altele decat DRG'!O91</f>
        <v>9910.2281399999993</v>
      </c>
      <c r="S531" s="810">
        <f>'[6]sp. DRG'!P478+'[6]sp. recuperare si  cronici'!L116+'[6]sp. acuti altele decat DRG'!P91</f>
        <v>37320.827121674862</v>
      </c>
      <c r="T531" s="811">
        <f>'[6]sp. DRG'!Q478+'[6]sp. recuperare si  cronici'!M116+'[6]sp. acuti altele decat DRG'!Q91</f>
        <v>9487.6229800000001</v>
      </c>
      <c r="U531" s="810">
        <f>'[6]sp. DRG'!R478+'[6]sp. recuperare si  cronici'!R116+'[6]sp. acuti altele decat DRG'!R91</f>
        <v>764221</v>
      </c>
      <c r="V531" s="811">
        <f>'[6]sp. DRG'!S478+'[6]sp. recuperare si  cronici'!S116+'[6]sp. acuti altele decat DRG'!S91</f>
        <v>192887.05140100003</v>
      </c>
      <c r="W531" s="810">
        <f>'[6]sp. DRG'!T478+'[6]sp. recuperare si  cronici'!T116+'[6]sp. acuti altele decat DRG'!T91</f>
        <v>629971</v>
      </c>
      <c r="X531" s="811">
        <f>'[6]sp. DRG'!U478+'[6]sp. recuperare si  cronici'!U116+'[6]sp. acuti altele decat DRG'!U91</f>
        <v>167463.07232099996</v>
      </c>
      <c r="Y531" s="811">
        <f>'[6]sp. DRG'!V478+'[6]sp. recuperare si  cronici'!V116+'[6]sp. acuti altele decat DRG'!V91</f>
        <v>1862855.2273529656</v>
      </c>
      <c r="Z531" s="811">
        <f>'[6]sp. DRG'!W478+'[6]sp. recuperare si  cronici'!W116+'[6]sp. acuti altele decat DRG'!W91</f>
        <v>1794295.4241557883</v>
      </c>
    </row>
    <row r="532" spans="3:31" s="812" customFormat="1" ht="11.25">
      <c r="C532" s="809"/>
      <c r="D532" s="811">
        <f>D527-D531</f>
        <v>0</v>
      </c>
      <c r="E532" s="811">
        <f t="shared" ref="E532:Z532" si="108">E527-E531</f>
        <v>0</v>
      </c>
      <c r="F532" s="811">
        <f t="shared" si="108"/>
        <v>0</v>
      </c>
      <c r="G532" s="811">
        <f t="shared" si="108"/>
        <v>0</v>
      </c>
      <c r="H532" s="811">
        <f t="shared" si="108"/>
        <v>0</v>
      </c>
      <c r="I532" s="811">
        <f t="shared" si="108"/>
        <v>0</v>
      </c>
      <c r="J532" s="811">
        <f t="shared" si="108"/>
        <v>0</v>
      </c>
      <c r="K532" s="811">
        <f t="shared" si="108"/>
        <v>0</v>
      </c>
      <c r="L532" s="811">
        <f t="shared" si="108"/>
        <v>0</v>
      </c>
      <c r="M532" s="811">
        <f t="shared" si="108"/>
        <v>0</v>
      </c>
      <c r="N532" s="811">
        <f t="shared" si="108"/>
        <v>0</v>
      </c>
      <c r="O532" s="811">
        <f t="shared" si="108"/>
        <v>0</v>
      </c>
      <c r="P532" s="811">
        <f t="shared" si="108"/>
        <v>0</v>
      </c>
      <c r="Q532" s="811">
        <f t="shared" si="108"/>
        <v>0</v>
      </c>
      <c r="R532" s="811">
        <f t="shared" si="108"/>
        <v>0</v>
      </c>
      <c r="S532" s="811">
        <f t="shared" si="108"/>
        <v>0</v>
      </c>
      <c r="T532" s="811">
        <f t="shared" si="108"/>
        <v>0</v>
      </c>
      <c r="U532" s="811">
        <f t="shared" si="108"/>
        <v>0</v>
      </c>
      <c r="V532" s="811">
        <f t="shared" si="108"/>
        <v>0</v>
      </c>
      <c r="W532" s="811">
        <f t="shared" si="108"/>
        <v>0</v>
      </c>
      <c r="X532" s="811">
        <f t="shared" si="108"/>
        <v>0</v>
      </c>
      <c r="Y532" s="811">
        <f t="shared" si="108"/>
        <v>0</v>
      </c>
      <c r="Z532" s="811">
        <f t="shared" si="108"/>
        <v>0</v>
      </c>
      <c r="AA532" s="811"/>
      <c r="AB532" s="811"/>
      <c r="AC532" s="811"/>
      <c r="AD532" s="811"/>
      <c r="AE532" s="811"/>
    </row>
    <row r="535" spans="3:31">
      <c r="E535" s="813">
        <f>E527+I527+M527</f>
        <v>1660057.9478119658</v>
      </c>
      <c r="F535" s="112">
        <f>F527+J527+N527</f>
        <v>825662.64228444849</v>
      </c>
      <c r="G535" s="811">
        <f>G527+K527+P527</f>
        <v>1617344.7288547887</v>
      </c>
    </row>
    <row r="536" spans="3:31">
      <c r="U536" s="810"/>
      <c r="V536" s="811"/>
      <c r="W536" s="810"/>
      <c r="X536" s="811"/>
    </row>
    <row r="537" spans="3:31">
      <c r="E537" s="813"/>
      <c r="G537" s="813"/>
    </row>
    <row r="538" spans="3:31">
      <c r="V538" s="172"/>
      <c r="X538" s="172"/>
    </row>
    <row r="539" spans="3:31">
      <c r="AA539" s="171">
        <f>'[6]sp. DRG'!V478+'[6]sp. recuperare si  cronici'!V116+'[6]sp. acuti altele decat DRG'!V91</f>
        <v>1862855.2273529656</v>
      </c>
      <c r="AB539" s="171">
        <f>'[6]sp. DRG'!W478+'[6]sp. recuperare si  cronici'!W116+'[6]sp. acuti altele decat DRG'!W91</f>
        <v>1794295.4241557883</v>
      </c>
    </row>
  </sheetData>
  <mergeCells count="54">
    <mergeCell ref="A447:C447"/>
    <mergeCell ref="A454:C454"/>
    <mergeCell ref="A523:C523"/>
    <mergeCell ref="A526:C526"/>
    <mergeCell ref="A527:C527"/>
    <mergeCell ref="A435:C435"/>
    <mergeCell ref="A318:C318"/>
    <mergeCell ref="A325:B325"/>
    <mergeCell ref="A332:C332"/>
    <mergeCell ref="A356:C356"/>
    <mergeCell ref="A363:C363"/>
    <mergeCell ref="A370:C370"/>
    <mergeCell ref="A383:C383"/>
    <mergeCell ref="A394:C394"/>
    <mergeCell ref="A403:C403"/>
    <mergeCell ref="A425:C425"/>
    <mergeCell ref="A430:C430"/>
    <mergeCell ref="A301:C301"/>
    <mergeCell ref="A187:C187"/>
    <mergeCell ref="A204:C204"/>
    <mergeCell ref="A214:C214"/>
    <mergeCell ref="A218:C218"/>
    <mergeCell ref="A227:C227"/>
    <mergeCell ref="A233:C233"/>
    <mergeCell ref="A244:C244"/>
    <mergeCell ref="A249:C249"/>
    <mergeCell ref="A276:C276"/>
    <mergeCell ref="A284:C284"/>
    <mergeCell ref="A296:C296"/>
    <mergeCell ref="A182:C182"/>
    <mergeCell ref="A59:C59"/>
    <mergeCell ref="A73:C73"/>
    <mergeCell ref="A78:C78"/>
    <mergeCell ref="A86:C86"/>
    <mergeCell ref="A109:C109"/>
    <mergeCell ref="A115:C115"/>
    <mergeCell ref="A124:C124"/>
    <mergeCell ref="A131:C131"/>
    <mergeCell ref="A137:C137"/>
    <mergeCell ref="A157:C157"/>
    <mergeCell ref="A176:C176"/>
    <mergeCell ref="U4:X4"/>
    <mergeCell ref="Y4:Y5"/>
    <mergeCell ref="Z4:Z5"/>
    <mergeCell ref="A17:C17"/>
    <mergeCell ref="A29:C29"/>
    <mergeCell ref="A47:C47"/>
    <mergeCell ref="A1:L2"/>
    <mergeCell ref="A4:A5"/>
    <mergeCell ref="B4:B5"/>
    <mergeCell ref="C4:C5"/>
    <mergeCell ref="D4:G4"/>
    <mergeCell ref="H4:K4"/>
    <mergeCell ref="L4:T4"/>
  </mergeCells>
  <pageMargins left="0.23622047244094491" right="0" top="0.41" bottom="0.23622047244094491" header="0.26" footer="0.19685039370078741"/>
  <pageSetup paperSize="9" scale="50" orientation="landscape" r:id="rId1"/>
  <headerFooter alignWithMargins="0">
    <oddHeader xml:space="preserve">&amp;Cfinanţate din fondul alocat asistenţei medicale spitaliceşti (în sistem DRG, cronici şi recuperare, NON DRG) în TRIM I 2015
  </oddHead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AC553"/>
  <sheetViews>
    <sheetView topLeftCell="A4" zoomScale="75" workbookViewId="0">
      <pane xSplit="2" ySplit="3" topLeftCell="C133" activePane="bottomRight" state="frozen"/>
      <selection activeCell="A4" sqref="A4"/>
      <selection pane="topRight" activeCell="D4" sqref="D4"/>
      <selection pane="bottomLeft" activeCell="A7" sqref="A7"/>
      <selection pane="bottomRight" activeCell="O143" sqref="O143"/>
    </sheetView>
  </sheetViews>
  <sheetFormatPr defaultRowHeight="12.75"/>
  <cols>
    <col min="1" max="1" width="6.42578125" style="816" customWidth="1"/>
    <col min="2" max="2" width="22" style="816" customWidth="1"/>
    <col min="3" max="3" width="7.7109375" style="1542" customWidth="1"/>
    <col min="4" max="4" width="10.85546875" style="820" customWidth="1"/>
    <col min="5" max="5" width="12.5703125" style="820" customWidth="1"/>
    <col min="6" max="6" width="11" style="820" customWidth="1"/>
    <col min="7" max="7" width="12.7109375" style="820" customWidth="1"/>
    <col min="8" max="8" width="11" style="820" customWidth="1"/>
    <col min="9" max="9" width="11.28515625" style="820" customWidth="1"/>
    <col min="10" max="10" width="11.42578125" style="820" customWidth="1"/>
    <col min="11" max="11" width="10.7109375" style="820" customWidth="1"/>
    <col min="12" max="12" width="11" style="820" customWidth="1"/>
    <col min="13" max="13" width="12.42578125" style="821" customWidth="1"/>
    <col min="14" max="14" width="11.28515625" style="816" customWidth="1"/>
    <col min="15" max="15" width="14.28515625" style="821" customWidth="1"/>
    <col min="16" max="16" width="12.28515625" style="816" customWidth="1"/>
    <col min="17" max="17" width="11" style="816" customWidth="1"/>
    <col min="18" max="18" width="10.140625" style="816" customWidth="1"/>
    <col min="19" max="19" width="10.85546875" style="816" customWidth="1"/>
    <col min="20" max="20" width="10.7109375" style="816" customWidth="1"/>
    <col min="21" max="21" width="11.85546875" style="816" customWidth="1"/>
    <col min="22" max="22" width="10.7109375" style="816" customWidth="1"/>
    <col min="23" max="23" width="11" style="816" customWidth="1"/>
    <col min="24" max="24" width="13.42578125" style="816" customWidth="1"/>
    <col min="25" max="25" width="13.5703125" style="816" customWidth="1"/>
    <col min="26" max="26" width="11.5703125" style="817" customWidth="1"/>
    <col min="27" max="27" width="11.140625" style="817" customWidth="1"/>
    <col min="28" max="28" width="11.85546875" style="816" customWidth="1"/>
    <col min="29" max="16384" width="9.140625" style="816"/>
  </cols>
  <sheetData>
    <row r="1" spans="1:27" ht="12.75" customHeight="1">
      <c r="A1" s="3007"/>
      <c r="B1" s="3007"/>
      <c r="C1" s="3007"/>
      <c r="D1" s="3007"/>
      <c r="E1" s="3007"/>
      <c r="F1" s="3007"/>
      <c r="G1" s="3007"/>
      <c r="H1" s="3007"/>
      <c r="I1" s="3007"/>
      <c r="J1" s="3007"/>
      <c r="K1" s="3007"/>
      <c r="L1" s="3007"/>
      <c r="M1" s="814"/>
      <c r="N1" s="814"/>
      <c r="O1" s="814"/>
      <c r="P1" s="814"/>
      <c r="Q1" s="814"/>
      <c r="R1" s="815"/>
      <c r="S1" s="815"/>
      <c r="T1" s="815"/>
    </row>
    <row r="2" spans="1:27" ht="14.25" customHeight="1">
      <c r="A2" s="3007"/>
      <c r="B2" s="3007"/>
      <c r="C2" s="3007"/>
      <c r="D2" s="3007"/>
      <c r="E2" s="3007"/>
      <c r="F2" s="3007"/>
      <c r="G2" s="3007"/>
      <c r="H2" s="3007"/>
      <c r="I2" s="3007"/>
      <c r="J2" s="3007"/>
      <c r="K2" s="3007"/>
      <c r="L2" s="3007"/>
      <c r="M2" s="814"/>
      <c r="N2" s="814"/>
      <c r="O2" s="814"/>
      <c r="P2" s="814"/>
      <c r="Q2" s="814"/>
    </row>
    <row r="3" spans="1:27" ht="15" customHeight="1" thickBot="1">
      <c r="B3" s="818"/>
      <c r="C3" s="819"/>
      <c r="S3" s="822"/>
      <c r="T3" s="822"/>
    </row>
    <row r="4" spans="1:27" ht="86.25" customHeight="1" thickBot="1">
      <c r="A4" s="3008" t="s">
        <v>112</v>
      </c>
      <c r="B4" s="3008" t="s">
        <v>113</v>
      </c>
      <c r="C4" s="3010" t="s">
        <v>114</v>
      </c>
      <c r="D4" s="3012" t="s">
        <v>115</v>
      </c>
      <c r="E4" s="3013"/>
      <c r="F4" s="3013"/>
      <c r="G4" s="3014"/>
      <c r="H4" s="3012" t="s">
        <v>116</v>
      </c>
      <c r="I4" s="3013"/>
      <c r="J4" s="3013"/>
      <c r="K4" s="3014"/>
      <c r="L4" s="3012" t="s">
        <v>117</v>
      </c>
      <c r="M4" s="3013"/>
      <c r="N4" s="3013"/>
      <c r="O4" s="3013"/>
      <c r="P4" s="3013"/>
      <c r="Q4" s="3013"/>
      <c r="R4" s="3013"/>
      <c r="S4" s="3014"/>
      <c r="T4" s="3015" t="s">
        <v>118</v>
      </c>
      <c r="U4" s="3016"/>
      <c r="V4" s="3016"/>
      <c r="W4" s="3017"/>
      <c r="X4" s="3018" t="s">
        <v>119</v>
      </c>
      <c r="Y4" s="3020" t="s">
        <v>120</v>
      </c>
    </row>
    <row r="5" spans="1:27" ht="101.25" customHeight="1" thickBot="1">
      <c r="A5" s="3009"/>
      <c r="B5" s="3009"/>
      <c r="C5" s="3011"/>
      <c r="D5" s="823" t="s">
        <v>121</v>
      </c>
      <c r="E5" s="824" t="s">
        <v>122</v>
      </c>
      <c r="F5" s="825" t="s">
        <v>123</v>
      </c>
      <c r="G5" s="824" t="s">
        <v>124</v>
      </c>
      <c r="H5" s="823" t="s">
        <v>121</v>
      </c>
      <c r="I5" s="826" t="s">
        <v>125</v>
      </c>
      <c r="J5" s="823" t="s">
        <v>1147</v>
      </c>
      <c r="K5" s="826" t="s">
        <v>126</v>
      </c>
      <c r="L5" s="823" t="s">
        <v>127</v>
      </c>
      <c r="M5" s="826" t="s">
        <v>122</v>
      </c>
      <c r="N5" s="823" t="s">
        <v>1148</v>
      </c>
      <c r="O5" s="827" t="s">
        <v>1149</v>
      </c>
      <c r="P5" s="826" t="s">
        <v>130</v>
      </c>
      <c r="Q5" s="828" t="s">
        <v>131</v>
      </c>
      <c r="R5" s="824" t="s">
        <v>132</v>
      </c>
      <c r="S5" s="824" t="s">
        <v>134</v>
      </c>
      <c r="T5" s="829" t="s">
        <v>135</v>
      </c>
      <c r="U5" s="824" t="s">
        <v>136</v>
      </c>
      <c r="V5" s="829" t="s">
        <v>1150</v>
      </c>
      <c r="W5" s="824" t="s">
        <v>138</v>
      </c>
      <c r="X5" s="3019"/>
      <c r="Y5" s="3021"/>
    </row>
    <row r="6" spans="1:27" ht="26.25" customHeight="1" thickBot="1">
      <c r="A6" s="830" t="s">
        <v>139</v>
      </c>
      <c r="B6" s="830" t="s">
        <v>140</v>
      </c>
      <c r="C6" s="830" t="s">
        <v>141</v>
      </c>
      <c r="D6" s="830" t="s">
        <v>142</v>
      </c>
      <c r="E6" s="830" t="s">
        <v>143</v>
      </c>
      <c r="F6" s="830" t="s">
        <v>144</v>
      </c>
      <c r="G6" s="830" t="s">
        <v>145</v>
      </c>
      <c r="H6" s="830" t="s">
        <v>146</v>
      </c>
      <c r="I6" s="830" t="s">
        <v>147</v>
      </c>
      <c r="J6" s="830" t="s">
        <v>148</v>
      </c>
      <c r="K6" s="830" t="s">
        <v>149</v>
      </c>
      <c r="L6" s="830" t="s">
        <v>150</v>
      </c>
      <c r="M6" s="830" t="s">
        <v>151</v>
      </c>
      <c r="N6" s="830" t="s">
        <v>152</v>
      </c>
      <c r="O6" s="830" t="s">
        <v>153</v>
      </c>
      <c r="P6" s="830" t="s">
        <v>154</v>
      </c>
      <c r="Q6" s="830" t="s">
        <v>155</v>
      </c>
      <c r="R6" s="830" t="s">
        <v>156</v>
      </c>
      <c r="S6" s="830" t="s">
        <v>158</v>
      </c>
      <c r="T6" s="830" t="s">
        <v>159</v>
      </c>
      <c r="U6" s="830" t="s">
        <v>160</v>
      </c>
      <c r="V6" s="830" t="s">
        <v>161</v>
      </c>
      <c r="W6" s="830" t="s">
        <v>162</v>
      </c>
      <c r="X6" s="831" t="s">
        <v>163</v>
      </c>
      <c r="Y6" s="831" t="s">
        <v>164</v>
      </c>
    </row>
    <row r="7" spans="1:27" ht="22.5" customHeight="1" thickBot="1">
      <c r="A7" s="832" t="s">
        <v>165</v>
      </c>
      <c r="B7" s="833" t="s">
        <v>166</v>
      </c>
      <c r="C7" s="834">
        <v>1</v>
      </c>
      <c r="D7" s="835">
        <f>'[8]sp. DRG'!E7</f>
        <v>16484</v>
      </c>
      <c r="E7" s="836">
        <f>'[8]sp. DRG'!F7</f>
        <v>30858.05</v>
      </c>
      <c r="F7" s="837">
        <f>'[8]sp. DRG'!G7</f>
        <v>16062</v>
      </c>
      <c r="G7" s="838">
        <f>'[8]sp. DRG'!H7</f>
        <v>30857.43</v>
      </c>
      <c r="H7" s="839"/>
      <c r="I7" s="836"/>
      <c r="J7" s="837"/>
      <c r="K7" s="840"/>
      <c r="L7" s="835">
        <f>'[8]sp. DRG'!I7</f>
        <v>712</v>
      </c>
      <c r="M7" s="835">
        <f>'[8]sp. DRG'!J7</f>
        <v>2649.99</v>
      </c>
      <c r="N7" s="835">
        <f>'[8]sp. DRG'!K7</f>
        <v>506</v>
      </c>
      <c r="O7" s="835">
        <f>'[8]sp. DRG'!L7</f>
        <v>6321</v>
      </c>
      <c r="P7" s="835">
        <f>'[8]sp. DRG'!M7</f>
        <v>2647.34</v>
      </c>
      <c r="Q7" s="835">
        <f>'[8]sp. DRG'!N7</f>
        <v>1275</v>
      </c>
      <c r="R7" s="835">
        <f>'[8]sp. DRG'!O7</f>
        <v>299.62</v>
      </c>
      <c r="S7" s="835">
        <f>'[8]sp. DRG'!P7</f>
        <v>299.62</v>
      </c>
      <c r="T7" s="835">
        <f>'[8]sp. DRG'!Q7</f>
        <v>9985</v>
      </c>
      <c r="U7" s="836">
        <f>'[8]sp. DRG'!R7</f>
        <v>3117.39</v>
      </c>
      <c r="V7" s="837">
        <f>'[8]sp. DRG'!S7</f>
        <v>10147</v>
      </c>
      <c r="W7" s="838">
        <f>'[8]sp. DRG'!T7</f>
        <v>3117.39</v>
      </c>
      <c r="X7" s="841">
        <f t="shared" ref="X7:X16" si="0">U7+R7+M7+I7+E7</f>
        <v>36925.050000000003</v>
      </c>
      <c r="Y7" s="842">
        <f t="shared" ref="Y7:Y16" si="1">W7+S7+P7+K7+G7</f>
        <v>36921.78</v>
      </c>
    </row>
    <row r="8" spans="1:27" ht="14.25" customHeight="1" thickBot="1">
      <c r="A8" s="843" t="s">
        <v>167</v>
      </c>
      <c r="B8" s="844" t="s">
        <v>168</v>
      </c>
      <c r="C8" s="845">
        <v>1</v>
      </c>
      <c r="D8" s="846">
        <f>'[8]sp. DRG'!E8</f>
        <v>4802</v>
      </c>
      <c r="E8" s="847">
        <f>'[8]sp. DRG'!F8</f>
        <v>8350.09</v>
      </c>
      <c r="F8" s="848">
        <f>'[8]sp. DRG'!G8</f>
        <v>4431</v>
      </c>
      <c r="G8" s="849">
        <f>'[8]sp. DRG'!H8</f>
        <v>8348.6</v>
      </c>
      <c r="H8" s="850"/>
      <c r="I8" s="847"/>
      <c r="J8" s="848"/>
      <c r="K8" s="851"/>
      <c r="L8" s="835">
        <f>'[8]sp. DRG'!I8</f>
        <v>0</v>
      </c>
      <c r="M8" s="835">
        <f>'[8]sp. DRG'!J8</f>
        <v>0</v>
      </c>
      <c r="N8" s="835">
        <f>'[8]sp. DRG'!K8</f>
        <v>0</v>
      </c>
      <c r="O8" s="835">
        <f>'[8]sp. DRG'!L8</f>
        <v>0</v>
      </c>
      <c r="P8" s="835">
        <f>'[8]sp. DRG'!M8</f>
        <v>0</v>
      </c>
      <c r="Q8" s="835">
        <f>'[8]sp. DRG'!N8</f>
        <v>0</v>
      </c>
      <c r="R8" s="835">
        <f>'[8]sp. DRG'!O8</f>
        <v>0</v>
      </c>
      <c r="S8" s="835">
        <f>'[8]sp. DRG'!P8</f>
        <v>0</v>
      </c>
      <c r="T8" s="846">
        <f>'[8]sp. DRG'!Q8</f>
        <v>4818</v>
      </c>
      <c r="U8" s="847">
        <f>'[8]sp. DRG'!R8</f>
        <v>1204.5</v>
      </c>
      <c r="V8" s="848">
        <f>'[8]sp. DRG'!S8</f>
        <v>5483</v>
      </c>
      <c r="W8" s="849">
        <f>'[8]sp. DRG'!T8</f>
        <v>1204.5</v>
      </c>
      <c r="X8" s="841">
        <f t="shared" si="0"/>
        <v>9554.59</v>
      </c>
      <c r="Y8" s="842">
        <f t="shared" si="1"/>
        <v>9553.1</v>
      </c>
    </row>
    <row r="9" spans="1:27" ht="24.75" customHeight="1" thickBot="1">
      <c r="A9" s="843" t="s">
        <v>169</v>
      </c>
      <c r="B9" s="844" t="s">
        <v>170</v>
      </c>
      <c r="C9" s="845">
        <v>1</v>
      </c>
      <c r="D9" s="846">
        <f>'[8]sp. DRG'!E9</f>
        <v>1971</v>
      </c>
      <c r="E9" s="847">
        <f>'[8]sp. DRG'!F9</f>
        <v>2920.6</v>
      </c>
      <c r="F9" s="848">
        <f>'[8]sp. DRG'!G9</f>
        <v>1902</v>
      </c>
      <c r="G9" s="849">
        <f>'[8]sp. DRG'!H9</f>
        <v>2919.62</v>
      </c>
      <c r="H9" s="850"/>
      <c r="I9" s="847"/>
      <c r="J9" s="848"/>
      <c r="K9" s="851"/>
      <c r="L9" s="835">
        <f>'[8]sp. DRG'!I9</f>
        <v>104</v>
      </c>
      <c r="M9" s="835">
        <f>'[8]sp. DRG'!J9</f>
        <v>240.96</v>
      </c>
      <c r="N9" s="835">
        <f>'[8]sp. DRG'!K9</f>
        <v>106</v>
      </c>
      <c r="O9" s="835">
        <f>'[8]sp. DRG'!L9</f>
        <v>0</v>
      </c>
      <c r="P9" s="835">
        <f>'[8]sp. DRG'!M9</f>
        <v>240.96</v>
      </c>
      <c r="Q9" s="835">
        <f>'[8]sp. DRG'!N9</f>
        <v>0</v>
      </c>
      <c r="R9" s="835">
        <f>'[8]sp. DRG'!O9</f>
        <v>0</v>
      </c>
      <c r="S9" s="835">
        <f>'[8]sp. DRG'!P9</f>
        <v>0</v>
      </c>
      <c r="T9" s="846">
        <f>'[8]sp. DRG'!Q9</f>
        <v>1557</v>
      </c>
      <c r="U9" s="847">
        <f>'[8]sp. DRG'!R9</f>
        <v>476.67</v>
      </c>
      <c r="V9" s="848">
        <f>'[8]sp. DRG'!S9</f>
        <v>1601</v>
      </c>
      <c r="W9" s="849">
        <f>'[8]sp. DRG'!T9</f>
        <v>476.67</v>
      </c>
      <c r="X9" s="841">
        <f t="shared" si="0"/>
        <v>3638.23</v>
      </c>
      <c r="Y9" s="842">
        <f t="shared" si="1"/>
        <v>3637.25</v>
      </c>
    </row>
    <row r="10" spans="1:27" ht="14.25" customHeight="1" thickBot="1">
      <c r="A10" s="843" t="s">
        <v>171</v>
      </c>
      <c r="B10" s="844" t="s">
        <v>172</v>
      </c>
      <c r="C10" s="845">
        <v>1</v>
      </c>
      <c r="D10" s="846">
        <f>'[8]sp. DRG'!E10</f>
        <v>4588</v>
      </c>
      <c r="E10" s="847">
        <f>'[8]sp. DRG'!F10</f>
        <v>8387.39</v>
      </c>
      <c r="F10" s="848">
        <f>'[8]sp. DRG'!G10</f>
        <v>4596</v>
      </c>
      <c r="G10" s="849">
        <f>'[8]sp. DRG'!H10</f>
        <v>8386.44</v>
      </c>
      <c r="H10" s="850"/>
      <c r="I10" s="847"/>
      <c r="J10" s="848"/>
      <c r="K10" s="851"/>
      <c r="L10" s="835">
        <f>'[8]sp. DRG'!I10</f>
        <v>84</v>
      </c>
      <c r="M10" s="835">
        <f>'[8]sp. DRG'!J10</f>
        <v>185.78</v>
      </c>
      <c r="N10" s="835">
        <f>'[8]sp. DRG'!K10</f>
        <v>129</v>
      </c>
      <c r="O10" s="835">
        <f>'[8]sp. DRG'!L10</f>
        <v>0</v>
      </c>
      <c r="P10" s="835">
        <f>'[8]sp. DRG'!M10</f>
        <v>185.78</v>
      </c>
      <c r="Q10" s="835">
        <f>'[8]sp. DRG'!N10</f>
        <v>0</v>
      </c>
      <c r="R10" s="835">
        <f>'[8]sp. DRG'!O10</f>
        <v>0</v>
      </c>
      <c r="S10" s="835">
        <f>'[8]sp. DRG'!P10</f>
        <v>0</v>
      </c>
      <c r="T10" s="846">
        <f>'[8]sp. DRG'!Q10</f>
        <v>1103</v>
      </c>
      <c r="U10" s="847">
        <f>'[8]sp. DRG'!R10</f>
        <v>304.58999999999997</v>
      </c>
      <c r="V10" s="848">
        <f>'[8]sp. DRG'!S10</f>
        <v>1406</v>
      </c>
      <c r="W10" s="849">
        <f>'[8]sp. DRG'!T10</f>
        <v>304.58999999999997</v>
      </c>
      <c r="X10" s="841">
        <f t="shared" si="0"/>
        <v>8877.76</v>
      </c>
      <c r="Y10" s="842">
        <f t="shared" si="1"/>
        <v>8876.8100000000013</v>
      </c>
    </row>
    <row r="11" spans="1:27" ht="23.25" customHeight="1" thickBot="1">
      <c r="A11" s="843" t="s">
        <v>173</v>
      </c>
      <c r="B11" s="844" t="s">
        <v>174</v>
      </c>
      <c r="C11" s="845">
        <v>1</v>
      </c>
      <c r="D11" s="846">
        <f>'[8]sp. DRG'!E11</f>
        <v>2838</v>
      </c>
      <c r="E11" s="847">
        <f>'[8]sp. DRG'!F11</f>
        <v>4351.82</v>
      </c>
      <c r="F11" s="848">
        <f>'[8]sp. DRG'!G11</f>
        <v>2753</v>
      </c>
      <c r="G11" s="849">
        <f>'[8]sp. DRG'!H11</f>
        <v>4351.6499999999996</v>
      </c>
      <c r="H11" s="850"/>
      <c r="I11" s="847"/>
      <c r="J11" s="848"/>
      <c r="K11" s="851"/>
      <c r="L11" s="835">
        <f>'[8]sp. DRG'!I11</f>
        <v>0</v>
      </c>
      <c r="M11" s="835">
        <f>'[8]sp. DRG'!J11</f>
        <v>0</v>
      </c>
      <c r="N11" s="835">
        <f>'[8]sp. DRG'!K11</f>
        <v>0</v>
      </c>
      <c r="O11" s="835">
        <f>'[8]sp. DRG'!L11</f>
        <v>0</v>
      </c>
      <c r="P11" s="835">
        <f>'[8]sp. DRG'!M11</f>
        <v>0</v>
      </c>
      <c r="Q11" s="835">
        <f>'[8]sp. DRG'!N11</f>
        <v>0</v>
      </c>
      <c r="R11" s="835">
        <f>'[8]sp. DRG'!O11</f>
        <v>0</v>
      </c>
      <c r="S11" s="835">
        <f>'[8]sp. DRG'!P11</f>
        <v>0</v>
      </c>
      <c r="T11" s="846">
        <f>'[8]sp. DRG'!Q11</f>
        <v>2440</v>
      </c>
      <c r="U11" s="847">
        <f>'[8]sp. DRG'!R11</f>
        <v>773.18</v>
      </c>
      <c r="V11" s="848">
        <f>'[8]sp. DRG'!S11</f>
        <v>2425</v>
      </c>
      <c r="W11" s="849">
        <f>'[8]sp. DRG'!T11</f>
        <v>773.18</v>
      </c>
      <c r="X11" s="841">
        <f t="shared" si="0"/>
        <v>5125</v>
      </c>
      <c r="Y11" s="842">
        <f t="shared" si="1"/>
        <v>5124.83</v>
      </c>
    </row>
    <row r="12" spans="1:27" ht="14.25" customHeight="1" thickBot="1">
      <c r="A12" s="843" t="s">
        <v>175</v>
      </c>
      <c r="B12" s="844" t="s">
        <v>176</v>
      </c>
      <c r="C12" s="845">
        <v>1</v>
      </c>
      <c r="D12" s="846">
        <f>'[8]sp. DRG'!E12</f>
        <v>4111</v>
      </c>
      <c r="E12" s="847">
        <f>'[8]sp. DRG'!F12</f>
        <v>7462.63</v>
      </c>
      <c r="F12" s="848">
        <f>'[8]sp. DRG'!G12</f>
        <v>4366</v>
      </c>
      <c r="G12" s="849">
        <f>'[8]sp. DRG'!H12</f>
        <v>7461.27</v>
      </c>
      <c r="H12" s="850"/>
      <c r="I12" s="847"/>
      <c r="J12" s="848"/>
      <c r="K12" s="851"/>
      <c r="L12" s="835">
        <f>'[8]sp. DRG'!I12</f>
        <v>292</v>
      </c>
      <c r="M12" s="835">
        <f>'[8]sp. DRG'!J12</f>
        <v>676.54</v>
      </c>
      <c r="N12" s="835">
        <f>'[8]sp. DRG'!K12</f>
        <v>298</v>
      </c>
      <c r="O12" s="835">
        <f>'[8]sp. DRG'!L12</f>
        <v>0</v>
      </c>
      <c r="P12" s="835">
        <f>'[8]sp. DRG'!M12</f>
        <v>676.54</v>
      </c>
      <c r="Q12" s="835">
        <f>'[8]sp. DRG'!N12</f>
        <v>0</v>
      </c>
      <c r="R12" s="835">
        <f>'[8]sp. DRG'!O12</f>
        <v>0</v>
      </c>
      <c r="S12" s="835">
        <f>'[8]sp. DRG'!P12</f>
        <v>0</v>
      </c>
      <c r="T12" s="846">
        <f>'[8]sp. DRG'!Q12</f>
        <v>1328</v>
      </c>
      <c r="U12" s="847">
        <f>'[8]sp. DRG'!R12</f>
        <v>403.13</v>
      </c>
      <c r="V12" s="848">
        <f>'[8]sp. DRG'!S12</f>
        <v>1933</v>
      </c>
      <c r="W12" s="849">
        <f>'[8]sp. DRG'!T12</f>
        <v>403.13</v>
      </c>
      <c r="X12" s="841">
        <f t="shared" si="0"/>
        <v>8542.2999999999993</v>
      </c>
      <c r="Y12" s="842">
        <f t="shared" si="1"/>
        <v>8540.94</v>
      </c>
    </row>
    <row r="13" spans="1:27" ht="23.25" thickBot="1">
      <c r="A13" s="843" t="s">
        <v>177</v>
      </c>
      <c r="B13" s="844" t="s">
        <v>178</v>
      </c>
      <c r="C13" s="845">
        <v>1</v>
      </c>
      <c r="D13" s="846">
        <f>'[8]sp. DRG'!E13</f>
        <v>2771</v>
      </c>
      <c r="E13" s="847">
        <f>'[8]sp. DRG'!F13</f>
        <v>3763.11</v>
      </c>
      <c r="F13" s="848">
        <f>'[8]sp. DRG'!G13</f>
        <v>2840</v>
      </c>
      <c r="G13" s="849">
        <f>'[8]sp. DRG'!H13</f>
        <v>3722.33</v>
      </c>
      <c r="H13" s="850"/>
      <c r="I13" s="847"/>
      <c r="J13" s="848"/>
      <c r="K13" s="851"/>
      <c r="L13" s="835">
        <f>'[8]sp. DRG'!I13</f>
        <v>125</v>
      </c>
      <c r="M13" s="835">
        <f>'[8]sp. DRG'!J13</f>
        <v>289.62</v>
      </c>
      <c r="N13" s="835">
        <f>'[8]sp. DRG'!K13</f>
        <v>151</v>
      </c>
      <c r="O13" s="835">
        <f>'[8]sp. DRG'!L13</f>
        <v>0</v>
      </c>
      <c r="P13" s="835">
        <f>'[8]sp. DRG'!M13</f>
        <v>289.62</v>
      </c>
      <c r="Q13" s="835">
        <f>'[8]sp. DRG'!N13</f>
        <v>0</v>
      </c>
      <c r="R13" s="835">
        <f>'[8]sp. DRG'!O13</f>
        <v>0</v>
      </c>
      <c r="S13" s="835">
        <f>'[8]sp. DRG'!P13</f>
        <v>0</v>
      </c>
      <c r="T13" s="846">
        <f>'[8]sp. DRG'!Q13</f>
        <v>529</v>
      </c>
      <c r="U13" s="847">
        <f>'[8]sp. DRG'!R13</f>
        <v>147.31</v>
      </c>
      <c r="V13" s="848">
        <f>'[8]sp. DRG'!S13</f>
        <v>538</v>
      </c>
      <c r="W13" s="849">
        <f>'[8]sp. DRG'!T13</f>
        <v>147.31</v>
      </c>
      <c r="X13" s="841">
        <f t="shared" si="0"/>
        <v>4200.04</v>
      </c>
      <c r="Y13" s="842">
        <f t="shared" si="1"/>
        <v>4159.26</v>
      </c>
    </row>
    <row r="14" spans="1:27" s="862" customFormat="1" ht="23.25" thickBot="1">
      <c r="A14" s="852" t="s">
        <v>179</v>
      </c>
      <c r="B14" s="853" t="s">
        <v>180</v>
      </c>
      <c r="C14" s="854">
        <v>1</v>
      </c>
      <c r="D14" s="855">
        <f>'[8]sp. DRG'!E14</f>
        <v>584</v>
      </c>
      <c r="E14" s="856">
        <f>'[8]sp. DRG'!F14</f>
        <v>775.58</v>
      </c>
      <c r="F14" s="857">
        <f>'[8]sp. DRG'!G14</f>
        <v>594</v>
      </c>
      <c r="G14" s="858">
        <f>'[8]sp. DRG'!H14</f>
        <v>775.09</v>
      </c>
      <c r="H14" s="859"/>
      <c r="I14" s="856"/>
      <c r="J14" s="857"/>
      <c r="K14" s="860"/>
      <c r="L14" s="835">
        <f>'[8]sp. DRG'!I14</f>
        <v>263</v>
      </c>
      <c r="M14" s="835">
        <f>'[8]sp. DRG'!J14</f>
        <v>1950.8</v>
      </c>
      <c r="N14" s="835">
        <f>'[8]sp. DRG'!K14</f>
        <v>0</v>
      </c>
      <c r="O14" s="835">
        <f>'[8]sp. DRG'!L14</f>
        <v>8040</v>
      </c>
      <c r="P14" s="835">
        <f>'[8]sp. DRG'!M14</f>
        <v>1849.2</v>
      </c>
      <c r="Q14" s="835">
        <f>'[8]sp. DRG'!N14</f>
        <v>0</v>
      </c>
      <c r="R14" s="835">
        <f>'[8]sp. DRG'!O14</f>
        <v>0</v>
      </c>
      <c r="S14" s="835">
        <f>'[8]sp. DRG'!P14</f>
        <v>0</v>
      </c>
      <c r="T14" s="855">
        <f>'[8]sp. DRG'!Q14</f>
        <v>490</v>
      </c>
      <c r="U14" s="856">
        <f>'[8]sp. DRG'!R14</f>
        <v>161.12</v>
      </c>
      <c r="V14" s="857">
        <f>'[8]sp. DRG'!S14</f>
        <v>425</v>
      </c>
      <c r="W14" s="858">
        <f>'[8]sp. DRG'!T14</f>
        <v>152.33000000000001</v>
      </c>
      <c r="X14" s="841">
        <f t="shared" si="0"/>
        <v>2887.5</v>
      </c>
      <c r="Y14" s="842">
        <f t="shared" si="1"/>
        <v>2776.62</v>
      </c>
      <c r="Z14" s="861"/>
      <c r="AA14" s="861"/>
    </row>
    <row r="15" spans="1:27" s="862" customFormat="1" ht="27.75" customHeight="1" thickBot="1">
      <c r="A15" s="852" t="s">
        <v>1151</v>
      </c>
      <c r="B15" s="863" t="s">
        <v>1152</v>
      </c>
      <c r="C15" s="852">
        <v>2</v>
      </c>
      <c r="D15" s="864">
        <f>'[8]sp. DRG'!E16</f>
        <v>230</v>
      </c>
      <c r="E15" s="864">
        <f>'[8]sp. DRG'!F16</f>
        <v>433.33</v>
      </c>
      <c r="F15" s="864">
        <f>'[8]sp. DRG'!G16</f>
        <v>227</v>
      </c>
      <c r="G15" s="864">
        <f>'[8]sp. DRG'!H16</f>
        <v>432.73</v>
      </c>
      <c r="H15" s="864"/>
      <c r="I15" s="864"/>
      <c r="J15" s="864"/>
      <c r="K15" s="864"/>
      <c r="L15" s="864">
        <f>'[8]sp. DRG'!I16</f>
        <v>0</v>
      </c>
      <c r="M15" s="864">
        <f>'[8]sp. DRG'!J16</f>
        <v>0</v>
      </c>
      <c r="N15" s="864">
        <f>'[8]sp. DRG'!K16</f>
        <v>0</v>
      </c>
      <c r="O15" s="864">
        <f>'[8]sp. DRG'!L16</f>
        <v>0</v>
      </c>
      <c r="P15" s="864">
        <f>'[8]sp. DRG'!M16</f>
        <v>0</v>
      </c>
      <c r="Q15" s="864">
        <f>'[8]sp. DRG'!N16</f>
        <v>0</v>
      </c>
      <c r="R15" s="864">
        <f>'[8]sp. DRG'!O16</f>
        <v>0</v>
      </c>
      <c r="S15" s="864">
        <f>'[8]sp. DRG'!P16</f>
        <v>0</v>
      </c>
      <c r="T15" s="864">
        <f>'[8]sp. DRG'!Q16</f>
        <v>0</v>
      </c>
      <c r="U15" s="864">
        <f>'[8]sp. DRG'!R16</f>
        <v>0</v>
      </c>
      <c r="V15" s="864">
        <f>'[8]sp. DRG'!S16</f>
        <v>0</v>
      </c>
      <c r="W15" s="864">
        <f>'[8]sp. DRG'!T16</f>
        <v>0</v>
      </c>
      <c r="X15" s="841">
        <f t="shared" si="0"/>
        <v>433.33</v>
      </c>
      <c r="Y15" s="842">
        <f t="shared" si="1"/>
        <v>432.73</v>
      </c>
      <c r="Z15" s="861"/>
      <c r="AA15" s="861"/>
    </row>
    <row r="16" spans="1:27" s="862" customFormat="1" ht="23.25" thickBot="1">
      <c r="A16" s="843" t="s">
        <v>181</v>
      </c>
      <c r="B16" s="853" t="s">
        <v>182</v>
      </c>
      <c r="C16" s="854">
        <v>1</v>
      </c>
      <c r="D16" s="864">
        <f>'[8]sp. DRG'!E15</f>
        <v>291</v>
      </c>
      <c r="E16" s="865">
        <f>'[8]sp. DRG'!F15</f>
        <v>429.32</v>
      </c>
      <c r="F16" s="866">
        <f>'[8]sp. DRG'!G15</f>
        <v>283</v>
      </c>
      <c r="G16" s="867">
        <f>'[8]sp. DRG'!H15</f>
        <v>428.14</v>
      </c>
      <c r="H16" s="868"/>
      <c r="I16" s="868"/>
      <c r="J16" s="868"/>
      <c r="K16" s="869"/>
      <c r="L16" s="835">
        <f>'[8]sp. DRG'!I15</f>
        <v>643</v>
      </c>
      <c r="M16" s="835">
        <f>'[8]sp. DRG'!J15</f>
        <v>1832.14</v>
      </c>
      <c r="N16" s="835">
        <f>'[8]sp. DRG'!K15</f>
        <v>579</v>
      </c>
      <c r="O16" s="835">
        <f>'[8]sp. DRG'!L15</f>
        <v>3022</v>
      </c>
      <c r="P16" s="835">
        <f>'[8]sp. DRG'!M15</f>
        <v>1832.14</v>
      </c>
      <c r="Q16" s="835">
        <f>'[8]sp. DRG'!N15</f>
        <v>0</v>
      </c>
      <c r="R16" s="835">
        <f>'[8]sp. DRG'!O15</f>
        <v>0</v>
      </c>
      <c r="S16" s="835">
        <f>'[8]sp. DRG'!P15</f>
        <v>0</v>
      </c>
      <c r="T16" s="870">
        <f>'[8]sp. DRG'!Q15</f>
        <v>179</v>
      </c>
      <c r="U16" s="871">
        <f>'[8]sp. DRG'!R15</f>
        <v>56.72</v>
      </c>
      <c r="V16" s="872">
        <f>'[8]sp. DRG'!S15</f>
        <v>138</v>
      </c>
      <c r="W16" s="873">
        <f>'[8]sp. DRG'!T15</f>
        <v>43.16</v>
      </c>
      <c r="X16" s="841">
        <f t="shared" si="0"/>
        <v>2318.1800000000003</v>
      </c>
      <c r="Y16" s="842">
        <f t="shared" si="1"/>
        <v>2303.44</v>
      </c>
      <c r="Z16" s="861"/>
      <c r="AA16" s="861"/>
    </row>
    <row r="17" spans="1:29" ht="13.5" thickBot="1">
      <c r="A17" s="3004" t="s">
        <v>183</v>
      </c>
      <c r="B17" s="3005"/>
      <c r="C17" s="3022"/>
      <c r="D17" s="874">
        <f>SUM(D7:D16)</f>
        <v>38670</v>
      </c>
      <c r="E17" s="875">
        <f>SUM(E7:E16)</f>
        <v>67731.92</v>
      </c>
      <c r="F17" s="874">
        <f t="shared" ref="F17:W17" si="2">SUM(F7:F16)</f>
        <v>38054</v>
      </c>
      <c r="G17" s="875">
        <f t="shared" si="2"/>
        <v>67683.3</v>
      </c>
      <c r="H17" s="874">
        <f t="shared" si="2"/>
        <v>0</v>
      </c>
      <c r="I17" s="875">
        <f t="shared" si="2"/>
        <v>0</v>
      </c>
      <c r="J17" s="874">
        <f t="shared" si="2"/>
        <v>0</v>
      </c>
      <c r="K17" s="875">
        <f t="shared" si="2"/>
        <v>0</v>
      </c>
      <c r="L17" s="876">
        <f t="shared" si="2"/>
        <v>2223</v>
      </c>
      <c r="M17" s="877">
        <f t="shared" si="2"/>
        <v>7825.83</v>
      </c>
      <c r="N17" s="876">
        <f t="shared" si="2"/>
        <v>1769</v>
      </c>
      <c r="O17" s="877">
        <f t="shared" si="2"/>
        <v>17383</v>
      </c>
      <c r="P17" s="877">
        <f t="shared" si="2"/>
        <v>7721.5800000000008</v>
      </c>
      <c r="Q17" s="876">
        <f t="shared" si="2"/>
        <v>1275</v>
      </c>
      <c r="R17" s="877">
        <f t="shared" si="2"/>
        <v>299.62</v>
      </c>
      <c r="S17" s="877">
        <f t="shared" si="2"/>
        <v>299.62</v>
      </c>
      <c r="T17" s="876">
        <f t="shared" si="2"/>
        <v>22429</v>
      </c>
      <c r="U17" s="877">
        <f t="shared" si="2"/>
        <v>6644.6100000000006</v>
      </c>
      <c r="V17" s="876">
        <f t="shared" si="2"/>
        <v>24096</v>
      </c>
      <c r="W17" s="877">
        <f t="shared" si="2"/>
        <v>6622.26</v>
      </c>
      <c r="X17" s="875">
        <f>SUM(X7:X16)</f>
        <v>82501.98000000001</v>
      </c>
      <c r="Y17" s="875">
        <f>SUM(Y7:Y16)</f>
        <v>82326.759999999995</v>
      </c>
      <c r="Z17" s="878">
        <f>'[8]sp. DRG'!U17+'[8]sp. recuperare si  cronici'!U7+'[8]sp. acuti altele decat DRG'!F8</f>
        <v>82501.98</v>
      </c>
      <c r="AA17" s="878">
        <f>'[8]sp. DRG'!V17+'[8]sp. recuperare si  cronici'!V7+'[8]sp. acuti altele decat DRG'!H8</f>
        <v>82326.759999999995</v>
      </c>
      <c r="AB17" s="879">
        <f>X17-Z17</f>
        <v>0</v>
      </c>
      <c r="AC17" s="879">
        <f>Y17-AA17</f>
        <v>0</v>
      </c>
    </row>
    <row r="18" spans="1:29" ht="22.5">
      <c r="A18" s="832" t="s">
        <v>184</v>
      </c>
      <c r="B18" s="833" t="s">
        <v>185</v>
      </c>
      <c r="C18" s="834">
        <v>1</v>
      </c>
      <c r="D18" s="835">
        <f>'[8]sp. DRG'!E18</f>
        <v>27114</v>
      </c>
      <c r="E18" s="836">
        <f>'[8]sp. DRG'!F18</f>
        <v>57733.345000000001</v>
      </c>
      <c r="F18" s="837">
        <f>'[8]sp. DRG'!G18</f>
        <v>27114</v>
      </c>
      <c r="G18" s="838">
        <f>'[8]sp. DRG'!H18</f>
        <v>57733.345000000001</v>
      </c>
      <c r="H18" s="880"/>
      <c r="I18" s="836"/>
      <c r="J18" s="881"/>
      <c r="K18" s="838"/>
      <c r="L18" s="880">
        <f>'[8]sp. DRG'!I18</f>
        <v>1933</v>
      </c>
      <c r="M18" s="882">
        <f>'[8]sp. DRG'!J18</f>
        <v>8312.5040000000008</v>
      </c>
      <c r="N18" s="881">
        <f>'[8]sp. DRG'!K18</f>
        <v>1140</v>
      </c>
      <c r="O18" s="881">
        <f>'[8]sp. DRG'!L18</f>
        <v>25953</v>
      </c>
      <c r="P18" s="882">
        <f>'[8]sp. DRG'!M18</f>
        <v>8306.8259999999991</v>
      </c>
      <c r="Q18" s="881">
        <f>'[8]sp. DRG'!N18</f>
        <v>5778</v>
      </c>
      <c r="R18" s="882">
        <f>'[8]sp. DRG'!O18</f>
        <v>1349.809</v>
      </c>
      <c r="S18" s="842">
        <f>'[8]sp. DRG'!P18</f>
        <v>1190.9090000000001</v>
      </c>
      <c r="T18" s="880">
        <f>'[8]sp. DRG'!Q18</f>
        <v>14514</v>
      </c>
      <c r="U18" s="882">
        <f>'[8]sp. DRG'!R18</f>
        <v>4202.3500000000004</v>
      </c>
      <c r="V18" s="882">
        <f>'[8]sp. DRG'!S18</f>
        <v>13260</v>
      </c>
      <c r="W18" s="882">
        <f>'[8]sp. DRG'!T18</f>
        <v>3762.59</v>
      </c>
      <c r="X18" s="883">
        <f t="shared" ref="X18:X28" si="3">U18+R18+M18+I18+E18</f>
        <v>71598.008000000002</v>
      </c>
      <c r="Y18" s="884">
        <f t="shared" ref="Y18:Y28" si="4">W18+S18+P18+K18+G18</f>
        <v>70993.67</v>
      </c>
    </row>
    <row r="19" spans="1:29">
      <c r="A19" s="843" t="s">
        <v>186</v>
      </c>
      <c r="B19" s="844" t="s">
        <v>187</v>
      </c>
      <c r="C19" s="885">
        <v>1</v>
      </c>
      <c r="D19" s="846">
        <f>'[8]sp. DRG'!E19</f>
        <v>1759</v>
      </c>
      <c r="E19" s="847">
        <f>'[8]sp. DRG'!F19</f>
        <v>2826.2159999999999</v>
      </c>
      <c r="F19" s="848">
        <f>'[8]sp. DRG'!G19</f>
        <v>1759</v>
      </c>
      <c r="G19" s="849">
        <f>'[8]sp. DRG'!H19</f>
        <v>2826.2159999999999</v>
      </c>
      <c r="H19" s="886"/>
      <c r="I19" s="847"/>
      <c r="J19" s="887"/>
      <c r="K19" s="849"/>
      <c r="L19" s="886">
        <f>'[8]sp. DRG'!I19</f>
        <v>376</v>
      </c>
      <c r="M19" s="888">
        <f>'[8]sp. DRG'!J19</f>
        <v>715.91200000000003</v>
      </c>
      <c r="N19" s="887">
        <f>'[8]sp. DRG'!K19</f>
        <v>391</v>
      </c>
      <c r="O19" s="887">
        <f>'[8]sp. DRG'!L19</f>
        <v>0</v>
      </c>
      <c r="P19" s="888">
        <f>'[8]sp. DRG'!M19</f>
        <v>695.14700000000005</v>
      </c>
      <c r="Q19" s="887">
        <f>'[8]sp. DRG'!N19</f>
        <v>0</v>
      </c>
      <c r="R19" s="888">
        <f>'[8]sp. DRG'!O19</f>
        <v>0</v>
      </c>
      <c r="S19" s="884">
        <f>'[8]sp. DRG'!P19</f>
        <v>0</v>
      </c>
      <c r="T19" s="886">
        <f>'[8]sp. DRG'!Q19</f>
        <v>1970</v>
      </c>
      <c r="U19" s="888">
        <f>'[8]sp. DRG'!R19</f>
        <v>491.27</v>
      </c>
      <c r="V19" s="888">
        <f>'[8]sp. DRG'!S19</f>
        <v>2074</v>
      </c>
      <c r="W19" s="888">
        <f>'[8]sp. DRG'!T19</f>
        <v>479.56</v>
      </c>
      <c r="X19" s="883">
        <f t="shared" si="3"/>
        <v>4033.3980000000001</v>
      </c>
      <c r="Y19" s="884">
        <f t="shared" si="4"/>
        <v>4000.9229999999998</v>
      </c>
    </row>
    <row r="20" spans="1:29" ht="22.5">
      <c r="A20" s="843" t="s">
        <v>188</v>
      </c>
      <c r="B20" s="889" t="s">
        <v>189</v>
      </c>
      <c r="C20" s="845">
        <v>1</v>
      </c>
      <c r="D20" s="846">
        <f>'[8]sp. DRG'!E20</f>
        <v>959</v>
      </c>
      <c r="E20" s="847">
        <f>'[8]sp. DRG'!F20</f>
        <v>1068.1079999999999</v>
      </c>
      <c r="F20" s="848">
        <f>'[8]sp. DRG'!G20</f>
        <v>959</v>
      </c>
      <c r="G20" s="849">
        <f>'[8]sp. DRG'!H20</f>
        <v>1068.1079999999999</v>
      </c>
      <c r="H20" s="886"/>
      <c r="I20" s="888"/>
      <c r="J20" s="887"/>
      <c r="K20" s="884"/>
      <c r="L20" s="886">
        <f>'[8]sp. DRG'!I20</f>
        <v>679</v>
      </c>
      <c r="M20" s="888">
        <f>'[8]sp. DRG'!J20</f>
        <v>1916.326</v>
      </c>
      <c r="N20" s="887">
        <f>'[8]sp. DRG'!K20</f>
        <v>453</v>
      </c>
      <c r="O20" s="887">
        <f>'[8]sp. DRG'!L20</f>
        <v>7492</v>
      </c>
      <c r="P20" s="888">
        <f>'[8]sp. DRG'!M20</f>
        <v>1916.326</v>
      </c>
      <c r="Q20" s="887">
        <f>'[8]sp. DRG'!N20</f>
        <v>0</v>
      </c>
      <c r="R20" s="888">
        <f>'[8]sp. DRG'!O20</f>
        <v>0</v>
      </c>
      <c r="S20" s="884">
        <f>'[8]sp. DRG'!P20</f>
        <v>0</v>
      </c>
      <c r="T20" s="886">
        <f>'[8]sp. DRG'!Q20</f>
        <v>0</v>
      </c>
      <c r="U20" s="888">
        <f>'[8]sp. DRG'!R20</f>
        <v>0</v>
      </c>
      <c r="V20" s="888">
        <f>'[8]sp. DRG'!S20</f>
        <v>0</v>
      </c>
      <c r="W20" s="888">
        <f>'[8]sp. DRG'!T20</f>
        <v>0</v>
      </c>
      <c r="X20" s="883">
        <f t="shared" si="3"/>
        <v>2984.4340000000002</v>
      </c>
      <c r="Y20" s="884">
        <f t="shared" si="4"/>
        <v>2984.4340000000002</v>
      </c>
    </row>
    <row r="21" spans="1:29" ht="22.5">
      <c r="A21" s="843" t="s">
        <v>190</v>
      </c>
      <c r="B21" s="889" t="s">
        <v>191</v>
      </c>
      <c r="C21" s="845">
        <v>1</v>
      </c>
      <c r="D21" s="846">
        <f>'[8]sp. DRG'!E21</f>
        <v>648</v>
      </c>
      <c r="E21" s="847">
        <f>'[8]sp. DRG'!F21</f>
        <v>684.23099999999999</v>
      </c>
      <c r="F21" s="848">
        <f>'[8]sp. DRG'!G21</f>
        <v>648</v>
      </c>
      <c r="G21" s="849">
        <f>'[8]sp. DRG'!H21</f>
        <v>684.23099999999999</v>
      </c>
      <c r="H21" s="886"/>
      <c r="I21" s="888"/>
      <c r="J21" s="887"/>
      <c r="K21" s="884"/>
      <c r="L21" s="886">
        <f>'[8]sp. DRG'!I21</f>
        <v>464</v>
      </c>
      <c r="M21" s="888">
        <f>'[8]sp. DRG'!J21</f>
        <v>1782.704</v>
      </c>
      <c r="N21" s="887">
        <f>'[8]sp. DRG'!K21</f>
        <v>177</v>
      </c>
      <c r="O21" s="887">
        <f>'[8]sp. DRG'!L21</f>
        <v>9520</v>
      </c>
      <c r="P21" s="888">
        <f>'[8]sp. DRG'!M21</f>
        <v>1782.424</v>
      </c>
      <c r="Q21" s="887">
        <f>'[8]sp. DRG'!N21</f>
        <v>0</v>
      </c>
      <c r="R21" s="888">
        <f>'[8]sp. DRG'!O21</f>
        <v>0</v>
      </c>
      <c r="S21" s="884">
        <f>'[8]sp. DRG'!P21</f>
        <v>0</v>
      </c>
      <c r="T21" s="886">
        <f>'[8]sp. DRG'!Q21</f>
        <v>1817</v>
      </c>
      <c r="U21" s="888">
        <f>'[8]sp. DRG'!R21</f>
        <v>182.27</v>
      </c>
      <c r="V21" s="888">
        <f>'[8]sp. DRG'!S21</f>
        <v>2474</v>
      </c>
      <c r="W21" s="888">
        <f>'[8]sp. DRG'!T21</f>
        <v>181.07</v>
      </c>
      <c r="X21" s="883">
        <f t="shared" si="3"/>
        <v>2649.2049999999999</v>
      </c>
      <c r="Y21" s="884">
        <f t="shared" si="4"/>
        <v>2647.7249999999999</v>
      </c>
    </row>
    <row r="22" spans="1:29" ht="22.5">
      <c r="A22" s="843" t="s">
        <v>192</v>
      </c>
      <c r="B22" s="889" t="s">
        <v>193</v>
      </c>
      <c r="C22" s="845">
        <v>3</v>
      </c>
      <c r="D22" s="846"/>
      <c r="E22" s="888"/>
      <c r="F22" s="887"/>
      <c r="G22" s="884"/>
      <c r="H22" s="886"/>
      <c r="I22" s="888"/>
      <c r="J22" s="887"/>
      <c r="K22" s="884"/>
      <c r="L22" s="886">
        <f>'[8]sp. recuperare si  cronici'!E8</f>
        <v>385</v>
      </c>
      <c r="M22" s="888">
        <f>'[8]sp. recuperare si  cronici'!F8</f>
        <v>4412.5290000000005</v>
      </c>
      <c r="N22" s="887">
        <f>'[8]sp. recuperare si  cronici'!G8</f>
        <v>0</v>
      </c>
      <c r="O22" s="887">
        <f>'[8]sp. recuperare si  cronici'!H8</f>
        <v>39916</v>
      </c>
      <c r="P22" s="888">
        <f>'[8]sp. recuperare si  cronici'!I8</f>
        <v>4412.5290000000005</v>
      </c>
      <c r="Q22" s="887">
        <f>'[8]sp. recuperare si  cronici'!J8</f>
        <v>0</v>
      </c>
      <c r="R22" s="888">
        <f>'[8]sp. recuperare si  cronici'!K8</f>
        <v>0</v>
      </c>
      <c r="S22" s="884">
        <f>'[8]sp. recuperare si  cronici'!L8</f>
        <v>0</v>
      </c>
      <c r="T22" s="886">
        <f>'[8]sp. recuperare si  cronici'!M8</f>
        <v>0</v>
      </c>
      <c r="U22" s="888">
        <f>'[8]sp. recuperare si  cronici'!N8</f>
        <v>0</v>
      </c>
      <c r="V22" s="888">
        <f>'[8]sp. recuperare si  cronici'!O8</f>
        <v>0</v>
      </c>
      <c r="W22" s="888">
        <f>'[8]sp. recuperare si  cronici'!P8</f>
        <v>0</v>
      </c>
      <c r="X22" s="883">
        <f t="shared" si="3"/>
        <v>4412.5290000000005</v>
      </c>
      <c r="Y22" s="884">
        <f t="shared" si="4"/>
        <v>4412.5290000000005</v>
      </c>
    </row>
    <row r="23" spans="1:29" ht="33.75">
      <c r="A23" s="843" t="s">
        <v>194</v>
      </c>
      <c r="B23" s="889" t="s">
        <v>195</v>
      </c>
      <c r="C23" s="845">
        <v>3</v>
      </c>
      <c r="D23" s="846"/>
      <c r="E23" s="888"/>
      <c r="F23" s="887"/>
      <c r="G23" s="884"/>
      <c r="H23" s="886"/>
      <c r="I23" s="888"/>
      <c r="J23" s="887"/>
      <c r="K23" s="884"/>
      <c r="L23" s="886">
        <f>'[8]sp. recuperare si  cronici'!E9</f>
        <v>868</v>
      </c>
      <c r="M23" s="888">
        <f>'[8]sp. recuperare si  cronici'!F9</f>
        <v>2656.08</v>
      </c>
      <c r="N23" s="887">
        <f>'[8]sp. recuperare si  cronici'!G9</f>
        <v>875</v>
      </c>
      <c r="O23" s="887">
        <f>'[8]sp. recuperare si  cronici'!H9</f>
        <v>0</v>
      </c>
      <c r="P23" s="888">
        <f>'[8]sp. recuperare si  cronici'!I9</f>
        <v>2656.08</v>
      </c>
      <c r="Q23" s="887">
        <f>'[8]sp. recuperare si  cronici'!J9</f>
        <v>0</v>
      </c>
      <c r="R23" s="888">
        <f>'[8]sp. recuperare si  cronici'!K9</f>
        <v>0</v>
      </c>
      <c r="S23" s="884">
        <f>'[8]sp. recuperare si  cronici'!L9</f>
        <v>0</v>
      </c>
      <c r="T23" s="886">
        <f>'[8]sp. recuperare si  cronici'!M9</f>
        <v>0</v>
      </c>
      <c r="U23" s="888">
        <f>'[8]sp. recuperare si  cronici'!N9</f>
        <v>0</v>
      </c>
      <c r="V23" s="888">
        <f>'[8]sp. recuperare si  cronici'!O9</f>
        <v>0</v>
      </c>
      <c r="W23" s="888">
        <f>'[8]sp. recuperare si  cronici'!P9</f>
        <v>0</v>
      </c>
      <c r="X23" s="883">
        <f t="shared" si="3"/>
        <v>2656.08</v>
      </c>
      <c r="Y23" s="884">
        <f t="shared" si="4"/>
        <v>2656.08</v>
      </c>
    </row>
    <row r="24" spans="1:29" ht="22.5">
      <c r="A24" s="843" t="s">
        <v>196</v>
      </c>
      <c r="B24" s="889" t="s">
        <v>197</v>
      </c>
      <c r="C24" s="845">
        <v>3</v>
      </c>
      <c r="D24" s="846"/>
      <c r="E24" s="888"/>
      <c r="F24" s="887"/>
      <c r="G24" s="884"/>
      <c r="H24" s="886"/>
      <c r="I24" s="888"/>
      <c r="J24" s="887"/>
      <c r="K24" s="884"/>
      <c r="L24" s="886">
        <f>'[8]sp. recuperare si  cronici'!E10</f>
        <v>288</v>
      </c>
      <c r="M24" s="886">
        <f>'[8]sp. recuperare si  cronici'!F10</f>
        <v>1779.84</v>
      </c>
      <c r="N24" s="886">
        <f>'[8]sp. recuperare si  cronici'!G10</f>
        <v>0</v>
      </c>
      <c r="O24" s="886">
        <f>'[8]sp. recuperare si  cronici'!H10</f>
        <v>15045</v>
      </c>
      <c r="P24" s="886">
        <f>'[8]sp. recuperare si  cronici'!I10</f>
        <v>1741.2</v>
      </c>
      <c r="Q24" s="886">
        <f>'[8]sp. recuperare si  cronici'!J10</f>
        <v>0</v>
      </c>
      <c r="R24" s="886">
        <f>'[8]sp. recuperare si  cronici'!K10</f>
        <v>0</v>
      </c>
      <c r="S24" s="886">
        <f>'[8]sp. recuperare si  cronici'!L10</f>
        <v>0</v>
      </c>
      <c r="T24" s="886">
        <f>'[8]sp. recuperare si  cronici'!M10</f>
        <v>0</v>
      </c>
      <c r="U24" s="886">
        <f>'[8]sp. recuperare si  cronici'!N10</f>
        <v>0</v>
      </c>
      <c r="V24" s="886">
        <f>'[8]sp. recuperare si  cronici'!O10</f>
        <v>0</v>
      </c>
      <c r="W24" s="886">
        <f>'[8]sp. recuperare si  cronici'!P10</f>
        <v>0</v>
      </c>
      <c r="X24" s="883">
        <f t="shared" si="3"/>
        <v>1779.84</v>
      </c>
      <c r="Y24" s="884">
        <f t="shared" si="4"/>
        <v>1741.2</v>
      </c>
    </row>
    <row r="25" spans="1:29" ht="33.75">
      <c r="A25" s="890" t="s">
        <v>198</v>
      </c>
      <c r="B25" s="891" t="s">
        <v>199</v>
      </c>
      <c r="C25" s="892">
        <v>3</v>
      </c>
      <c r="D25" s="846"/>
      <c r="E25" s="888"/>
      <c r="F25" s="887"/>
      <c r="G25" s="884"/>
      <c r="H25" s="886"/>
      <c r="I25" s="888"/>
      <c r="J25" s="887"/>
      <c r="K25" s="884"/>
      <c r="L25" s="886">
        <f>'[8]sp. recuperare si  cronici'!E11</f>
        <v>0</v>
      </c>
      <c r="M25" s="886">
        <f>'[8]sp. recuperare si  cronici'!F11</f>
        <v>0</v>
      </c>
      <c r="N25" s="886">
        <f>'[8]sp. recuperare si  cronici'!G11</f>
        <v>0</v>
      </c>
      <c r="O25" s="886">
        <f>'[8]sp. recuperare si  cronici'!H11</f>
        <v>0</v>
      </c>
      <c r="P25" s="886">
        <f>'[8]sp. recuperare si  cronici'!I11</f>
        <v>0</v>
      </c>
      <c r="Q25" s="886">
        <f>'[8]sp. recuperare si  cronici'!J11</f>
        <v>4355</v>
      </c>
      <c r="R25" s="886">
        <f>'[8]sp. recuperare si  cronici'!K11</f>
        <v>914.55100000000004</v>
      </c>
      <c r="S25" s="886">
        <f>'[8]sp. recuperare si  cronici'!L11</f>
        <v>896.49</v>
      </c>
      <c r="T25" s="886">
        <f>'[8]sp. recuperare si  cronici'!M11</f>
        <v>0</v>
      </c>
      <c r="U25" s="886">
        <f>'[8]sp. recuperare si  cronici'!N11</f>
        <v>0</v>
      </c>
      <c r="V25" s="886">
        <f>'[8]sp. recuperare si  cronici'!O11</f>
        <v>0</v>
      </c>
      <c r="W25" s="886">
        <f>'[8]sp. recuperare si  cronici'!P11</f>
        <v>0</v>
      </c>
      <c r="X25" s="883">
        <f t="shared" si="3"/>
        <v>914.55100000000004</v>
      </c>
      <c r="Y25" s="884">
        <f t="shared" si="4"/>
        <v>896.49</v>
      </c>
    </row>
    <row r="26" spans="1:29" ht="22.5">
      <c r="A26" s="890" t="s">
        <v>200</v>
      </c>
      <c r="B26" s="893" t="s">
        <v>201</v>
      </c>
      <c r="C26" s="892">
        <v>1</v>
      </c>
      <c r="D26" s="846">
        <f>'[8]sp. DRG'!E22</f>
        <v>1026</v>
      </c>
      <c r="E26" s="847">
        <f>'[8]sp. DRG'!F22</f>
        <v>1485.796</v>
      </c>
      <c r="F26" s="848">
        <f>'[8]sp. DRG'!G22</f>
        <v>1026</v>
      </c>
      <c r="G26" s="849">
        <f>'[8]sp. DRG'!H22</f>
        <v>1485.796</v>
      </c>
      <c r="H26" s="886"/>
      <c r="I26" s="888"/>
      <c r="J26" s="887"/>
      <c r="K26" s="884"/>
      <c r="L26" s="886">
        <f>'[8]sp. DRG'!I22</f>
        <v>1702</v>
      </c>
      <c r="M26" s="888">
        <f>'[8]sp. DRG'!J22</f>
        <v>4093.7809999999999</v>
      </c>
      <c r="N26" s="887">
        <f>'[8]sp. DRG'!K22</f>
        <v>1680</v>
      </c>
      <c r="O26" s="887">
        <f>'[8]sp. DRG'!L22</f>
        <v>3611</v>
      </c>
      <c r="P26" s="888">
        <f>'[8]sp. DRG'!M22</f>
        <v>4044.0230000000001</v>
      </c>
      <c r="Q26" s="887">
        <f>'[8]sp. DRG'!N22</f>
        <v>0</v>
      </c>
      <c r="R26" s="888">
        <f>'[8]sp. DRG'!O22</f>
        <v>0</v>
      </c>
      <c r="S26" s="884">
        <f>'[8]sp. DRG'!P22</f>
        <v>0</v>
      </c>
      <c r="T26" s="886">
        <f>'[8]sp. DRG'!Q22</f>
        <v>269</v>
      </c>
      <c r="U26" s="888">
        <f>'[8]sp. DRG'!R22</f>
        <v>37.380000000000003</v>
      </c>
      <c r="V26" s="888">
        <f>'[8]sp. DRG'!S22</f>
        <v>250</v>
      </c>
      <c r="W26" s="888">
        <f>'[8]sp. DRG'!T22</f>
        <v>34.24</v>
      </c>
      <c r="X26" s="883">
        <f t="shared" si="3"/>
        <v>5616.9570000000003</v>
      </c>
      <c r="Y26" s="884">
        <f t="shared" si="4"/>
        <v>5564.0590000000002</v>
      </c>
    </row>
    <row r="27" spans="1:29" ht="24" customHeight="1">
      <c r="A27" s="890" t="s">
        <v>202</v>
      </c>
      <c r="B27" s="891" t="s">
        <v>203</v>
      </c>
      <c r="C27" s="892">
        <v>1</v>
      </c>
      <c r="D27" s="846">
        <f>'[8]sp. DRG'!E23</f>
        <v>94</v>
      </c>
      <c r="E27" s="847">
        <f>'[8]sp. DRG'!F23</f>
        <v>148.803</v>
      </c>
      <c r="F27" s="848">
        <f>'[8]sp. DRG'!G23</f>
        <v>94</v>
      </c>
      <c r="G27" s="849">
        <f>'[8]sp. DRG'!H23</f>
        <v>147.07499999999999</v>
      </c>
      <c r="H27" s="886"/>
      <c r="I27" s="888"/>
      <c r="J27" s="887"/>
      <c r="K27" s="884"/>
      <c r="L27" s="886">
        <f>'[8]sp. DRG'!I23</f>
        <v>432</v>
      </c>
      <c r="M27" s="888">
        <f>'[8]sp. DRG'!J23</f>
        <v>1506.23</v>
      </c>
      <c r="N27" s="887">
        <f>'[8]sp. DRG'!K23</f>
        <v>395</v>
      </c>
      <c r="O27" s="887">
        <f>'[8]sp. DRG'!L23</f>
        <v>4601</v>
      </c>
      <c r="P27" s="888">
        <f>'[8]sp. DRG'!M23</f>
        <v>1506.23</v>
      </c>
      <c r="Q27" s="887">
        <f>'[8]sp. DRG'!N23</f>
        <v>13383</v>
      </c>
      <c r="R27" s="888">
        <f>'[8]sp. DRG'!O23</f>
        <v>3038.0210000000002</v>
      </c>
      <c r="S27" s="884">
        <f>'[8]sp. DRG'!P23</f>
        <v>3030.7570000000001</v>
      </c>
      <c r="T27" s="886">
        <f>'[8]sp. DRG'!Q23</f>
        <v>1297</v>
      </c>
      <c r="U27" s="888">
        <f>'[8]sp. DRG'!R23</f>
        <v>638.53</v>
      </c>
      <c r="V27" s="888">
        <f>'[8]sp. DRG'!S23</f>
        <v>1519</v>
      </c>
      <c r="W27" s="888">
        <f>'[8]sp. DRG'!T23</f>
        <v>635.57000000000005</v>
      </c>
      <c r="X27" s="883">
        <f t="shared" si="3"/>
        <v>5331.5840000000007</v>
      </c>
      <c r="Y27" s="884">
        <f t="shared" si="4"/>
        <v>5319.6320000000005</v>
      </c>
    </row>
    <row r="28" spans="1:29" ht="13.5" thickBot="1">
      <c r="A28" s="894" t="s">
        <v>204</v>
      </c>
      <c r="B28" s="895" t="s">
        <v>205</v>
      </c>
      <c r="C28" s="896">
        <v>1</v>
      </c>
      <c r="D28" s="897">
        <f>'[8]sp. DRG'!E24</f>
        <v>929</v>
      </c>
      <c r="E28" s="898">
        <f>'[8]sp. DRG'!F24</f>
        <v>1586.396</v>
      </c>
      <c r="F28" s="899">
        <f>'[8]sp. DRG'!G24</f>
        <v>928</v>
      </c>
      <c r="G28" s="900">
        <f>'[8]sp. DRG'!H24</f>
        <v>1585.856</v>
      </c>
      <c r="H28" s="901"/>
      <c r="I28" s="902"/>
      <c r="J28" s="903"/>
      <c r="K28" s="904"/>
      <c r="L28" s="901">
        <f>'[8]sp. DRG'!I24</f>
        <v>0</v>
      </c>
      <c r="M28" s="902">
        <f>'[8]sp. DRG'!J24</f>
        <v>0</v>
      </c>
      <c r="N28" s="903">
        <f>'[8]sp. DRG'!K24</f>
        <v>0</v>
      </c>
      <c r="O28" s="903">
        <f>'[8]sp. DRG'!L24</f>
        <v>0</v>
      </c>
      <c r="P28" s="902">
        <f>'[8]sp. DRG'!M24</f>
        <v>0</v>
      </c>
      <c r="Q28" s="903">
        <f>'[8]sp. DRG'!N24</f>
        <v>0</v>
      </c>
      <c r="R28" s="902">
        <f>'[8]sp. DRG'!O24</f>
        <v>0</v>
      </c>
      <c r="S28" s="904">
        <f>'[8]sp. DRG'!P24</f>
        <v>0</v>
      </c>
      <c r="T28" s="901">
        <f>'[8]sp. DRG'!Q24</f>
        <v>924</v>
      </c>
      <c r="U28" s="902">
        <f>'[8]sp. DRG'!R24</f>
        <v>366.01</v>
      </c>
      <c r="V28" s="902">
        <f>'[8]sp. DRG'!S24</f>
        <v>1000</v>
      </c>
      <c r="W28" s="902">
        <f>'[8]sp. DRG'!T24</f>
        <v>366.01</v>
      </c>
      <c r="X28" s="883">
        <f t="shared" si="3"/>
        <v>1952.4059999999999</v>
      </c>
      <c r="Y28" s="884">
        <f t="shared" si="4"/>
        <v>1951.866</v>
      </c>
    </row>
    <row r="29" spans="1:29" ht="13.5" thickBot="1">
      <c r="A29" s="3004" t="s">
        <v>206</v>
      </c>
      <c r="B29" s="3005"/>
      <c r="C29" s="3022"/>
      <c r="D29" s="905">
        <f t="shared" ref="D29:Y29" si="5">SUM(D18:D28)</f>
        <v>32529</v>
      </c>
      <c r="E29" s="906">
        <f t="shared" si="5"/>
        <v>65532.895000000004</v>
      </c>
      <c r="F29" s="905">
        <f t="shared" si="5"/>
        <v>32528</v>
      </c>
      <c r="G29" s="906">
        <f t="shared" si="5"/>
        <v>65530.627</v>
      </c>
      <c r="H29" s="907">
        <f t="shared" si="5"/>
        <v>0</v>
      </c>
      <c r="I29" s="906">
        <f t="shared" si="5"/>
        <v>0</v>
      </c>
      <c r="J29" s="905">
        <f t="shared" si="5"/>
        <v>0</v>
      </c>
      <c r="K29" s="906">
        <f t="shared" si="5"/>
        <v>0</v>
      </c>
      <c r="L29" s="907">
        <f t="shared" si="5"/>
        <v>7127</v>
      </c>
      <c r="M29" s="906">
        <f t="shared" si="5"/>
        <v>27175.905999999999</v>
      </c>
      <c r="N29" s="905">
        <f t="shared" si="5"/>
        <v>5111</v>
      </c>
      <c r="O29" s="905">
        <f t="shared" si="5"/>
        <v>106138</v>
      </c>
      <c r="P29" s="906">
        <f t="shared" si="5"/>
        <v>27060.785000000003</v>
      </c>
      <c r="Q29" s="905">
        <f t="shared" si="5"/>
        <v>23516</v>
      </c>
      <c r="R29" s="906">
        <f t="shared" si="5"/>
        <v>5302.3810000000003</v>
      </c>
      <c r="S29" s="908">
        <f t="shared" si="5"/>
        <v>5118.1560000000009</v>
      </c>
      <c r="T29" s="905">
        <f t="shared" si="5"/>
        <v>20791</v>
      </c>
      <c r="U29" s="906">
        <f t="shared" si="5"/>
        <v>5917.8100000000013</v>
      </c>
      <c r="V29" s="905">
        <f t="shared" si="5"/>
        <v>20577</v>
      </c>
      <c r="W29" s="875">
        <f t="shared" si="5"/>
        <v>5459.04</v>
      </c>
      <c r="X29" s="875">
        <f t="shared" si="5"/>
        <v>103928.992</v>
      </c>
      <c r="Y29" s="875">
        <f t="shared" si="5"/>
        <v>103168.60799999998</v>
      </c>
      <c r="Z29" s="878">
        <f>'[8]sp. DRG'!U25+'[8]sp. recuperare si  cronici'!U12</f>
        <v>103928.992</v>
      </c>
      <c r="AA29" s="878">
        <f>'[8]sp. DRG'!V25+'[8]sp. recuperare si  cronici'!V12</f>
        <v>103168.60799999998</v>
      </c>
      <c r="AB29" s="879">
        <f>X29-Z29</f>
        <v>0</v>
      </c>
      <c r="AC29" s="879">
        <f>Y29-AA29</f>
        <v>0</v>
      </c>
    </row>
    <row r="30" spans="1:29" ht="22.5">
      <c r="A30" s="832" t="s">
        <v>207</v>
      </c>
      <c r="B30" s="909" t="s">
        <v>208</v>
      </c>
      <c r="C30" s="885">
        <v>1</v>
      </c>
      <c r="D30" s="835">
        <f>'[8]sp. DRG'!E26</f>
        <v>23544</v>
      </c>
      <c r="E30" s="836">
        <f>'[8]sp. DRG'!F26</f>
        <v>46116.1</v>
      </c>
      <c r="F30" s="837">
        <f>'[8]sp. DRG'!G26</f>
        <v>23060</v>
      </c>
      <c r="G30" s="838">
        <f>'[8]sp. DRG'!H26</f>
        <v>46111.44</v>
      </c>
      <c r="H30" s="880"/>
      <c r="I30" s="836"/>
      <c r="J30" s="881"/>
      <c r="K30" s="838"/>
      <c r="L30" s="880">
        <f>'[8]sp. DRG'!I26</f>
        <v>185</v>
      </c>
      <c r="M30" s="882">
        <f>'[8]sp. DRG'!J26</f>
        <v>2228.0100000000002</v>
      </c>
      <c r="N30" s="881">
        <f>'[8]sp. DRG'!K26</f>
        <v>0</v>
      </c>
      <c r="O30" s="881">
        <f>'[8]sp. DRG'!L26</f>
        <v>6270</v>
      </c>
      <c r="P30" s="882">
        <f>'[8]sp. DRG'!M26</f>
        <v>1996.48</v>
      </c>
      <c r="Q30" s="881">
        <f>'[8]sp. DRG'!N26</f>
        <v>0</v>
      </c>
      <c r="R30" s="882">
        <f>'[8]sp. DRG'!O26</f>
        <v>0</v>
      </c>
      <c r="S30" s="910">
        <f>'[8]sp. DRG'!P26</f>
        <v>0</v>
      </c>
      <c r="T30" s="911">
        <f>'[8]sp. DRG'!Q26</f>
        <v>12051</v>
      </c>
      <c r="U30" s="882">
        <f>'[8]sp. DRG'!R26</f>
        <v>3698.56</v>
      </c>
      <c r="V30" s="881">
        <f>'[8]sp. DRG'!S26</f>
        <v>11078</v>
      </c>
      <c r="W30" s="842">
        <f>'[8]sp. DRG'!T26</f>
        <v>3556.81</v>
      </c>
      <c r="X30" s="912">
        <f t="shared" ref="X30:X46" si="6">U30+R30+M30+I30+E30</f>
        <v>52042.67</v>
      </c>
      <c r="Y30" s="913">
        <f t="shared" ref="Y30:Y46" si="7">W30+S30+P30+K30+G30</f>
        <v>51664.73</v>
      </c>
    </row>
    <row r="31" spans="1:29" s="862" customFormat="1">
      <c r="A31" s="843" t="s">
        <v>209</v>
      </c>
      <c r="B31" s="844" t="s">
        <v>210</v>
      </c>
      <c r="C31" s="885">
        <v>1</v>
      </c>
      <c r="D31" s="846">
        <f>'[8]sp. DRG'!E27</f>
        <v>7887</v>
      </c>
      <c r="E31" s="847">
        <f>'[8]sp. DRG'!F27</f>
        <v>15108.97</v>
      </c>
      <c r="F31" s="848">
        <f>'[8]sp. DRG'!G27</f>
        <v>8010</v>
      </c>
      <c r="G31" s="849">
        <f>'[8]sp. DRG'!H27</f>
        <v>14467.48</v>
      </c>
      <c r="H31" s="914"/>
      <c r="I31" s="847"/>
      <c r="J31" s="915"/>
      <c r="K31" s="849"/>
      <c r="L31" s="886">
        <f>'[8]sp. DRG'!I27</f>
        <v>232</v>
      </c>
      <c r="M31" s="888">
        <f>'[8]sp. DRG'!J27</f>
        <v>958.42</v>
      </c>
      <c r="N31" s="887">
        <f>'[8]sp. DRG'!K27</f>
        <v>190</v>
      </c>
      <c r="O31" s="887">
        <f>'[8]sp. DRG'!L27</f>
        <v>0</v>
      </c>
      <c r="P31" s="888">
        <f>'[8]sp. DRG'!M27</f>
        <v>798.19</v>
      </c>
      <c r="Q31" s="887">
        <f>'[8]sp. DRG'!N27</f>
        <v>0</v>
      </c>
      <c r="R31" s="888">
        <f>'[8]sp. DRG'!O27</f>
        <v>0</v>
      </c>
      <c r="S31" s="916">
        <f>'[8]sp. DRG'!P27</f>
        <v>0</v>
      </c>
      <c r="T31" s="917">
        <f>'[8]sp. DRG'!Q27</f>
        <v>1555</v>
      </c>
      <c r="U31" s="888">
        <f>'[8]sp. DRG'!R27</f>
        <v>360.08</v>
      </c>
      <c r="V31" s="887">
        <f>'[8]sp. DRG'!S27</f>
        <v>1410</v>
      </c>
      <c r="W31" s="884">
        <f>'[8]sp. DRG'!T27</f>
        <v>346.81</v>
      </c>
      <c r="X31" s="912">
        <f t="shared" si="6"/>
        <v>16427.47</v>
      </c>
      <c r="Y31" s="913">
        <f t="shared" si="7"/>
        <v>15612.48</v>
      </c>
      <c r="Z31" s="861"/>
      <c r="AA31" s="861"/>
    </row>
    <row r="32" spans="1:29" ht="27" customHeight="1">
      <c r="A32" s="843" t="s">
        <v>211</v>
      </c>
      <c r="B32" s="844" t="s">
        <v>212</v>
      </c>
      <c r="C32" s="885">
        <v>1</v>
      </c>
      <c r="D32" s="846">
        <f>'[8]sp. DRG'!E29</f>
        <v>8441</v>
      </c>
      <c r="E32" s="847">
        <f>'[8]sp. DRG'!F29</f>
        <v>14468.7</v>
      </c>
      <c r="F32" s="848">
        <f>'[8]sp. DRG'!G29</f>
        <v>8343</v>
      </c>
      <c r="G32" s="849">
        <f>'[8]sp. DRG'!H29</f>
        <v>14468.13</v>
      </c>
      <c r="H32" s="886"/>
      <c r="I32" s="847"/>
      <c r="J32" s="887"/>
      <c r="K32" s="849"/>
      <c r="L32" s="886">
        <f>'[8]sp. DRG'!I29</f>
        <v>0</v>
      </c>
      <c r="M32" s="888">
        <f>'[8]sp. DRG'!J29</f>
        <v>0</v>
      </c>
      <c r="N32" s="887">
        <f>'[8]sp. DRG'!K29</f>
        <v>0</v>
      </c>
      <c r="O32" s="887">
        <f>'[8]sp. DRG'!L29</f>
        <v>0</v>
      </c>
      <c r="P32" s="888">
        <f>'[8]sp. DRG'!M29</f>
        <v>0</v>
      </c>
      <c r="Q32" s="887">
        <f>'[8]sp. DRG'!N29</f>
        <v>0</v>
      </c>
      <c r="R32" s="888">
        <f>'[8]sp. DRG'!O29</f>
        <v>0</v>
      </c>
      <c r="S32" s="916">
        <f>'[8]sp. DRG'!P29</f>
        <v>0</v>
      </c>
      <c r="T32" s="917">
        <f>'[8]sp. DRG'!Q29</f>
        <v>12301</v>
      </c>
      <c r="U32" s="888">
        <f>'[8]sp. DRG'!R29</f>
        <v>3492.35</v>
      </c>
      <c r="V32" s="887">
        <f>'[8]sp. DRG'!S29</f>
        <v>12301</v>
      </c>
      <c r="W32" s="884">
        <f>'[8]sp. DRG'!T29</f>
        <v>3492.35</v>
      </c>
      <c r="X32" s="912">
        <f t="shared" si="6"/>
        <v>17961.05</v>
      </c>
      <c r="Y32" s="913">
        <f t="shared" si="7"/>
        <v>17960.48</v>
      </c>
    </row>
    <row r="33" spans="1:29" ht="31.5" customHeight="1">
      <c r="A33" s="843" t="s">
        <v>213</v>
      </c>
      <c r="B33" s="844" t="s">
        <v>214</v>
      </c>
      <c r="C33" s="885">
        <v>1</v>
      </c>
      <c r="D33" s="846">
        <f>'[8]sp. DRG'!E30</f>
        <v>3135</v>
      </c>
      <c r="E33" s="847">
        <f>'[8]sp. DRG'!F30</f>
        <v>5674.73</v>
      </c>
      <c r="F33" s="848">
        <f>'[8]sp. DRG'!G30</f>
        <v>2767</v>
      </c>
      <c r="G33" s="849">
        <f>'[8]sp. DRG'!H30</f>
        <v>5031.17</v>
      </c>
      <c r="H33" s="886"/>
      <c r="I33" s="847"/>
      <c r="J33" s="887"/>
      <c r="K33" s="849"/>
      <c r="L33" s="886">
        <f>'[8]sp. DRG'!I30</f>
        <v>0</v>
      </c>
      <c r="M33" s="888">
        <f>'[8]sp. DRG'!J30</f>
        <v>0</v>
      </c>
      <c r="N33" s="887">
        <f>'[8]sp. DRG'!K30</f>
        <v>0</v>
      </c>
      <c r="O33" s="887">
        <f>'[8]sp. DRG'!L30</f>
        <v>0</v>
      </c>
      <c r="P33" s="888">
        <f>'[8]sp. DRG'!M30</f>
        <v>0</v>
      </c>
      <c r="Q33" s="887">
        <f>'[8]sp. DRG'!N30</f>
        <v>0</v>
      </c>
      <c r="R33" s="888">
        <f>'[8]sp. DRG'!O30</f>
        <v>0</v>
      </c>
      <c r="S33" s="916">
        <f>'[8]sp. DRG'!P30</f>
        <v>0</v>
      </c>
      <c r="T33" s="917">
        <f>'[8]sp. DRG'!Q30</f>
        <v>3293</v>
      </c>
      <c r="U33" s="888">
        <f>'[8]sp. DRG'!R30</f>
        <v>823.25</v>
      </c>
      <c r="V33" s="887">
        <f>'[8]sp. DRG'!S30</f>
        <v>3293</v>
      </c>
      <c r="W33" s="884">
        <f>'[8]sp. DRG'!T30</f>
        <v>823.25</v>
      </c>
      <c r="X33" s="912">
        <f t="shared" si="6"/>
        <v>6497.98</v>
      </c>
      <c r="Y33" s="913">
        <f t="shared" si="7"/>
        <v>5854.42</v>
      </c>
    </row>
    <row r="34" spans="1:29" ht="22.5">
      <c r="A34" s="843" t="s">
        <v>215</v>
      </c>
      <c r="B34" s="844" t="s">
        <v>216</v>
      </c>
      <c r="C34" s="885">
        <v>1</v>
      </c>
      <c r="D34" s="846">
        <f>'[8]sp. DRG'!E31</f>
        <v>4513</v>
      </c>
      <c r="E34" s="847">
        <f>'[8]sp. DRG'!F31</f>
        <v>7630.55</v>
      </c>
      <c r="F34" s="848">
        <f>'[8]sp. DRG'!G31</f>
        <v>4513</v>
      </c>
      <c r="G34" s="849">
        <f>'[8]sp. DRG'!H31</f>
        <v>7629.82</v>
      </c>
      <c r="H34" s="886"/>
      <c r="I34" s="847"/>
      <c r="J34" s="887"/>
      <c r="K34" s="849"/>
      <c r="L34" s="886">
        <f>'[8]sp. DRG'!I31</f>
        <v>0</v>
      </c>
      <c r="M34" s="888">
        <f>'[8]sp. DRG'!J31</f>
        <v>0</v>
      </c>
      <c r="N34" s="887">
        <f>'[8]sp. DRG'!K31</f>
        <v>0</v>
      </c>
      <c r="O34" s="887">
        <f>'[8]sp. DRG'!L31</f>
        <v>0</v>
      </c>
      <c r="P34" s="888">
        <f>'[8]sp. DRG'!M31</f>
        <v>0</v>
      </c>
      <c r="Q34" s="887">
        <f>'[8]sp. DRG'!N31</f>
        <v>0</v>
      </c>
      <c r="R34" s="888">
        <f>'[8]sp. DRG'!O31</f>
        <v>0</v>
      </c>
      <c r="S34" s="916">
        <f>'[8]sp. DRG'!P31</f>
        <v>0</v>
      </c>
      <c r="T34" s="917">
        <f>'[8]sp. DRG'!Q31</f>
        <v>8147</v>
      </c>
      <c r="U34" s="888">
        <f>'[8]sp. DRG'!R31</f>
        <v>2186.08</v>
      </c>
      <c r="V34" s="887">
        <f>'[8]sp. DRG'!S31</f>
        <v>8147</v>
      </c>
      <c r="W34" s="884">
        <f>'[8]sp. DRG'!T31</f>
        <v>2186.08</v>
      </c>
      <c r="X34" s="912">
        <f t="shared" si="6"/>
        <v>9816.630000000001</v>
      </c>
      <c r="Y34" s="913">
        <f t="shared" si="7"/>
        <v>9815.9</v>
      </c>
    </row>
    <row r="35" spans="1:29" s="862" customFormat="1" ht="22.5">
      <c r="A35" s="843" t="s">
        <v>217</v>
      </c>
      <c r="B35" s="844" t="s">
        <v>218</v>
      </c>
      <c r="C35" s="885">
        <v>1</v>
      </c>
      <c r="D35" s="846">
        <f>'[8]sp. DRG'!E32</f>
        <v>2132</v>
      </c>
      <c r="E35" s="847">
        <f>'[8]sp. DRG'!F32</f>
        <v>2773.31</v>
      </c>
      <c r="F35" s="848">
        <f>'[8]sp. DRG'!G32</f>
        <v>2200</v>
      </c>
      <c r="G35" s="849">
        <f>'[8]sp. DRG'!H32</f>
        <v>2773.09</v>
      </c>
      <c r="H35" s="914"/>
      <c r="I35" s="847"/>
      <c r="J35" s="915"/>
      <c r="K35" s="849"/>
      <c r="L35" s="886">
        <f>'[8]sp. DRG'!I32</f>
        <v>410</v>
      </c>
      <c r="M35" s="888">
        <f>'[8]sp. DRG'!J32</f>
        <v>949.95</v>
      </c>
      <c r="N35" s="887">
        <f>'[8]sp. DRG'!K32</f>
        <v>389</v>
      </c>
      <c r="O35" s="887">
        <f>'[8]sp. DRG'!L32</f>
        <v>0</v>
      </c>
      <c r="P35" s="888">
        <f>'[8]sp. DRG'!M32</f>
        <v>887.14</v>
      </c>
      <c r="Q35" s="887">
        <f>'[8]sp. DRG'!N32</f>
        <v>0</v>
      </c>
      <c r="R35" s="888">
        <f>'[8]sp. DRG'!O32</f>
        <v>0</v>
      </c>
      <c r="S35" s="916">
        <f>'[8]sp. DRG'!P32</f>
        <v>0</v>
      </c>
      <c r="T35" s="917">
        <f>'[8]sp. DRG'!Q32</f>
        <v>5070</v>
      </c>
      <c r="U35" s="888">
        <f>'[8]sp. DRG'!R32</f>
        <v>1267.5</v>
      </c>
      <c r="V35" s="887">
        <f>'[8]sp. DRG'!S32</f>
        <v>5070</v>
      </c>
      <c r="W35" s="884">
        <f>'[8]sp. DRG'!T32</f>
        <v>1267.5</v>
      </c>
      <c r="X35" s="912">
        <f t="shared" si="6"/>
        <v>4990.76</v>
      </c>
      <c r="Y35" s="913">
        <f t="shared" si="7"/>
        <v>4927.7299999999996</v>
      </c>
      <c r="Z35" s="861"/>
      <c r="AA35" s="861"/>
    </row>
    <row r="36" spans="1:29">
      <c r="A36" s="843" t="s">
        <v>219</v>
      </c>
      <c r="B36" s="844" t="s">
        <v>220</v>
      </c>
      <c r="C36" s="845">
        <v>1</v>
      </c>
      <c r="D36" s="846">
        <f>'[8]sp. DRG'!E28</f>
        <v>1004</v>
      </c>
      <c r="E36" s="847">
        <f>'[8]sp. DRG'!F28</f>
        <v>1436.67</v>
      </c>
      <c r="F36" s="848">
        <f>'[8]sp. DRG'!G28</f>
        <v>1004</v>
      </c>
      <c r="G36" s="849">
        <f>'[8]sp. DRG'!H28</f>
        <v>1308.8</v>
      </c>
      <c r="H36" s="886"/>
      <c r="I36" s="888"/>
      <c r="J36" s="887"/>
      <c r="K36" s="884"/>
      <c r="L36" s="886">
        <f>'[8]sp. DRG'!I28</f>
        <v>108</v>
      </c>
      <c r="M36" s="888">
        <f>'[8]sp. DRG'!J28</f>
        <v>879.31</v>
      </c>
      <c r="N36" s="886">
        <f>'[8]sp. DRG'!K28</f>
        <v>0</v>
      </c>
      <c r="O36" s="886">
        <f>'[8]sp. DRG'!L28</f>
        <v>3763</v>
      </c>
      <c r="P36" s="886">
        <f>'[8]sp. DRG'!M28</f>
        <v>762.78</v>
      </c>
      <c r="Q36" s="886">
        <f>'[8]sp. DRG'!N28</f>
        <v>0</v>
      </c>
      <c r="R36" s="888">
        <f>'[8]sp. DRG'!O28</f>
        <v>0</v>
      </c>
      <c r="S36" s="916">
        <f>'[8]sp. DRG'!P28</f>
        <v>0</v>
      </c>
      <c r="T36" s="918">
        <f>'[8]sp. DRG'!Q28</f>
        <v>1788</v>
      </c>
      <c r="U36" s="888">
        <f>'[8]sp. DRG'!R28</f>
        <v>672.27</v>
      </c>
      <c r="V36" s="888">
        <f>'[8]sp. DRG'!S28</f>
        <v>1670</v>
      </c>
      <c r="W36" s="884">
        <f>'[8]sp. DRG'!T28</f>
        <v>627.62</v>
      </c>
      <c r="X36" s="912">
        <f t="shared" si="6"/>
        <v>2988.25</v>
      </c>
      <c r="Y36" s="913">
        <f t="shared" si="7"/>
        <v>2699.2</v>
      </c>
    </row>
    <row r="37" spans="1:29" ht="22.5">
      <c r="A37" s="843" t="s">
        <v>221</v>
      </c>
      <c r="B37" s="844" t="s">
        <v>222</v>
      </c>
      <c r="C37" s="845">
        <v>3</v>
      </c>
      <c r="D37" s="846"/>
      <c r="E37" s="888"/>
      <c r="F37" s="887"/>
      <c r="G37" s="884"/>
      <c r="H37" s="886">
        <f>'[8]sp. recuperare si  cronici'!M13</f>
        <v>0</v>
      </c>
      <c r="I37" s="888">
        <f>'[8]sp. recuperare si  cronici'!N13</f>
        <v>0</v>
      </c>
      <c r="J37" s="887">
        <f>'[8]sp. recuperare si  cronici'!O13</f>
        <v>0</v>
      </c>
      <c r="K37" s="884">
        <f>'[8]sp. recuperare si  cronici'!P13</f>
        <v>0</v>
      </c>
      <c r="L37" s="886">
        <f>'[8]sp. recuperare si  cronici'!E13</f>
        <v>961</v>
      </c>
      <c r="M37" s="888">
        <f>'[8]sp. recuperare si  cronici'!F13</f>
        <v>2537.0500000000002</v>
      </c>
      <c r="N37" s="887">
        <f>'[8]sp. recuperare si  cronici'!G13</f>
        <v>961</v>
      </c>
      <c r="O37" s="887">
        <f>'[8]sp. recuperare si  cronici'!H13</f>
        <v>0</v>
      </c>
      <c r="P37" s="887">
        <f>'[8]sp. recuperare si  cronici'!I13</f>
        <v>2537.0500000000002</v>
      </c>
      <c r="Q37" s="887">
        <f>'[8]sp. recuperare si  cronici'!J13</f>
        <v>5910</v>
      </c>
      <c r="R37" s="888">
        <f>'[8]sp. recuperare si  cronici'!K13</f>
        <v>1326.54</v>
      </c>
      <c r="S37" s="916">
        <f>'[8]sp. recuperare si  cronici'!L13</f>
        <v>1198.46</v>
      </c>
      <c r="T37" s="917">
        <f>'[8]sp. recuperare si  cronici'!Q13</f>
        <v>0</v>
      </c>
      <c r="U37" s="888">
        <f>'[8]sp. recuperare si  cronici'!R13</f>
        <v>0</v>
      </c>
      <c r="V37" s="887">
        <f>'[8]sp. recuperare si  cronici'!S13</f>
        <v>0</v>
      </c>
      <c r="W37" s="884">
        <f>'[8]sp. recuperare si  cronici'!T13</f>
        <v>0</v>
      </c>
      <c r="X37" s="912">
        <f t="shared" si="6"/>
        <v>3863.59</v>
      </c>
      <c r="Y37" s="913">
        <f t="shared" si="7"/>
        <v>3735.51</v>
      </c>
    </row>
    <row r="38" spans="1:29" ht="22.5">
      <c r="A38" s="843" t="s">
        <v>223</v>
      </c>
      <c r="B38" s="844" t="s">
        <v>224</v>
      </c>
      <c r="C38" s="845">
        <v>1</v>
      </c>
      <c r="D38" s="846">
        <f>'[8]sp. DRG'!E33</f>
        <v>583</v>
      </c>
      <c r="E38" s="847">
        <f>'[8]sp. DRG'!F33</f>
        <v>1085.6300000000001</v>
      </c>
      <c r="F38" s="848">
        <f>'[8]sp. DRG'!G33</f>
        <v>583</v>
      </c>
      <c r="G38" s="849">
        <f>'[8]sp. DRG'!H33</f>
        <v>1085.6300000000001</v>
      </c>
      <c r="H38" s="886"/>
      <c r="I38" s="888"/>
      <c r="J38" s="887"/>
      <c r="K38" s="884"/>
      <c r="L38" s="886">
        <f>'[8]sp. DRG'!I33</f>
        <v>568</v>
      </c>
      <c r="M38" s="888">
        <f>'[8]sp. DRG'!J33</f>
        <v>3773.23</v>
      </c>
      <c r="N38" s="887">
        <f>'[8]sp. DRG'!K33</f>
        <v>568</v>
      </c>
      <c r="O38" s="887">
        <f>'[8]sp. DRG'!L33</f>
        <v>19280</v>
      </c>
      <c r="P38" s="888">
        <f>'[8]sp. DRG'!M33</f>
        <v>3773.23</v>
      </c>
      <c r="Q38" s="887">
        <f>'[8]sp. DRG'!N33</f>
        <v>0</v>
      </c>
      <c r="R38" s="888">
        <f>'[8]sp. DRG'!O33</f>
        <v>0</v>
      </c>
      <c r="S38" s="916">
        <f>'[8]sp. DRG'!P33</f>
        <v>0</v>
      </c>
      <c r="T38" s="917">
        <f>'[8]sp. DRG'!Q33</f>
        <v>0</v>
      </c>
      <c r="U38" s="888">
        <f>'[8]sp. DRG'!R33</f>
        <v>0</v>
      </c>
      <c r="V38" s="887">
        <f>'[8]sp. DRG'!S33</f>
        <v>0</v>
      </c>
      <c r="W38" s="884">
        <f>'[8]sp. DRG'!T33</f>
        <v>0</v>
      </c>
      <c r="X38" s="912">
        <f t="shared" si="6"/>
        <v>4858.8600000000006</v>
      </c>
      <c r="Y38" s="913">
        <f t="shared" si="7"/>
        <v>4858.8600000000006</v>
      </c>
    </row>
    <row r="39" spans="1:29" ht="33.75">
      <c r="A39" s="843" t="s">
        <v>225</v>
      </c>
      <c r="B39" s="844" t="s">
        <v>226</v>
      </c>
      <c r="C39" s="845">
        <v>1</v>
      </c>
      <c r="D39" s="846">
        <f>'[8]sp. DRG'!E34</f>
        <v>348</v>
      </c>
      <c r="E39" s="847">
        <f>'[8]sp. DRG'!F34</f>
        <v>589.37</v>
      </c>
      <c r="F39" s="850">
        <f>'[8]sp. DRG'!G34</f>
        <v>348</v>
      </c>
      <c r="G39" s="849">
        <f>'[8]sp. DRG'!H34</f>
        <v>589.37</v>
      </c>
      <c r="H39" s="886"/>
      <c r="I39" s="888"/>
      <c r="J39" s="887"/>
      <c r="K39" s="884"/>
      <c r="L39" s="886">
        <f>'[8]sp. DRG'!I34</f>
        <v>701</v>
      </c>
      <c r="M39" s="888">
        <f>'[8]sp. DRG'!J34</f>
        <v>6152.9</v>
      </c>
      <c r="N39" s="886">
        <f>'[8]sp. DRG'!K34</f>
        <v>701</v>
      </c>
      <c r="O39" s="886">
        <f>'[8]sp. DRG'!L34</f>
        <v>25012</v>
      </c>
      <c r="P39" s="888">
        <f>'[8]sp. DRG'!M34</f>
        <v>6152.9</v>
      </c>
      <c r="Q39" s="886">
        <f>'[8]sp. DRG'!N34</f>
        <v>0</v>
      </c>
      <c r="R39" s="888">
        <f>'[8]sp. DRG'!O34</f>
        <v>0</v>
      </c>
      <c r="S39" s="916">
        <f>'[8]sp. DRG'!P34</f>
        <v>0</v>
      </c>
      <c r="T39" s="918">
        <f>'[8]sp. DRG'!Q34</f>
        <v>0</v>
      </c>
      <c r="U39" s="888">
        <f>'[8]sp. DRG'!R34</f>
        <v>0</v>
      </c>
      <c r="V39" s="888">
        <f>'[8]sp. DRG'!S34</f>
        <v>0</v>
      </c>
      <c r="W39" s="884">
        <f>'[8]sp. DRG'!T34</f>
        <v>0</v>
      </c>
      <c r="X39" s="912">
        <f t="shared" si="6"/>
        <v>6742.2699999999995</v>
      </c>
      <c r="Y39" s="913">
        <f t="shared" si="7"/>
        <v>6742.2699999999995</v>
      </c>
    </row>
    <row r="40" spans="1:29" ht="33.75">
      <c r="A40" s="843" t="s">
        <v>227</v>
      </c>
      <c r="B40" s="844" t="s">
        <v>228</v>
      </c>
      <c r="C40" s="845">
        <v>1</v>
      </c>
      <c r="D40" s="846">
        <f>'[8]sp. DRG'!E35</f>
        <v>337</v>
      </c>
      <c r="E40" s="847">
        <f>'[8]sp. DRG'!F35</f>
        <v>478.58</v>
      </c>
      <c r="F40" s="850">
        <f>'[8]sp. DRG'!G35</f>
        <v>337</v>
      </c>
      <c r="G40" s="849">
        <f>'[8]sp. DRG'!H35</f>
        <v>478.26</v>
      </c>
      <c r="H40" s="886"/>
      <c r="I40" s="888"/>
      <c r="J40" s="887"/>
      <c r="K40" s="884"/>
      <c r="L40" s="886">
        <f>'[8]sp. DRG'!I35</f>
        <v>366</v>
      </c>
      <c r="M40" s="888">
        <f>'[8]sp. DRG'!J35</f>
        <v>2968.19</v>
      </c>
      <c r="N40" s="886">
        <f>'[8]sp. DRG'!K35</f>
        <v>366</v>
      </c>
      <c r="O40" s="886">
        <f>'[8]sp. DRG'!L35</f>
        <v>11502</v>
      </c>
      <c r="P40" s="888">
        <f>'[8]sp. DRG'!M35</f>
        <v>2968.19</v>
      </c>
      <c r="Q40" s="886">
        <f>'[8]sp. DRG'!N35</f>
        <v>0</v>
      </c>
      <c r="R40" s="888">
        <f>'[8]sp. DRG'!O35</f>
        <v>0</v>
      </c>
      <c r="S40" s="916">
        <f>'[8]sp. DRG'!P35</f>
        <v>0</v>
      </c>
      <c r="T40" s="918">
        <f>'[8]sp. DRG'!Q35</f>
        <v>369</v>
      </c>
      <c r="U40" s="888">
        <f>'[8]sp. DRG'!R35</f>
        <v>115.17</v>
      </c>
      <c r="V40" s="888">
        <f>'[8]sp. DRG'!S35</f>
        <v>89</v>
      </c>
      <c r="W40" s="884">
        <f>'[8]sp. DRG'!T35</f>
        <v>31.08</v>
      </c>
      <c r="X40" s="912">
        <f t="shared" si="6"/>
        <v>3561.94</v>
      </c>
      <c r="Y40" s="913">
        <f t="shared" si="7"/>
        <v>3477.5299999999997</v>
      </c>
    </row>
    <row r="41" spans="1:29" ht="22.5">
      <c r="A41" s="843" t="s">
        <v>229</v>
      </c>
      <c r="B41" s="844" t="s">
        <v>230</v>
      </c>
      <c r="C41" s="845">
        <v>3</v>
      </c>
      <c r="D41" s="846"/>
      <c r="E41" s="888"/>
      <c r="F41" s="887"/>
      <c r="G41" s="884"/>
      <c r="H41" s="886">
        <f>'[8]sp. recuperare si  cronici'!M14</f>
        <v>0</v>
      </c>
      <c r="I41" s="888">
        <f>'[8]sp. recuperare si  cronici'!N14</f>
        <v>0</v>
      </c>
      <c r="J41" s="887">
        <f>'[8]sp. recuperare si  cronici'!O14</f>
        <v>0</v>
      </c>
      <c r="K41" s="884">
        <f>'[8]sp. recuperare si  cronici'!P14</f>
        <v>0</v>
      </c>
      <c r="L41" s="886">
        <f>'[8]sp. recuperare si  cronici'!E14</f>
        <v>2667</v>
      </c>
      <c r="M41" s="888">
        <f>'[8]sp. recuperare si  cronici'!F14</f>
        <v>4282.67</v>
      </c>
      <c r="N41" s="887">
        <f>'[8]sp. recuperare si  cronici'!G14</f>
        <v>2667</v>
      </c>
      <c r="O41" s="887">
        <f>'[8]sp. recuperare si  cronici'!H14</f>
        <v>0</v>
      </c>
      <c r="P41" s="888">
        <f>'[8]sp. recuperare si  cronici'!I14</f>
        <v>4282.67</v>
      </c>
      <c r="Q41" s="887">
        <f>'[8]sp. recuperare si  cronici'!J14</f>
        <v>0</v>
      </c>
      <c r="R41" s="888">
        <f>'[8]sp. recuperare si  cronici'!K14</f>
        <v>0</v>
      </c>
      <c r="S41" s="916">
        <f>'[8]sp. recuperare si  cronici'!L14</f>
        <v>0</v>
      </c>
      <c r="T41" s="917">
        <f>'[8]sp. recuperare si  cronici'!Q14</f>
        <v>0</v>
      </c>
      <c r="U41" s="888">
        <f>'[8]sp. recuperare si  cronici'!R14</f>
        <v>0</v>
      </c>
      <c r="V41" s="887">
        <f>'[8]sp. recuperare si  cronici'!S14</f>
        <v>0</v>
      </c>
      <c r="W41" s="884">
        <f>'[8]sp. recuperare si  cronici'!T14</f>
        <v>0</v>
      </c>
      <c r="X41" s="912">
        <f t="shared" si="6"/>
        <v>4282.67</v>
      </c>
      <c r="Y41" s="913">
        <f t="shared" si="7"/>
        <v>4282.67</v>
      </c>
    </row>
    <row r="42" spans="1:29">
      <c r="A42" s="890" t="s">
        <v>231</v>
      </c>
      <c r="B42" s="919" t="s">
        <v>232</v>
      </c>
      <c r="C42" s="892">
        <v>1</v>
      </c>
      <c r="D42" s="846">
        <f>'[8]sp. DRG'!E36</f>
        <v>0</v>
      </c>
      <c r="E42" s="846">
        <f>'[8]sp. DRG'!F36</f>
        <v>0</v>
      </c>
      <c r="F42" s="846">
        <f>'[8]sp. DRG'!G36</f>
        <v>0</v>
      </c>
      <c r="G42" s="846">
        <f>'[8]sp. DRG'!H36</f>
        <v>0</v>
      </c>
      <c r="H42" s="886"/>
      <c r="I42" s="888"/>
      <c r="J42" s="887"/>
      <c r="K42" s="884"/>
      <c r="L42" s="886">
        <f>'[8]sp. DRG'!I36+'[8]sp. recuperare si  cronici'!E15</f>
        <v>0</v>
      </c>
      <c r="M42" s="886">
        <f>'[8]sp. DRG'!J36+'[8]sp. recuperare si  cronici'!F15</f>
        <v>0</v>
      </c>
      <c r="N42" s="886">
        <f>'[8]sp. DRG'!K36+'[8]sp. recuperare si  cronici'!G15</f>
        <v>0</v>
      </c>
      <c r="O42" s="886">
        <f>'[8]sp. DRG'!L36+'[8]sp. recuperare si  cronici'!H15</f>
        <v>0</v>
      </c>
      <c r="P42" s="886">
        <f>'[8]sp. DRG'!M36+'[8]sp. recuperare si  cronici'!I15</f>
        <v>0</v>
      </c>
      <c r="Q42" s="886">
        <f>'[8]sp. DRG'!N36+'[8]sp. recuperare si  cronici'!J15</f>
        <v>0</v>
      </c>
      <c r="R42" s="886">
        <f>'[8]sp. DRG'!O36+'[8]sp. recuperare si  cronici'!K15</f>
        <v>0</v>
      </c>
      <c r="S42" s="886">
        <f>'[8]sp. DRG'!P36+'[8]sp. recuperare si  cronici'!L15</f>
        <v>0</v>
      </c>
      <c r="T42" s="886">
        <f>'[8]sp. DRG'!Q36+'[8]sp. recuperare si  cronici'!M15</f>
        <v>0</v>
      </c>
      <c r="U42" s="886">
        <f>'[8]sp. DRG'!R36+'[8]sp. recuperare si  cronici'!N15</f>
        <v>0</v>
      </c>
      <c r="V42" s="886">
        <f>'[8]sp. DRG'!S36+'[8]sp. recuperare si  cronici'!O15</f>
        <v>0</v>
      </c>
      <c r="W42" s="886">
        <f>'[8]sp. DRG'!T36+'[8]sp. recuperare si  cronici'!P15</f>
        <v>0</v>
      </c>
      <c r="X42" s="912">
        <f t="shared" si="6"/>
        <v>0</v>
      </c>
      <c r="Y42" s="913">
        <f t="shared" si="7"/>
        <v>0</v>
      </c>
    </row>
    <row r="43" spans="1:29" s="862" customFormat="1">
      <c r="A43" s="890" t="s">
        <v>233</v>
      </c>
      <c r="B43" s="919" t="s">
        <v>234</v>
      </c>
      <c r="C43" s="892">
        <v>3</v>
      </c>
      <c r="D43" s="855"/>
      <c r="E43" s="920"/>
      <c r="F43" s="915"/>
      <c r="G43" s="921"/>
      <c r="H43" s="914">
        <f>'[8]sp. recuperare si  cronici'!M16</f>
        <v>0</v>
      </c>
      <c r="I43" s="920">
        <f>'[8]sp. recuperare si  cronici'!N16</f>
        <v>0</v>
      </c>
      <c r="J43" s="915">
        <f>'[8]sp. recuperare si  cronici'!O16</f>
        <v>0</v>
      </c>
      <c r="K43" s="921">
        <f>'[8]sp. recuperare si  cronici'!P16</f>
        <v>0</v>
      </c>
      <c r="L43" s="914">
        <f>'[8]sp. recuperare si  cronici'!E16</f>
        <v>1153</v>
      </c>
      <c r="M43" s="920">
        <f>'[8]sp. recuperare si  cronici'!F16</f>
        <v>2013.53</v>
      </c>
      <c r="N43" s="915">
        <f>'[8]sp. recuperare si  cronici'!G16</f>
        <v>1153</v>
      </c>
      <c r="O43" s="915">
        <f>'[8]sp. recuperare si  cronici'!H16</f>
        <v>0</v>
      </c>
      <c r="P43" s="920">
        <f>'[8]sp. recuperare si  cronici'!I16</f>
        <v>2013.53</v>
      </c>
      <c r="Q43" s="915">
        <f>'[8]sp. recuperare si  cronici'!J16</f>
        <v>0</v>
      </c>
      <c r="R43" s="920">
        <f>'[8]sp. recuperare si  cronici'!K16</f>
        <v>0</v>
      </c>
      <c r="S43" s="922">
        <f>'[8]sp. recuperare si  cronici'!L16</f>
        <v>0</v>
      </c>
      <c r="T43" s="923">
        <f>'[8]sp. recuperare si  cronici'!Q16</f>
        <v>1654</v>
      </c>
      <c r="U43" s="920">
        <f>'[8]sp. recuperare si  cronici'!R16</f>
        <v>414.4</v>
      </c>
      <c r="V43" s="915">
        <f>'[8]sp. recuperare si  cronici'!S16</f>
        <v>1654</v>
      </c>
      <c r="W43" s="921">
        <f>'[8]sp. recuperare si  cronici'!T16</f>
        <v>414.4</v>
      </c>
      <c r="X43" s="912">
        <f t="shared" si="6"/>
        <v>2427.9299999999998</v>
      </c>
      <c r="Y43" s="913">
        <f t="shared" si="7"/>
        <v>2427.9299999999998</v>
      </c>
      <c r="Z43" s="861"/>
      <c r="AA43" s="861"/>
    </row>
    <row r="44" spans="1:29" s="862" customFormat="1" ht="23.25" thickBot="1">
      <c r="A44" s="924" t="s">
        <v>235</v>
      </c>
      <c r="B44" s="925" t="s">
        <v>236</v>
      </c>
      <c r="C44" s="926">
        <v>1</v>
      </c>
      <c r="D44" s="846">
        <f>'[8]sp. DRG'!E37</f>
        <v>216</v>
      </c>
      <c r="E44" s="846">
        <f>'[8]sp. DRG'!F37</f>
        <v>256.29000000000002</v>
      </c>
      <c r="F44" s="846">
        <f>'[8]sp. DRG'!G37</f>
        <v>176</v>
      </c>
      <c r="G44" s="846">
        <f>'[8]sp. DRG'!H37</f>
        <v>222.45</v>
      </c>
      <c r="H44" s="927"/>
      <c r="I44" s="928"/>
      <c r="J44" s="927"/>
      <c r="K44" s="929"/>
      <c r="L44" s="927">
        <f>'[8]sp. DRG'!I37</f>
        <v>170</v>
      </c>
      <c r="M44" s="927">
        <f>'[8]sp. DRG'!J37</f>
        <v>278.05</v>
      </c>
      <c r="N44" s="927">
        <f>'[8]sp. DRG'!K37</f>
        <v>170</v>
      </c>
      <c r="O44" s="927">
        <f>'[8]sp. DRG'!L37</f>
        <v>0</v>
      </c>
      <c r="P44" s="927">
        <f>'[8]sp. DRG'!M37</f>
        <v>278.05</v>
      </c>
      <c r="Q44" s="927">
        <f>'[8]sp. DRG'!N37</f>
        <v>0</v>
      </c>
      <c r="R44" s="927">
        <f>'[8]sp. DRG'!O37</f>
        <v>0</v>
      </c>
      <c r="S44" s="927">
        <f>'[8]sp. DRG'!P37</f>
        <v>0</v>
      </c>
      <c r="T44" s="927">
        <f>'[8]sp. DRG'!Q37</f>
        <v>2326</v>
      </c>
      <c r="U44" s="927">
        <f>'[8]sp. DRG'!R37</f>
        <v>788.19</v>
      </c>
      <c r="V44" s="927">
        <f>'[8]sp. DRG'!S37</f>
        <v>2326</v>
      </c>
      <c r="W44" s="927">
        <f>'[8]sp. DRG'!T37</f>
        <v>784.82</v>
      </c>
      <c r="X44" s="912">
        <f t="shared" si="6"/>
        <v>1322.53</v>
      </c>
      <c r="Y44" s="913">
        <f t="shared" si="7"/>
        <v>1285.3200000000002</v>
      </c>
      <c r="Z44" s="861"/>
      <c r="AA44" s="861"/>
    </row>
    <row r="45" spans="1:29" s="862" customFormat="1">
      <c r="A45" s="930" t="s">
        <v>237</v>
      </c>
      <c r="B45" s="931" t="s">
        <v>238</v>
      </c>
      <c r="C45" s="932">
        <v>3</v>
      </c>
      <c r="D45" s="857"/>
      <c r="E45" s="920"/>
      <c r="F45" s="915"/>
      <c r="G45" s="920"/>
      <c r="H45" s="915">
        <f>'[8]sp. recuperare si  cronici'!M17</f>
        <v>0</v>
      </c>
      <c r="I45" s="915">
        <f>'[8]sp. recuperare si  cronici'!N17</f>
        <v>0</v>
      </c>
      <c r="J45" s="915">
        <f>'[8]sp. recuperare si  cronici'!O17</f>
        <v>0</v>
      </c>
      <c r="K45" s="915">
        <f>'[8]sp. recuperare si  cronici'!P17</f>
        <v>0</v>
      </c>
      <c r="L45" s="915">
        <f>'[8]sp. recuperare si  cronici'!E17</f>
        <v>592</v>
      </c>
      <c r="M45" s="915">
        <f>'[8]sp. recuperare si  cronici'!F17</f>
        <v>1249.79</v>
      </c>
      <c r="N45" s="915">
        <f>'[8]sp. recuperare si  cronici'!G17</f>
        <v>592</v>
      </c>
      <c r="O45" s="915">
        <f>'[8]sp. recuperare si  cronici'!H17</f>
        <v>0</v>
      </c>
      <c r="P45" s="915">
        <f>'[8]sp. recuperare si  cronici'!I17</f>
        <v>1249.79</v>
      </c>
      <c r="Q45" s="915">
        <f>'[8]sp. recuperare si  cronici'!J17</f>
        <v>0</v>
      </c>
      <c r="R45" s="915">
        <f>'[8]sp. recuperare si  cronici'!K17</f>
        <v>0</v>
      </c>
      <c r="S45" s="915">
        <f>'[8]sp. recuperare si  cronici'!L17</f>
        <v>0</v>
      </c>
      <c r="T45" s="915">
        <f>'[8]sp. recuperare si  cronici'!Q17</f>
        <v>0</v>
      </c>
      <c r="U45" s="915">
        <f>'[8]sp. recuperare si  cronici'!R17</f>
        <v>0</v>
      </c>
      <c r="V45" s="915">
        <f>'[8]sp. recuperare si  cronici'!S17</f>
        <v>0</v>
      </c>
      <c r="W45" s="915">
        <f>'[8]sp. recuperare si  cronici'!T17</f>
        <v>0</v>
      </c>
      <c r="X45" s="912">
        <f t="shared" si="6"/>
        <v>1249.79</v>
      </c>
      <c r="Y45" s="913">
        <f t="shared" si="7"/>
        <v>1249.79</v>
      </c>
      <c r="Z45" s="861"/>
      <c r="AA45" s="861"/>
    </row>
    <row r="46" spans="1:29" s="862" customFormat="1" ht="23.25" thickBot="1">
      <c r="A46" s="933" t="s">
        <v>239</v>
      </c>
      <c r="B46" s="934" t="s">
        <v>240</v>
      </c>
      <c r="C46" s="932">
        <v>3</v>
      </c>
      <c r="D46" s="857"/>
      <c r="E46" s="920"/>
      <c r="F46" s="915"/>
      <c r="G46" s="920"/>
      <c r="H46" s="915">
        <f>'[8]sp. recuperare si  cronici'!M18</f>
        <v>0</v>
      </c>
      <c r="I46" s="915">
        <f>'[8]sp. recuperare si  cronici'!N18</f>
        <v>0</v>
      </c>
      <c r="J46" s="915">
        <f>'[8]sp. recuperare si  cronici'!O18</f>
        <v>0</v>
      </c>
      <c r="K46" s="915">
        <f>'[8]sp. recuperare si  cronici'!P18</f>
        <v>0</v>
      </c>
      <c r="L46" s="915">
        <f>'[8]sp. recuperare si  cronici'!E18</f>
        <v>0</v>
      </c>
      <c r="M46" s="915">
        <f>'[8]sp. recuperare si  cronici'!F18</f>
        <v>0</v>
      </c>
      <c r="N46" s="915">
        <f>'[8]sp. recuperare si  cronici'!G18</f>
        <v>0</v>
      </c>
      <c r="O46" s="915">
        <f>'[8]sp. recuperare si  cronici'!H18</f>
        <v>0</v>
      </c>
      <c r="P46" s="915">
        <f>'[8]sp. recuperare si  cronici'!I18</f>
        <v>0</v>
      </c>
      <c r="Q46" s="915">
        <f>'[8]sp. recuperare si  cronici'!J18</f>
        <v>0</v>
      </c>
      <c r="R46" s="915">
        <f>'[8]sp. recuperare si  cronici'!K18</f>
        <v>0</v>
      </c>
      <c r="S46" s="915">
        <f>'[8]sp. recuperare si  cronici'!L18</f>
        <v>0</v>
      </c>
      <c r="T46" s="915">
        <f>'[8]sp. recuperare si  cronici'!Q18</f>
        <v>0</v>
      </c>
      <c r="U46" s="915">
        <f>'[8]sp. recuperare si  cronici'!R18</f>
        <v>0</v>
      </c>
      <c r="V46" s="915">
        <f>'[8]sp. recuperare si  cronici'!S18</f>
        <v>0</v>
      </c>
      <c r="W46" s="915">
        <f>'[8]sp. recuperare si  cronici'!T18</f>
        <v>0</v>
      </c>
      <c r="X46" s="912">
        <f t="shared" si="6"/>
        <v>0</v>
      </c>
      <c r="Y46" s="913">
        <f t="shared" si="7"/>
        <v>0</v>
      </c>
      <c r="Z46" s="861"/>
      <c r="AA46" s="861"/>
    </row>
    <row r="47" spans="1:29" ht="13.5" thickBot="1">
      <c r="A47" s="3004" t="s">
        <v>241</v>
      </c>
      <c r="B47" s="3005"/>
      <c r="C47" s="3006"/>
      <c r="D47" s="876">
        <f>SUM(D30:D46)</f>
        <v>52140</v>
      </c>
      <c r="E47" s="876">
        <f t="shared" ref="E47:Y47" si="8">SUM(E30:E46)</f>
        <v>95618.9</v>
      </c>
      <c r="F47" s="876">
        <f t="shared" si="8"/>
        <v>51341</v>
      </c>
      <c r="G47" s="876">
        <f t="shared" si="8"/>
        <v>94165.64</v>
      </c>
      <c r="H47" s="876">
        <f t="shared" si="8"/>
        <v>0</v>
      </c>
      <c r="I47" s="877">
        <f t="shared" si="8"/>
        <v>0</v>
      </c>
      <c r="J47" s="876">
        <f t="shared" si="8"/>
        <v>0</v>
      </c>
      <c r="K47" s="877">
        <f t="shared" si="8"/>
        <v>0</v>
      </c>
      <c r="L47" s="876">
        <f t="shared" si="8"/>
        <v>8113</v>
      </c>
      <c r="M47" s="876">
        <f t="shared" si="8"/>
        <v>28271.100000000002</v>
      </c>
      <c r="N47" s="876">
        <f t="shared" si="8"/>
        <v>7757</v>
      </c>
      <c r="O47" s="876">
        <f>SUM(O30:O46)</f>
        <v>65827</v>
      </c>
      <c r="P47" s="876">
        <f>SUM(P30:P46)</f>
        <v>27699.999999999996</v>
      </c>
      <c r="Q47" s="876">
        <f t="shared" si="8"/>
        <v>5910</v>
      </c>
      <c r="R47" s="876">
        <f t="shared" si="8"/>
        <v>1326.54</v>
      </c>
      <c r="S47" s="876">
        <f t="shared" si="8"/>
        <v>1198.46</v>
      </c>
      <c r="T47" s="876">
        <f t="shared" si="8"/>
        <v>48554</v>
      </c>
      <c r="U47" s="876">
        <f t="shared" si="8"/>
        <v>13817.85</v>
      </c>
      <c r="V47" s="876">
        <f t="shared" si="8"/>
        <v>47038</v>
      </c>
      <c r="W47" s="876">
        <f t="shared" si="8"/>
        <v>13530.72</v>
      </c>
      <c r="X47" s="935">
        <f t="shared" si="8"/>
        <v>139034.39000000001</v>
      </c>
      <c r="Y47" s="936">
        <f t="shared" si="8"/>
        <v>136594.82</v>
      </c>
      <c r="Z47" s="878">
        <f>'[8]sp. DRG'!U38+'[8]sp. recuperare si  cronici'!U19+'[8]sp. acuti altele decat DRG'!U11</f>
        <v>139034.39000000001</v>
      </c>
      <c r="AA47" s="878">
        <f>'[8]sp. DRG'!V38+'[8]sp. recuperare si  cronici'!V19+'[8]sp. acuti altele decat DRG'!V11</f>
        <v>136594.82</v>
      </c>
      <c r="AB47" s="879">
        <f>X47-Z47</f>
        <v>0</v>
      </c>
      <c r="AC47" s="879">
        <f>Y47-AA47</f>
        <v>0</v>
      </c>
    </row>
    <row r="48" spans="1:29" ht="22.5">
      <c r="A48" s="832" t="s">
        <v>242</v>
      </c>
      <c r="B48" s="937" t="s">
        <v>243</v>
      </c>
      <c r="C48" s="834">
        <v>1</v>
      </c>
      <c r="D48" s="938">
        <f>'[8]sp. DRG'!E39</f>
        <v>37683</v>
      </c>
      <c r="E48" s="939">
        <f>'[8]sp. DRG'!F39</f>
        <v>68462.47</v>
      </c>
      <c r="F48" s="940">
        <f>'[8]sp. DRG'!G39</f>
        <v>35447</v>
      </c>
      <c r="G48" s="941">
        <f>'[8]sp. DRG'!H39</f>
        <v>68461.7</v>
      </c>
      <c r="H48" s="942"/>
      <c r="I48" s="939"/>
      <c r="J48" s="943"/>
      <c r="K48" s="941"/>
      <c r="L48" s="944">
        <f>'[8]sp. DRG'!I39</f>
        <v>561</v>
      </c>
      <c r="M48" s="945">
        <f>'[8]sp. DRG'!J39</f>
        <v>2676.15</v>
      </c>
      <c r="N48" s="946">
        <f>'[8]sp. DRG'!K39</f>
        <v>647</v>
      </c>
      <c r="O48" s="946">
        <f>'[8]sp. DRG'!L39</f>
        <v>0</v>
      </c>
      <c r="P48" s="945">
        <f>'[8]sp. DRG'!M39</f>
        <v>2676.15</v>
      </c>
      <c r="Q48" s="946">
        <f>'[8]sp. DRG'!N39</f>
        <v>2040</v>
      </c>
      <c r="R48" s="945">
        <f>'[8]sp. DRG'!O39</f>
        <v>480.66</v>
      </c>
      <c r="S48" s="947">
        <f>'[8]sp. DRG'!P39</f>
        <v>429.3</v>
      </c>
      <c r="T48" s="944">
        <f>'[8]sp. DRG'!Q39</f>
        <v>11083</v>
      </c>
      <c r="U48" s="945">
        <f>'[8]sp. DRG'!R39</f>
        <v>3218.99</v>
      </c>
      <c r="V48" s="946">
        <f>'[8]sp. DRG'!S39</f>
        <v>17325</v>
      </c>
      <c r="W48" s="947">
        <f>'[8]sp. DRG'!T39</f>
        <v>3218.99</v>
      </c>
      <c r="X48" s="912">
        <f t="shared" ref="X48:X59" si="9">U48+R48+M48+I48+E48</f>
        <v>74838.27</v>
      </c>
      <c r="Y48" s="913">
        <f t="shared" ref="Y48:Y59" si="10">W48+S48+P48+K48+G48</f>
        <v>74786.14</v>
      </c>
      <c r="Z48" s="878">
        <f>X48-'[8]sp. DRG'!U39</f>
        <v>0</v>
      </c>
    </row>
    <row r="49" spans="1:29">
      <c r="A49" s="843" t="s">
        <v>244</v>
      </c>
      <c r="B49" s="844" t="s">
        <v>245</v>
      </c>
      <c r="C49" s="845">
        <v>1</v>
      </c>
      <c r="D49" s="855">
        <f>'[8]sp. DRG'!E40</f>
        <v>13515</v>
      </c>
      <c r="E49" s="856">
        <f>'[8]sp. DRG'!F40</f>
        <v>22336.240000000002</v>
      </c>
      <c r="F49" s="857">
        <f>'[8]sp. DRG'!G40</f>
        <v>13316</v>
      </c>
      <c r="G49" s="858">
        <f>'[8]sp. DRG'!H40</f>
        <v>22336.240000000002</v>
      </c>
      <c r="H49" s="948"/>
      <c r="I49" s="856"/>
      <c r="J49" s="949"/>
      <c r="K49" s="858"/>
      <c r="L49" s="950">
        <f>'[8]sp. DRG'!I40</f>
        <v>188</v>
      </c>
      <c r="M49" s="951">
        <f>'[8]sp. DRG'!J40</f>
        <v>374.02</v>
      </c>
      <c r="N49" s="952">
        <f>'[8]sp. DRG'!K40</f>
        <v>387</v>
      </c>
      <c r="O49" s="952">
        <f>'[8]sp. DRG'!L40</f>
        <v>0</v>
      </c>
      <c r="P49" s="951">
        <f>'[8]sp. DRG'!M40</f>
        <v>374.02</v>
      </c>
      <c r="Q49" s="952">
        <f>'[8]sp. DRG'!N40</f>
        <v>2901</v>
      </c>
      <c r="R49" s="951">
        <f>'[8]sp. DRG'!O40</f>
        <v>677.88</v>
      </c>
      <c r="S49" s="953">
        <f>'[8]sp. DRG'!P40</f>
        <v>677.88</v>
      </c>
      <c r="T49" s="950">
        <f>'[8]sp. DRG'!Q40</f>
        <v>8036</v>
      </c>
      <c r="U49" s="951">
        <f>'[8]sp. DRG'!R40</f>
        <v>2304.14</v>
      </c>
      <c r="V49" s="952">
        <f>'[8]sp. DRG'!S40</f>
        <v>12447</v>
      </c>
      <c r="W49" s="953">
        <f>'[8]sp. DRG'!T40</f>
        <v>2304.14</v>
      </c>
      <c r="X49" s="912">
        <f t="shared" si="9"/>
        <v>25692.280000000002</v>
      </c>
      <c r="Y49" s="913">
        <f t="shared" si="10"/>
        <v>25692.280000000002</v>
      </c>
      <c r="Z49" s="878">
        <f>X49-'[8]sp. DRG'!U40</f>
        <v>0</v>
      </c>
    </row>
    <row r="50" spans="1:29" ht="22.5">
      <c r="A50" s="843" t="s">
        <v>246</v>
      </c>
      <c r="B50" s="844" t="s">
        <v>247</v>
      </c>
      <c r="C50" s="845">
        <v>1</v>
      </c>
      <c r="D50" s="855">
        <f>'[8]sp. DRG'!E41</f>
        <v>2181</v>
      </c>
      <c r="E50" s="856">
        <f>'[8]sp. DRG'!F41</f>
        <v>3297.08</v>
      </c>
      <c r="F50" s="857">
        <f>'[8]sp. DRG'!G41</f>
        <v>2162</v>
      </c>
      <c r="G50" s="858">
        <f>'[8]sp. DRG'!H41</f>
        <v>3297.08</v>
      </c>
      <c r="H50" s="948"/>
      <c r="I50" s="856"/>
      <c r="J50" s="949"/>
      <c r="K50" s="858"/>
      <c r="L50" s="950">
        <f>'[8]sp. DRG'!I41</f>
        <v>556</v>
      </c>
      <c r="M50" s="951">
        <f>'[8]sp. DRG'!J41</f>
        <v>1869.58</v>
      </c>
      <c r="N50" s="952">
        <f>'[8]sp. DRG'!K41</f>
        <v>709</v>
      </c>
      <c r="O50" s="952">
        <f>'[8]sp. DRG'!L41</f>
        <v>0</v>
      </c>
      <c r="P50" s="951">
        <f>'[8]sp. DRG'!M41</f>
        <v>1869.58</v>
      </c>
      <c r="Q50" s="952">
        <f>'[8]sp. DRG'!N41</f>
        <v>0</v>
      </c>
      <c r="R50" s="951">
        <f>'[8]sp. DRG'!O41</f>
        <v>0</v>
      </c>
      <c r="S50" s="953">
        <f>'[8]sp. DRG'!P41</f>
        <v>0</v>
      </c>
      <c r="T50" s="950">
        <f>'[8]sp. DRG'!Q41</f>
        <v>3411</v>
      </c>
      <c r="U50" s="951">
        <f>'[8]sp. DRG'!R41</f>
        <v>945.19</v>
      </c>
      <c r="V50" s="952">
        <f>'[8]sp. DRG'!S41</f>
        <v>6658</v>
      </c>
      <c r="W50" s="953">
        <f>'[8]sp. DRG'!T41</f>
        <v>945.19</v>
      </c>
      <c r="X50" s="912">
        <f t="shared" si="9"/>
        <v>6111.85</v>
      </c>
      <c r="Y50" s="913">
        <f t="shared" si="10"/>
        <v>6111.85</v>
      </c>
      <c r="Z50" s="878">
        <f>X50-'[8]sp. DRG'!U41</f>
        <v>0</v>
      </c>
    </row>
    <row r="51" spans="1:29" s="862" customFormat="1" ht="22.5">
      <c r="A51" s="843" t="s">
        <v>248</v>
      </c>
      <c r="B51" s="844" t="s">
        <v>249</v>
      </c>
      <c r="C51" s="954">
        <v>1</v>
      </c>
      <c r="D51" s="855">
        <f>'[8]sp. DRG'!E42</f>
        <v>1521</v>
      </c>
      <c r="E51" s="856">
        <f>'[8]sp. DRG'!F42</f>
        <v>3836.64</v>
      </c>
      <c r="F51" s="857">
        <f>'[8]sp. DRG'!G42</f>
        <v>2090</v>
      </c>
      <c r="G51" s="858">
        <f>'[8]sp. DRG'!H42</f>
        <v>3835.94</v>
      </c>
      <c r="H51" s="948"/>
      <c r="I51" s="856"/>
      <c r="J51" s="955"/>
      <c r="K51" s="858"/>
      <c r="L51" s="950">
        <f>'[8]sp. DRG'!I42</f>
        <v>207</v>
      </c>
      <c r="M51" s="951">
        <f>'[8]sp. DRG'!J42</f>
        <v>457.87</v>
      </c>
      <c r="N51" s="952">
        <f>'[8]sp. DRG'!K42</f>
        <v>198</v>
      </c>
      <c r="O51" s="952">
        <f>'[8]sp. DRG'!L42</f>
        <v>0</v>
      </c>
      <c r="P51" s="951">
        <f>'[8]sp. DRG'!M42</f>
        <v>457.87</v>
      </c>
      <c r="Q51" s="952">
        <f>'[8]sp. DRG'!N42</f>
        <v>0</v>
      </c>
      <c r="R51" s="951">
        <f>'[8]sp. DRG'!O42</f>
        <v>0</v>
      </c>
      <c r="S51" s="953">
        <f>'[8]sp. DRG'!P42</f>
        <v>0</v>
      </c>
      <c r="T51" s="950">
        <f>'[8]sp. DRG'!Q42</f>
        <v>3180</v>
      </c>
      <c r="U51" s="951">
        <f>'[8]sp. DRG'!R42</f>
        <v>670.69</v>
      </c>
      <c r="V51" s="952">
        <f>'[8]sp. DRG'!S42</f>
        <v>3208</v>
      </c>
      <c r="W51" s="953">
        <f>'[8]sp. DRG'!T42</f>
        <v>670.69</v>
      </c>
      <c r="X51" s="912">
        <f t="shared" si="9"/>
        <v>4965.2</v>
      </c>
      <c r="Y51" s="913">
        <f t="shared" si="10"/>
        <v>4964.5</v>
      </c>
      <c r="Z51" s="878">
        <f>X51-'[8]sp. DRG'!U42</f>
        <v>0</v>
      </c>
      <c r="AA51" s="861"/>
    </row>
    <row r="52" spans="1:29" ht="22.5">
      <c r="A52" s="843" t="s">
        <v>250</v>
      </c>
      <c r="B52" s="844" t="s">
        <v>251</v>
      </c>
      <c r="C52" s="845">
        <v>1</v>
      </c>
      <c r="D52" s="855">
        <f>'[8]sp. DRG'!E43</f>
        <v>6584</v>
      </c>
      <c r="E52" s="856">
        <f>'[8]sp. DRG'!F43</f>
        <v>12788.43</v>
      </c>
      <c r="F52" s="857">
        <f>'[8]sp. DRG'!G43</f>
        <v>6346</v>
      </c>
      <c r="G52" s="858">
        <f>'[8]sp. DRG'!H43</f>
        <v>12787.37</v>
      </c>
      <c r="H52" s="948"/>
      <c r="I52" s="856"/>
      <c r="J52" s="949"/>
      <c r="K52" s="858"/>
      <c r="L52" s="950">
        <f>'[8]sp. DRG'!I43</f>
        <v>769</v>
      </c>
      <c r="M52" s="951">
        <f>'[8]sp. DRG'!J43</f>
        <v>2454.54</v>
      </c>
      <c r="N52" s="952">
        <f>'[8]sp. DRG'!K43</f>
        <v>779</v>
      </c>
      <c r="O52" s="952">
        <f>'[8]sp. DRG'!L43</f>
        <v>0</v>
      </c>
      <c r="P52" s="951">
        <f>'[8]sp. DRG'!M43</f>
        <v>2454.54</v>
      </c>
      <c r="Q52" s="952">
        <f>'[8]sp. DRG'!N43</f>
        <v>0</v>
      </c>
      <c r="R52" s="951">
        <f>'[8]sp. DRG'!O43</f>
        <v>0</v>
      </c>
      <c r="S52" s="953">
        <f>'[8]sp. DRG'!P43</f>
        <v>0</v>
      </c>
      <c r="T52" s="950">
        <f>'[8]sp. DRG'!Q43</f>
        <v>17455</v>
      </c>
      <c r="U52" s="951">
        <f>'[8]sp. DRG'!R43</f>
        <v>6218.98</v>
      </c>
      <c r="V52" s="952">
        <f>'[8]sp. DRG'!S43</f>
        <v>20640</v>
      </c>
      <c r="W52" s="953">
        <f>'[8]sp. DRG'!T43</f>
        <v>6218.98</v>
      </c>
      <c r="X52" s="912">
        <f t="shared" si="9"/>
        <v>21461.95</v>
      </c>
      <c r="Y52" s="913">
        <f t="shared" si="10"/>
        <v>21460.89</v>
      </c>
      <c r="Z52" s="878">
        <f>X52-'[8]sp. DRG'!U43</f>
        <v>0</v>
      </c>
    </row>
    <row r="53" spans="1:29" ht="67.5">
      <c r="A53" s="843" t="s">
        <v>252</v>
      </c>
      <c r="B53" s="844" t="s">
        <v>253</v>
      </c>
      <c r="C53" s="845">
        <v>1</v>
      </c>
      <c r="D53" s="855">
        <f>'[8]sp. DRG'!E44</f>
        <v>0</v>
      </c>
      <c r="E53" s="856">
        <f>'[8]sp. DRG'!F44</f>
        <v>0</v>
      </c>
      <c r="F53" s="857">
        <f>'[8]sp. DRG'!G44</f>
        <v>0</v>
      </c>
      <c r="G53" s="858">
        <f>'[8]sp. DRG'!H44</f>
        <v>0</v>
      </c>
      <c r="H53" s="948"/>
      <c r="I53" s="856"/>
      <c r="J53" s="949"/>
      <c r="K53" s="858"/>
      <c r="L53" s="950">
        <f>'[8]sp. DRG'!I44</f>
        <v>0</v>
      </c>
      <c r="M53" s="951">
        <f>'[8]sp. DRG'!J44</f>
        <v>0</v>
      </c>
      <c r="N53" s="952">
        <f>'[8]sp. DRG'!K44</f>
        <v>0</v>
      </c>
      <c r="O53" s="952">
        <f>'[8]sp. DRG'!L44</f>
        <v>0</v>
      </c>
      <c r="P53" s="951">
        <f>'[8]sp. DRG'!M44</f>
        <v>0</v>
      </c>
      <c r="Q53" s="952">
        <f>'[8]sp. DRG'!N44</f>
        <v>0</v>
      </c>
      <c r="R53" s="951">
        <f>'[8]sp. DRG'!O44</f>
        <v>0</v>
      </c>
      <c r="S53" s="953">
        <f>'[8]sp. DRG'!P44</f>
        <v>0</v>
      </c>
      <c r="T53" s="950">
        <f>'[8]sp. DRG'!Q44</f>
        <v>0</v>
      </c>
      <c r="U53" s="951">
        <f>'[8]sp. DRG'!R44</f>
        <v>0</v>
      </c>
      <c r="V53" s="952">
        <f>'[8]sp. DRG'!S44</f>
        <v>0</v>
      </c>
      <c r="W53" s="953">
        <f>'[8]sp. DRG'!T44</f>
        <v>0</v>
      </c>
      <c r="X53" s="912">
        <f t="shared" si="9"/>
        <v>0</v>
      </c>
      <c r="Y53" s="913">
        <f t="shared" si="10"/>
        <v>0</v>
      </c>
    </row>
    <row r="54" spans="1:29">
      <c r="A54" s="843" t="s">
        <v>254</v>
      </c>
      <c r="B54" s="844" t="s">
        <v>255</v>
      </c>
      <c r="C54" s="845">
        <v>1</v>
      </c>
      <c r="D54" s="855">
        <f>'[8]sp. DRG'!E45</f>
        <v>1391</v>
      </c>
      <c r="E54" s="856">
        <f>'[8]sp. DRG'!F45</f>
        <v>2057.56</v>
      </c>
      <c r="F54" s="857">
        <f>'[8]sp. DRG'!G45</f>
        <v>1373</v>
      </c>
      <c r="G54" s="858">
        <f>'[8]sp. DRG'!H45</f>
        <v>2056.91</v>
      </c>
      <c r="H54" s="948"/>
      <c r="I54" s="956"/>
      <c r="J54" s="949"/>
      <c r="K54" s="957"/>
      <c r="L54" s="950">
        <f>'[8]sp. DRG'!I45</f>
        <v>422</v>
      </c>
      <c r="M54" s="951">
        <f>'[8]sp. DRG'!J45</f>
        <v>3389.06</v>
      </c>
      <c r="N54" s="952">
        <f>'[8]sp. DRG'!K45</f>
        <v>497</v>
      </c>
      <c r="O54" s="952">
        <f>'[8]sp. DRG'!L45</f>
        <v>0</v>
      </c>
      <c r="P54" s="951">
        <f>'[8]sp. DRG'!M45</f>
        <v>328.07</v>
      </c>
      <c r="Q54" s="952">
        <f>'[8]sp. DRG'!N45</f>
        <v>0</v>
      </c>
      <c r="R54" s="951">
        <f>'[8]sp. DRG'!O45</f>
        <v>0</v>
      </c>
      <c r="S54" s="953">
        <f>'[8]sp. DRG'!P45</f>
        <v>0</v>
      </c>
      <c r="T54" s="950">
        <f>'[8]sp. DRG'!Q45</f>
        <v>826</v>
      </c>
      <c r="U54" s="951">
        <f>'[8]sp. DRG'!R45</f>
        <v>254.3</v>
      </c>
      <c r="V54" s="952">
        <f>'[8]sp. DRG'!S45</f>
        <v>939</v>
      </c>
      <c r="W54" s="953">
        <f>'[8]sp. DRG'!T45</f>
        <v>254.3</v>
      </c>
      <c r="X54" s="912">
        <f t="shared" si="9"/>
        <v>5700.92</v>
      </c>
      <c r="Y54" s="913">
        <f t="shared" si="10"/>
        <v>2639.2799999999997</v>
      </c>
      <c r="Z54" s="878">
        <f>X54-'[8]sp. DRG'!U45</f>
        <v>0</v>
      </c>
    </row>
    <row r="55" spans="1:29">
      <c r="A55" s="890" t="s">
        <v>256</v>
      </c>
      <c r="B55" s="919" t="s">
        <v>257</v>
      </c>
      <c r="C55" s="892">
        <v>1</v>
      </c>
      <c r="D55" s="855">
        <f>'[8]sp. DRG'!E46</f>
        <v>3352</v>
      </c>
      <c r="E55" s="856">
        <f>'[8]sp. DRG'!F46</f>
        <v>4524.4399999999996</v>
      </c>
      <c r="F55" s="857">
        <f>'[8]sp. DRG'!G46</f>
        <v>3321</v>
      </c>
      <c r="G55" s="858">
        <f>'[8]sp. DRG'!H46</f>
        <v>4523.87</v>
      </c>
      <c r="H55" s="948"/>
      <c r="I55" s="956"/>
      <c r="J55" s="949"/>
      <c r="K55" s="957"/>
      <c r="L55" s="950">
        <f>'[8]sp. DRG'!I46</f>
        <v>19</v>
      </c>
      <c r="M55" s="951">
        <f>'[8]sp. DRG'!J46</f>
        <v>25.65</v>
      </c>
      <c r="N55" s="952">
        <f>'[8]sp. DRG'!K46</f>
        <v>25</v>
      </c>
      <c r="O55" s="952">
        <f>'[8]sp. DRG'!L46</f>
        <v>0</v>
      </c>
      <c r="P55" s="951">
        <f>'[8]sp. DRG'!M46</f>
        <v>25.65</v>
      </c>
      <c r="Q55" s="952">
        <f>'[8]sp. DRG'!N46</f>
        <v>704</v>
      </c>
      <c r="R55" s="951">
        <f>'[8]sp. DRG'!O46</f>
        <v>159.86000000000001</v>
      </c>
      <c r="S55" s="953">
        <f>'[8]sp. DRG'!P46</f>
        <v>141.02000000000001</v>
      </c>
      <c r="T55" s="950">
        <f>'[8]sp. DRG'!Q46</f>
        <v>1170</v>
      </c>
      <c r="U55" s="951">
        <f>'[8]sp. DRG'!R46</f>
        <v>136.63</v>
      </c>
      <c r="V55" s="952">
        <f>'[8]sp. DRG'!S46</f>
        <v>1137</v>
      </c>
      <c r="W55" s="953">
        <f>'[8]sp. DRG'!T46</f>
        <v>130</v>
      </c>
      <c r="X55" s="912">
        <f t="shared" si="9"/>
        <v>4846.58</v>
      </c>
      <c r="Y55" s="913">
        <f t="shared" si="10"/>
        <v>4820.54</v>
      </c>
      <c r="Z55" s="878">
        <f>X55-'[8]sp. DRG'!U46</f>
        <v>0</v>
      </c>
    </row>
    <row r="56" spans="1:29">
      <c r="A56" s="890" t="s">
        <v>258</v>
      </c>
      <c r="B56" s="919" t="s">
        <v>259</v>
      </c>
      <c r="C56" s="892">
        <v>3</v>
      </c>
      <c r="D56" s="855"/>
      <c r="E56" s="956"/>
      <c r="F56" s="949"/>
      <c r="G56" s="957"/>
      <c r="H56" s="948">
        <f>'[8]sp. recuperare si  cronici'!M20</f>
        <v>0</v>
      </c>
      <c r="I56" s="948">
        <f>'[8]sp. recuperare si  cronici'!N20</f>
        <v>0</v>
      </c>
      <c r="J56" s="948">
        <f>'[8]sp. recuperare si  cronici'!O20</f>
        <v>0</v>
      </c>
      <c r="K56" s="948">
        <f>'[8]sp. recuperare si  cronici'!P20</f>
        <v>0</v>
      </c>
      <c r="L56" s="950">
        <f>'[8]sp. recuperare si  cronici'!E20</f>
        <v>750</v>
      </c>
      <c r="M56" s="950">
        <f>'[8]sp. recuperare si  cronici'!F20</f>
        <v>1032.53</v>
      </c>
      <c r="N56" s="950">
        <f>'[8]sp. recuperare si  cronici'!G20</f>
        <v>751</v>
      </c>
      <c r="O56" s="950">
        <f>'[8]sp. recuperare si  cronici'!H20</f>
        <v>0</v>
      </c>
      <c r="P56" s="950">
        <f>'[8]sp. recuperare si  cronici'!I20</f>
        <v>1032.53</v>
      </c>
      <c r="Q56" s="950">
        <f>'[8]sp. recuperare si  cronici'!J20</f>
        <v>388</v>
      </c>
      <c r="R56" s="950">
        <f>'[8]sp. recuperare si  cronici'!K20</f>
        <v>91.18</v>
      </c>
      <c r="S56" s="950">
        <f>'[8]sp. recuperare si  cronici'!L20</f>
        <v>91.18</v>
      </c>
      <c r="T56" s="950">
        <f>'[8]sp. recuperare si  cronici'!Q20</f>
        <v>399</v>
      </c>
      <c r="U56" s="950">
        <f>'[8]sp. recuperare si  cronici'!R20</f>
        <v>93.23</v>
      </c>
      <c r="V56" s="950">
        <f>'[8]sp. recuperare si  cronici'!S20</f>
        <v>749</v>
      </c>
      <c r="W56" s="950">
        <f>'[8]sp. recuperare si  cronici'!T20</f>
        <v>93.23</v>
      </c>
      <c r="X56" s="912">
        <f t="shared" si="9"/>
        <v>1216.94</v>
      </c>
      <c r="Y56" s="913">
        <f t="shared" si="10"/>
        <v>1216.94</v>
      </c>
      <c r="Z56" s="878">
        <f>X56-'[8]sp. recuperare si  cronici'!U20</f>
        <v>0</v>
      </c>
    </row>
    <row r="57" spans="1:29">
      <c r="A57" s="890" t="s">
        <v>1153</v>
      </c>
      <c r="B57" s="919" t="s">
        <v>1154</v>
      </c>
      <c r="C57" s="892"/>
      <c r="D57" s="855"/>
      <c r="E57" s="956"/>
      <c r="F57" s="949"/>
      <c r="G57" s="957"/>
      <c r="H57" s="948">
        <f>'[8]sp. recuperare si  cronici'!M21</f>
        <v>0</v>
      </c>
      <c r="I57" s="948">
        <f>'[8]sp. recuperare si  cronici'!N21</f>
        <v>0</v>
      </c>
      <c r="J57" s="948">
        <f>'[8]sp. recuperare si  cronici'!O21</f>
        <v>0</v>
      </c>
      <c r="K57" s="948">
        <f>'[8]sp. recuperare si  cronici'!P21</f>
        <v>0</v>
      </c>
      <c r="L57" s="950">
        <f>'[8]sp. recuperare si  cronici'!E21</f>
        <v>414</v>
      </c>
      <c r="M57" s="950">
        <f>'[8]sp. recuperare si  cronici'!F21</f>
        <v>568.14</v>
      </c>
      <c r="N57" s="950">
        <f>'[8]sp. recuperare si  cronici'!G21</f>
        <v>410</v>
      </c>
      <c r="O57" s="950">
        <f>'[8]sp. recuperare si  cronici'!H21</f>
        <v>0</v>
      </c>
      <c r="P57" s="950">
        <f>'[8]sp. recuperare si  cronici'!I21</f>
        <v>558</v>
      </c>
      <c r="Q57" s="950">
        <f>'[8]sp. recuperare si  cronici'!J21</f>
        <v>2433</v>
      </c>
      <c r="R57" s="950">
        <f>'[8]sp. recuperare si  cronici'!K21</f>
        <v>559.53</v>
      </c>
      <c r="S57" s="950">
        <f>'[8]sp. recuperare si  cronici'!L21</f>
        <v>528.97</v>
      </c>
      <c r="T57" s="950">
        <f>'[8]sp. recuperare si  cronici'!Q21</f>
        <v>0</v>
      </c>
      <c r="U57" s="950">
        <f>'[8]sp. recuperare si  cronici'!R21</f>
        <v>0</v>
      </c>
      <c r="V57" s="950">
        <f>'[8]sp. recuperare si  cronici'!S21</f>
        <v>0</v>
      </c>
      <c r="W57" s="950">
        <f>'[8]sp. recuperare si  cronici'!T21</f>
        <v>0</v>
      </c>
      <c r="X57" s="912">
        <f t="shared" si="9"/>
        <v>1127.67</v>
      </c>
      <c r="Y57" s="913">
        <f t="shared" si="10"/>
        <v>1086.97</v>
      </c>
      <c r="Z57" s="878"/>
    </row>
    <row r="58" spans="1:29">
      <c r="A58" s="890" t="s">
        <v>260</v>
      </c>
      <c r="B58" s="919" t="s">
        <v>261</v>
      </c>
      <c r="C58" s="892">
        <v>1</v>
      </c>
      <c r="D58" s="855">
        <f>'[8]sp. DRG'!E47</f>
        <v>260</v>
      </c>
      <c r="E58" s="856">
        <f>'[8]sp. DRG'!F47</f>
        <v>299.37</v>
      </c>
      <c r="F58" s="857">
        <f>'[8]sp. DRG'!G47</f>
        <v>251</v>
      </c>
      <c r="G58" s="858">
        <f>'[8]sp. DRG'!H47</f>
        <v>288.49</v>
      </c>
      <c r="H58" s="948"/>
      <c r="I58" s="956"/>
      <c r="J58" s="949"/>
      <c r="K58" s="957"/>
      <c r="L58" s="950">
        <f>'[8]sp. DRG'!I47</f>
        <v>0</v>
      </c>
      <c r="M58" s="951">
        <f>'[8]sp. DRG'!J47</f>
        <v>0</v>
      </c>
      <c r="N58" s="952">
        <f>'[8]sp. DRG'!K47</f>
        <v>0</v>
      </c>
      <c r="O58" s="952">
        <f>'[8]sp. DRG'!L47</f>
        <v>0</v>
      </c>
      <c r="P58" s="951">
        <f>'[8]sp. DRG'!M47</f>
        <v>0</v>
      </c>
      <c r="Q58" s="952">
        <f>'[8]sp. DRG'!N47</f>
        <v>0</v>
      </c>
      <c r="R58" s="951">
        <f>'[8]sp. DRG'!O47</f>
        <v>0</v>
      </c>
      <c r="S58" s="953">
        <f>'[8]sp. DRG'!P47</f>
        <v>0</v>
      </c>
      <c r="T58" s="950">
        <f>'[8]sp. DRG'!Q47</f>
        <v>99</v>
      </c>
      <c r="U58" s="951">
        <f>'[8]sp. DRG'!R47</f>
        <v>39.770000000000003</v>
      </c>
      <c r="V58" s="952">
        <f>'[8]sp. DRG'!S47</f>
        <v>84</v>
      </c>
      <c r="W58" s="953">
        <f>'[8]sp. DRG'!T47</f>
        <v>34.56</v>
      </c>
      <c r="X58" s="912">
        <f t="shared" si="9"/>
        <v>339.14</v>
      </c>
      <c r="Y58" s="913">
        <f t="shared" si="10"/>
        <v>323.05</v>
      </c>
      <c r="Z58" s="878"/>
    </row>
    <row r="59" spans="1:29" ht="45.75" thickBot="1">
      <c r="A59" s="894" t="s">
        <v>262</v>
      </c>
      <c r="B59" s="919" t="s">
        <v>263</v>
      </c>
      <c r="C59" s="926">
        <v>1</v>
      </c>
      <c r="D59" s="855">
        <f>'[8]sp. DRG'!E48</f>
        <v>39</v>
      </c>
      <c r="E59" s="856">
        <f>'[8]sp. DRG'!F48</f>
        <v>91.36</v>
      </c>
      <c r="F59" s="857">
        <f>'[8]sp. DRG'!G48</f>
        <v>30</v>
      </c>
      <c r="G59" s="858">
        <f>'[8]sp. DRG'!H48</f>
        <v>90.1</v>
      </c>
      <c r="H59" s="958"/>
      <c r="I59" s="959"/>
      <c r="J59" s="960"/>
      <c r="K59" s="961"/>
      <c r="L59" s="962"/>
      <c r="M59" s="963"/>
      <c r="N59" s="964"/>
      <c r="O59" s="963"/>
      <c r="P59" s="963"/>
      <c r="Q59" s="964"/>
      <c r="R59" s="963"/>
      <c r="S59" s="965"/>
      <c r="T59" s="950">
        <f>'[8]sp. DRG'!Q48</f>
        <v>868</v>
      </c>
      <c r="U59" s="951">
        <f>'[8]sp. DRG'!R48</f>
        <v>276.49</v>
      </c>
      <c r="V59" s="952">
        <f>'[8]sp. DRG'!S48</f>
        <v>819</v>
      </c>
      <c r="W59" s="953">
        <f>'[8]sp. DRG'!T48</f>
        <v>274.81</v>
      </c>
      <c r="X59" s="912">
        <f t="shared" si="9"/>
        <v>367.85</v>
      </c>
      <c r="Y59" s="913">
        <f t="shared" si="10"/>
        <v>364.90999999999997</v>
      </c>
      <c r="Z59" s="878"/>
    </row>
    <row r="60" spans="1:29" ht="13.5" thickBot="1">
      <c r="A60" s="3004" t="s">
        <v>264</v>
      </c>
      <c r="B60" s="3005"/>
      <c r="C60" s="3022"/>
      <c r="D60" s="905">
        <f t="shared" ref="D60:Y60" si="11">SUM(D48:D59)</f>
        <v>66526</v>
      </c>
      <c r="E60" s="906">
        <f t="shared" si="11"/>
        <v>117693.59000000001</v>
      </c>
      <c r="F60" s="905">
        <f t="shared" si="11"/>
        <v>64336</v>
      </c>
      <c r="G60" s="906">
        <f t="shared" si="11"/>
        <v>117677.70000000001</v>
      </c>
      <c r="H60" s="907">
        <f t="shared" si="11"/>
        <v>0</v>
      </c>
      <c r="I60" s="906">
        <f t="shared" si="11"/>
        <v>0</v>
      </c>
      <c r="J60" s="905">
        <f t="shared" si="11"/>
        <v>0</v>
      </c>
      <c r="K60" s="906">
        <f t="shared" si="11"/>
        <v>0</v>
      </c>
      <c r="L60" s="907">
        <f t="shared" si="11"/>
        <v>3886</v>
      </c>
      <c r="M60" s="906">
        <f t="shared" si="11"/>
        <v>12847.539999999999</v>
      </c>
      <c r="N60" s="905">
        <f t="shared" si="11"/>
        <v>4403</v>
      </c>
      <c r="O60" s="905">
        <f t="shared" si="11"/>
        <v>0</v>
      </c>
      <c r="P60" s="906">
        <f t="shared" si="11"/>
        <v>9776.41</v>
      </c>
      <c r="Q60" s="905">
        <f t="shared" si="11"/>
        <v>8466</v>
      </c>
      <c r="R60" s="906">
        <f t="shared" si="11"/>
        <v>1969.1100000000001</v>
      </c>
      <c r="S60" s="908">
        <f t="shared" si="11"/>
        <v>1868.3500000000001</v>
      </c>
      <c r="T60" s="905">
        <f t="shared" si="11"/>
        <v>46527</v>
      </c>
      <c r="U60" s="906">
        <f t="shared" si="11"/>
        <v>14158.409999999998</v>
      </c>
      <c r="V60" s="905">
        <f t="shared" si="11"/>
        <v>64006</v>
      </c>
      <c r="W60" s="906">
        <f t="shared" si="11"/>
        <v>14144.889999999998</v>
      </c>
      <c r="X60" s="875">
        <f t="shared" si="11"/>
        <v>146668.65000000005</v>
      </c>
      <c r="Y60" s="875">
        <f t="shared" si="11"/>
        <v>143467.35</v>
      </c>
      <c r="Z60" s="878">
        <f>'[8]sp. DRG'!U49+'[8]sp. recuperare si  cronici'!U22+'[8]sp. acuti altele decat DRG'!U13</f>
        <v>146668.65000000002</v>
      </c>
      <c r="AA60" s="878">
        <f>'[8]sp. DRG'!V49+'[8]sp. recuperare si  cronici'!V22+'[8]sp. acuti altele decat DRG'!V13</f>
        <v>143467.35</v>
      </c>
      <c r="AB60" s="879">
        <f>X60-Z60</f>
        <v>0</v>
      </c>
      <c r="AC60" s="879">
        <f>Y60-AA60</f>
        <v>0</v>
      </c>
    </row>
    <row r="61" spans="1:29" ht="22.5">
      <c r="A61" s="832" t="s">
        <v>265</v>
      </c>
      <c r="B61" s="844" t="s">
        <v>266</v>
      </c>
      <c r="C61" s="966">
        <v>1</v>
      </c>
      <c r="D61" s="938">
        <f>'[8]sp. DRG'!E50</f>
        <v>27018</v>
      </c>
      <c r="E61" s="939">
        <f>'[8]sp. DRG'!F50</f>
        <v>61099.570000000007</v>
      </c>
      <c r="F61" s="940">
        <f>'[8]sp. DRG'!G50</f>
        <v>27018</v>
      </c>
      <c r="G61" s="941">
        <f>'[8]sp. DRG'!H50</f>
        <v>61099.570000000007</v>
      </c>
      <c r="H61" s="967"/>
      <c r="I61" s="939"/>
      <c r="J61" s="968"/>
      <c r="K61" s="941"/>
      <c r="L61" s="967">
        <f>'[8]sp. DRG'!I50</f>
        <v>210</v>
      </c>
      <c r="M61" s="969">
        <f>'[8]sp. DRG'!J50</f>
        <v>3868.4</v>
      </c>
      <c r="N61" s="968">
        <f>'[8]sp. DRG'!K50</f>
        <v>0</v>
      </c>
      <c r="O61" s="968">
        <f>'[8]sp. DRG'!L50</f>
        <v>4546</v>
      </c>
      <c r="P61" s="969">
        <f>'[8]sp. DRG'!M50</f>
        <v>3841.19</v>
      </c>
      <c r="Q61" s="968">
        <f>'[8]sp. DRG'!N50</f>
        <v>0</v>
      </c>
      <c r="R61" s="969">
        <f>'[8]sp. DRG'!O50</f>
        <v>0</v>
      </c>
      <c r="S61" s="970">
        <f>'[8]sp. DRG'!P50</f>
        <v>0</v>
      </c>
      <c r="T61" s="967">
        <f>'[8]sp. DRG'!Q50</f>
        <v>3002</v>
      </c>
      <c r="U61" s="969">
        <f>'[8]sp. DRG'!R50</f>
        <v>900</v>
      </c>
      <c r="V61" s="968">
        <f>'[8]sp. DRG'!S50</f>
        <v>3170</v>
      </c>
      <c r="W61" s="970">
        <f>'[8]sp. DRG'!T50</f>
        <v>879.09999999999991</v>
      </c>
      <c r="X61" s="912">
        <f t="shared" ref="X61:X73" si="12">U61+R61+M61+I61+E61</f>
        <v>65867.97</v>
      </c>
      <c r="Y61" s="913">
        <f t="shared" ref="Y61:Y73" si="13">W61+S61+P61+K61+G61</f>
        <v>65819.86</v>
      </c>
    </row>
    <row r="62" spans="1:29" ht="22.5">
      <c r="A62" s="843" t="s">
        <v>267</v>
      </c>
      <c r="B62" s="844" t="s">
        <v>268</v>
      </c>
      <c r="C62" s="971">
        <v>1</v>
      </c>
      <c r="D62" s="855">
        <f>'[8]sp. DRG'!E51</f>
        <v>19758</v>
      </c>
      <c r="E62" s="856">
        <f>'[8]sp. DRG'!F51</f>
        <v>42847.28</v>
      </c>
      <c r="F62" s="857">
        <f>'[8]sp. DRG'!G51</f>
        <v>19626</v>
      </c>
      <c r="G62" s="858">
        <f>'[8]sp. DRG'!H51</f>
        <v>42560.13</v>
      </c>
      <c r="H62" s="914"/>
      <c r="I62" s="856"/>
      <c r="J62" s="915"/>
      <c r="K62" s="858"/>
      <c r="L62" s="914">
        <f>'[8]sp. DRG'!I51</f>
        <v>2799</v>
      </c>
      <c r="M62" s="920">
        <f>'[8]sp. DRG'!J51</f>
        <v>8949.33</v>
      </c>
      <c r="N62" s="915">
        <f>'[8]sp. DRG'!K51</f>
        <v>2632</v>
      </c>
      <c r="O62" s="915">
        <f>'[8]sp. DRG'!L51</f>
        <v>35667</v>
      </c>
      <c r="P62" s="920">
        <f>'[8]sp. DRG'!M51</f>
        <v>8420.2900000000009</v>
      </c>
      <c r="Q62" s="915">
        <f>'[8]sp. DRG'!N51</f>
        <v>2397</v>
      </c>
      <c r="R62" s="920">
        <f>'[8]sp. DRG'!O51</f>
        <v>563.29</v>
      </c>
      <c r="S62" s="921">
        <f>'[8]sp. DRG'!P51</f>
        <v>544.95999999999992</v>
      </c>
      <c r="T62" s="914">
        <f>'[8]sp. DRG'!Q51</f>
        <v>15913</v>
      </c>
      <c r="U62" s="920">
        <f>'[8]sp. DRG'!R51</f>
        <v>3612.2199999999993</v>
      </c>
      <c r="V62" s="915">
        <f>'[8]sp. DRG'!S51</f>
        <v>15343</v>
      </c>
      <c r="W62" s="921">
        <f>'[8]sp. DRG'!T51</f>
        <v>3607.02</v>
      </c>
      <c r="X62" s="912">
        <f t="shared" si="12"/>
        <v>55972.119999999995</v>
      </c>
      <c r="Y62" s="913">
        <f t="shared" si="13"/>
        <v>55132.399999999994</v>
      </c>
    </row>
    <row r="63" spans="1:29">
      <c r="A63" s="843" t="s">
        <v>269</v>
      </c>
      <c r="B63" s="844" t="s">
        <v>270</v>
      </c>
      <c r="C63" s="971">
        <v>1</v>
      </c>
      <c r="D63" s="855">
        <f>'[8]sp. DRG'!E52</f>
        <v>1843</v>
      </c>
      <c r="E63" s="856">
        <f>'[8]sp. DRG'!F52</f>
        <v>2824.16</v>
      </c>
      <c r="F63" s="857">
        <f>'[8]sp. DRG'!G52</f>
        <v>1841</v>
      </c>
      <c r="G63" s="858">
        <f>'[8]sp. DRG'!H52</f>
        <v>2821.31</v>
      </c>
      <c r="H63" s="914"/>
      <c r="I63" s="856"/>
      <c r="J63" s="915"/>
      <c r="K63" s="858"/>
      <c r="L63" s="914">
        <f>'[8]sp. DRG'!I52</f>
        <v>636</v>
      </c>
      <c r="M63" s="920">
        <f>'[8]sp. DRG'!J52</f>
        <v>2146.46</v>
      </c>
      <c r="N63" s="915">
        <f>'[8]sp. DRG'!K52</f>
        <v>0</v>
      </c>
      <c r="O63" s="915">
        <f>'[8]sp. DRG'!L52</f>
        <v>9738</v>
      </c>
      <c r="P63" s="920">
        <f>'[8]sp. DRG'!M52</f>
        <v>1984.1100000000001</v>
      </c>
      <c r="Q63" s="915">
        <f>'[8]sp. DRG'!N52</f>
        <v>1920</v>
      </c>
      <c r="R63" s="920">
        <f>'[8]sp. DRG'!O52</f>
        <v>384</v>
      </c>
      <c r="S63" s="921">
        <f>'[8]sp. DRG'!P52</f>
        <v>376.4</v>
      </c>
      <c r="T63" s="914">
        <f>'[8]sp. DRG'!Q52</f>
        <v>1471</v>
      </c>
      <c r="U63" s="920">
        <f>'[8]sp. DRG'!R52</f>
        <v>449.69</v>
      </c>
      <c r="V63" s="915">
        <f>'[8]sp. DRG'!S52</f>
        <v>1471</v>
      </c>
      <c r="W63" s="921">
        <f>'[8]sp. DRG'!T52</f>
        <v>436.75</v>
      </c>
      <c r="X63" s="912">
        <f t="shared" si="12"/>
        <v>5804.3099999999995</v>
      </c>
      <c r="Y63" s="913">
        <f t="shared" si="13"/>
        <v>5618.57</v>
      </c>
    </row>
    <row r="64" spans="1:29" ht="22.5">
      <c r="A64" s="843" t="s">
        <v>271</v>
      </c>
      <c r="B64" s="844" t="s">
        <v>272</v>
      </c>
      <c r="C64" s="971">
        <v>1</v>
      </c>
      <c r="D64" s="855">
        <f>'[8]sp. DRG'!E53</f>
        <v>4839</v>
      </c>
      <c r="E64" s="856">
        <f>'[8]sp. DRG'!F53</f>
        <v>7363.77</v>
      </c>
      <c r="F64" s="857">
        <f>'[8]sp. DRG'!G53</f>
        <v>4492</v>
      </c>
      <c r="G64" s="858">
        <f>'[8]sp. DRG'!H53</f>
        <v>6835.67</v>
      </c>
      <c r="H64" s="914"/>
      <c r="I64" s="856"/>
      <c r="J64" s="915"/>
      <c r="K64" s="858"/>
      <c r="L64" s="914">
        <f>'[8]sp. DRG'!I53</f>
        <v>126</v>
      </c>
      <c r="M64" s="920">
        <f>'[8]sp. DRG'!J53</f>
        <v>289.02</v>
      </c>
      <c r="N64" s="915">
        <f>'[8]sp. DRG'!K53</f>
        <v>104</v>
      </c>
      <c r="O64" s="915">
        <f>'[8]sp. DRG'!L53</f>
        <v>0</v>
      </c>
      <c r="P64" s="920">
        <f>'[8]sp. DRG'!M53</f>
        <v>238.56000000000003</v>
      </c>
      <c r="Q64" s="915">
        <f>'[8]sp. DRG'!N53</f>
        <v>0</v>
      </c>
      <c r="R64" s="920">
        <f>'[8]sp. DRG'!O53</f>
        <v>0</v>
      </c>
      <c r="S64" s="921">
        <f>'[8]sp. DRG'!P53</f>
        <v>0</v>
      </c>
      <c r="T64" s="914">
        <f>'[8]sp. DRG'!Q53</f>
        <v>8106</v>
      </c>
      <c r="U64" s="920">
        <f>'[8]sp. DRG'!R53</f>
        <v>2142</v>
      </c>
      <c r="V64" s="915">
        <f>'[8]sp. DRG'!S53</f>
        <v>9205</v>
      </c>
      <c r="W64" s="921">
        <f>'[8]sp. DRG'!T53</f>
        <v>2142</v>
      </c>
      <c r="X64" s="912">
        <f t="shared" si="12"/>
        <v>9794.7900000000009</v>
      </c>
      <c r="Y64" s="913">
        <f t="shared" si="13"/>
        <v>9216.23</v>
      </c>
    </row>
    <row r="65" spans="1:29" ht="22.5">
      <c r="A65" s="843" t="s">
        <v>273</v>
      </c>
      <c r="B65" s="844" t="s">
        <v>274</v>
      </c>
      <c r="C65" s="971">
        <v>1</v>
      </c>
      <c r="D65" s="855">
        <f>'[8]sp. DRG'!E54</f>
        <v>4950</v>
      </c>
      <c r="E65" s="856">
        <f>'[8]sp. DRG'!F54</f>
        <v>7775.09</v>
      </c>
      <c r="F65" s="857">
        <f>'[8]sp. DRG'!G54</f>
        <v>4923</v>
      </c>
      <c r="G65" s="858">
        <f>'[8]sp. DRG'!H54</f>
        <v>7732.76</v>
      </c>
      <c r="H65" s="914"/>
      <c r="I65" s="856"/>
      <c r="J65" s="915"/>
      <c r="K65" s="858"/>
      <c r="L65" s="914">
        <f>'[8]sp. DRG'!I54</f>
        <v>485</v>
      </c>
      <c r="M65" s="920">
        <f>'[8]sp. DRG'!J54</f>
        <v>1346.74</v>
      </c>
      <c r="N65" s="915">
        <f>'[8]sp. DRG'!K54</f>
        <v>445</v>
      </c>
      <c r="O65" s="915">
        <f>'[8]sp. DRG'!L54</f>
        <v>1747</v>
      </c>
      <c r="P65" s="920">
        <f>'[8]sp. DRG'!M54</f>
        <v>1277.28</v>
      </c>
      <c r="Q65" s="915">
        <f>'[8]sp. DRG'!N54</f>
        <v>0</v>
      </c>
      <c r="R65" s="920">
        <f>'[8]sp. DRG'!O54</f>
        <v>0</v>
      </c>
      <c r="S65" s="921">
        <f>'[8]sp. DRG'!P54</f>
        <v>0</v>
      </c>
      <c r="T65" s="914">
        <f>'[8]sp. DRG'!Q54</f>
        <v>726</v>
      </c>
      <c r="U65" s="920">
        <f>'[8]sp. DRG'!R54</f>
        <v>229.5</v>
      </c>
      <c r="V65" s="915">
        <f>'[8]sp. DRG'!S54</f>
        <v>1793</v>
      </c>
      <c r="W65" s="921">
        <f>'[8]sp. DRG'!T54</f>
        <v>216.14</v>
      </c>
      <c r="X65" s="912">
        <f t="shared" si="12"/>
        <v>9351.33</v>
      </c>
      <c r="Y65" s="913">
        <f t="shared" si="13"/>
        <v>9226.18</v>
      </c>
    </row>
    <row r="66" spans="1:29">
      <c r="A66" s="843" t="s">
        <v>275</v>
      </c>
      <c r="B66" s="844" t="s">
        <v>276</v>
      </c>
      <c r="C66" s="972">
        <v>1</v>
      </c>
      <c r="D66" s="855">
        <f>'[8]sp. DRG'!E55</f>
        <v>438</v>
      </c>
      <c r="E66" s="856">
        <f>'[8]sp. DRG'!F55</f>
        <v>734.13</v>
      </c>
      <c r="F66" s="855">
        <f>'[8]sp. DRG'!G55</f>
        <v>438</v>
      </c>
      <c r="G66" s="856">
        <f>'[8]sp. DRG'!H55</f>
        <v>734.13</v>
      </c>
      <c r="H66" s="914"/>
      <c r="I66" s="920"/>
      <c r="J66" s="915"/>
      <c r="K66" s="921"/>
      <c r="L66" s="914">
        <f>'[8]sp. DRG'!I55</f>
        <v>463</v>
      </c>
      <c r="M66" s="920">
        <f>'[8]sp. DRG'!J55</f>
        <v>5773.5</v>
      </c>
      <c r="N66" s="915">
        <f>'[8]sp. DRG'!K55</f>
        <v>0</v>
      </c>
      <c r="O66" s="915">
        <f>'[8]sp. DRG'!L55</f>
        <v>41396</v>
      </c>
      <c r="P66" s="920">
        <f>'[8]sp. DRG'!M55</f>
        <v>5701.4</v>
      </c>
      <c r="Q66" s="915">
        <f>'[8]sp. DRG'!N55</f>
        <v>0</v>
      </c>
      <c r="R66" s="920">
        <f>'[8]sp. DRG'!O55</f>
        <v>0</v>
      </c>
      <c r="S66" s="921">
        <f>'[8]sp. DRG'!P55</f>
        <v>0</v>
      </c>
      <c r="T66" s="914">
        <f>'[8]sp. DRG'!Q55</f>
        <v>0</v>
      </c>
      <c r="U66" s="920">
        <f>'[8]sp. DRG'!R55</f>
        <v>0</v>
      </c>
      <c r="V66" s="915">
        <f>'[8]sp. DRG'!S55</f>
        <v>0</v>
      </c>
      <c r="W66" s="921">
        <f>'[8]sp. DRG'!T55</f>
        <v>0</v>
      </c>
      <c r="X66" s="912">
        <f t="shared" si="12"/>
        <v>6507.63</v>
      </c>
      <c r="Y66" s="913">
        <f t="shared" si="13"/>
        <v>6435.53</v>
      </c>
    </row>
    <row r="67" spans="1:29">
      <c r="A67" s="843" t="s">
        <v>277</v>
      </c>
      <c r="B67" s="844" t="s">
        <v>278</v>
      </c>
      <c r="C67" s="972">
        <v>1</v>
      </c>
      <c r="D67" s="855">
        <f>'[8]sp. DRG'!E56</f>
        <v>2530</v>
      </c>
      <c r="E67" s="856">
        <f>'[8]sp. DRG'!F56</f>
        <v>3963.4799999999996</v>
      </c>
      <c r="F67" s="857">
        <f>'[8]sp. DRG'!G56</f>
        <v>2518</v>
      </c>
      <c r="G67" s="858">
        <f>'[8]sp. DRG'!H56</f>
        <v>3944.92</v>
      </c>
      <c r="H67" s="914"/>
      <c r="I67" s="856"/>
      <c r="J67" s="915"/>
      <c r="K67" s="858"/>
      <c r="L67" s="914">
        <f>'[8]sp. DRG'!I56</f>
        <v>168</v>
      </c>
      <c r="M67" s="920">
        <f>'[8]sp. DRG'!J56</f>
        <v>385.37</v>
      </c>
      <c r="N67" s="915">
        <f>'[8]sp. DRG'!K56</f>
        <v>167</v>
      </c>
      <c r="O67" s="915">
        <f>'[8]sp. DRG'!L56</f>
        <v>0</v>
      </c>
      <c r="P67" s="920">
        <f>'[8]sp. DRG'!M56</f>
        <v>383.08000000000004</v>
      </c>
      <c r="Q67" s="915">
        <f>'[8]sp. DRG'!N56</f>
        <v>0</v>
      </c>
      <c r="R67" s="920">
        <f>'[8]sp. DRG'!O56</f>
        <v>0</v>
      </c>
      <c r="S67" s="921">
        <f>'[8]sp. DRG'!P56</f>
        <v>0</v>
      </c>
      <c r="T67" s="914">
        <f>'[8]sp. DRG'!Q56</f>
        <v>3726</v>
      </c>
      <c r="U67" s="920">
        <f>'[8]sp. DRG'!R56</f>
        <v>558</v>
      </c>
      <c r="V67" s="915">
        <f>'[8]sp. DRG'!S56</f>
        <v>3726</v>
      </c>
      <c r="W67" s="921">
        <f>'[8]sp. DRG'!T56</f>
        <v>558</v>
      </c>
      <c r="X67" s="912">
        <f t="shared" si="12"/>
        <v>4906.8499999999995</v>
      </c>
      <c r="Y67" s="913">
        <f t="shared" si="13"/>
        <v>4886</v>
      </c>
    </row>
    <row r="68" spans="1:29">
      <c r="A68" s="843" t="s">
        <v>279</v>
      </c>
      <c r="B68" s="844" t="s">
        <v>280</v>
      </c>
      <c r="C68" s="972"/>
      <c r="D68" s="855">
        <f>'[8]sp. DRG'!E57</f>
        <v>674</v>
      </c>
      <c r="E68" s="855">
        <f>'[8]sp. DRG'!F57</f>
        <v>866.36</v>
      </c>
      <c r="F68" s="855">
        <f>'[8]sp. DRG'!G57</f>
        <v>673</v>
      </c>
      <c r="G68" s="855">
        <f>'[8]sp. DRG'!H57</f>
        <v>865.29000000000008</v>
      </c>
      <c r="H68" s="914"/>
      <c r="I68" s="856"/>
      <c r="J68" s="915"/>
      <c r="K68" s="858"/>
      <c r="L68" s="914">
        <f>'[8]sp. DRG'!I57</f>
        <v>126</v>
      </c>
      <c r="M68" s="914">
        <f>'[8]sp. DRG'!J57</f>
        <v>289.02</v>
      </c>
      <c r="N68" s="914">
        <f>'[8]sp. DRG'!K57</f>
        <v>126</v>
      </c>
      <c r="O68" s="914">
        <f>'[8]sp. DRG'!L57</f>
        <v>0</v>
      </c>
      <c r="P68" s="914">
        <f>'[8]sp. DRG'!M57</f>
        <v>289.02</v>
      </c>
      <c r="Q68" s="914">
        <f>'[8]sp. DRG'!N57</f>
        <v>2160</v>
      </c>
      <c r="R68" s="914">
        <f>'[8]sp. DRG'!O57</f>
        <v>432</v>
      </c>
      <c r="S68" s="914">
        <f>'[8]sp. DRG'!P57</f>
        <v>432</v>
      </c>
      <c r="T68" s="914">
        <f>'[8]sp. DRG'!Q57</f>
        <v>755</v>
      </c>
      <c r="U68" s="914">
        <f>'[8]sp. DRG'!R57</f>
        <v>211.01</v>
      </c>
      <c r="V68" s="914">
        <f>'[8]sp. DRG'!S57</f>
        <v>755</v>
      </c>
      <c r="W68" s="914">
        <f>'[8]sp. DRG'!T57</f>
        <v>211.01</v>
      </c>
      <c r="X68" s="912">
        <f t="shared" si="12"/>
        <v>1798.3899999999999</v>
      </c>
      <c r="Y68" s="913">
        <f t="shared" si="13"/>
        <v>1797.3200000000002</v>
      </c>
    </row>
    <row r="69" spans="1:29" ht="22.5">
      <c r="A69" s="843" t="s">
        <v>281</v>
      </c>
      <c r="B69" s="844" t="s">
        <v>282</v>
      </c>
      <c r="C69" s="972">
        <v>1</v>
      </c>
      <c r="D69" s="855">
        <f>'[8]sp. DRG'!E58</f>
        <v>276</v>
      </c>
      <c r="E69" s="856">
        <f>'[8]sp. DRG'!F58</f>
        <v>432.44999999999993</v>
      </c>
      <c r="F69" s="857">
        <f>'[8]sp. DRG'!G58</f>
        <v>272</v>
      </c>
      <c r="G69" s="858">
        <f>'[8]sp. DRG'!H58</f>
        <v>426.41999999999996</v>
      </c>
      <c r="H69" s="914"/>
      <c r="I69" s="920"/>
      <c r="J69" s="915"/>
      <c r="K69" s="921"/>
      <c r="L69" s="914">
        <f>'[8]sp. DRG'!I58</f>
        <v>189</v>
      </c>
      <c r="M69" s="920">
        <f>'[8]sp. DRG'!J58</f>
        <v>6174.63</v>
      </c>
      <c r="N69" s="915">
        <f>'[8]sp. DRG'!K58</f>
        <v>0</v>
      </c>
      <c r="O69" s="915">
        <f>'[8]sp. DRG'!L58</f>
        <v>61201</v>
      </c>
      <c r="P69" s="920">
        <f>'[8]sp. DRG'!M58</f>
        <v>6174.63</v>
      </c>
      <c r="Q69" s="915">
        <f>'[8]sp. DRG'!N58</f>
        <v>0</v>
      </c>
      <c r="R69" s="920">
        <f>'[8]sp. DRG'!O58</f>
        <v>0</v>
      </c>
      <c r="S69" s="921">
        <f>'[8]sp. DRG'!P58</f>
        <v>0</v>
      </c>
      <c r="T69" s="914">
        <f>'[8]sp. DRG'!Q58</f>
        <v>0</v>
      </c>
      <c r="U69" s="920">
        <f>'[8]sp. DRG'!R58</f>
        <v>0</v>
      </c>
      <c r="V69" s="915">
        <f>'[8]sp. DRG'!S58</f>
        <v>0</v>
      </c>
      <c r="W69" s="921">
        <f>'[8]sp. DRG'!T58</f>
        <v>0</v>
      </c>
      <c r="X69" s="912">
        <f t="shared" si="12"/>
        <v>6607.08</v>
      </c>
      <c r="Y69" s="913">
        <f t="shared" si="13"/>
        <v>6601.05</v>
      </c>
    </row>
    <row r="70" spans="1:29" ht="22.5">
      <c r="A70" s="843" t="s">
        <v>283</v>
      </c>
      <c r="B70" s="844" t="s">
        <v>284</v>
      </c>
      <c r="C70" s="972">
        <v>3</v>
      </c>
      <c r="D70" s="855"/>
      <c r="E70" s="920"/>
      <c r="F70" s="915"/>
      <c r="G70" s="921"/>
      <c r="H70" s="914"/>
      <c r="I70" s="920"/>
      <c r="J70" s="915"/>
      <c r="K70" s="921"/>
      <c r="L70" s="914">
        <f>'[8]sp. recuperare si  cronici'!E23</f>
        <v>4396</v>
      </c>
      <c r="M70" s="920">
        <f>'[8]sp. recuperare si  cronici'!F23</f>
        <v>10397.959999999999</v>
      </c>
      <c r="N70" s="915">
        <f>'[8]sp. recuperare si  cronici'!G23</f>
        <v>4301</v>
      </c>
      <c r="O70" s="915">
        <f>'[8]sp. recuperare si  cronici'!H23</f>
        <v>0</v>
      </c>
      <c r="P70" s="920">
        <f>'[8]sp. recuperare si  cronici'!I23</f>
        <v>9857.98</v>
      </c>
      <c r="Q70" s="915">
        <f>'[8]sp. recuperare si  cronici'!J23</f>
        <v>0</v>
      </c>
      <c r="R70" s="920">
        <f>'[8]sp. recuperare si  cronici'!K23</f>
        <v>0</v>
      </c>
      <c r="S70" s="921">
        <f>'[8]sp. recuperare si  cronici'!L23</f>
        <v>0</v>
      </c>
      <c r="T70" s="886"/>
      <c r="U70" s="920"/>
      <c r="V70" s="887"/>
      <c r="W70" s="921"/>
      <c r="X70" s="912">
        <f t="shared" si="12"/>
        <v>10397.959999999999</v>
      </c>
      <c r="Y70" s="913">
        <f t="shared" si="13"/>
        <v>9857.98</v>
      </c>
    </row>
    <row r="71" spans="1:29" ht="13.5" thickBot="1">
      <c r="A71" s="894" t="s">
        <v>285</v>
      </c>
      <c r="B71" s="919" t="s">
        <v>286</v>
      </c>
      <c r="C71" s="973">
        <v>1</v>
      </c>
      <c r="D71" s="870">
        <f>'[8]sp. DRG'!E59</f>
        <v>3106</v>
      </c>
      <c r="E71" s="871">
        <f>'[8]sp. DRG'!F59</f>
        <v>7510.29</v>
      </c>
      <c r="F71" s="872">
        <f>'[8]sp. DRG'!G59</f>
        <v>3081</v>
      </c>
      <c r="G71" s="873">
        <f>'[8]sp. DRG'!H59</f>
        <v>7449.3</v>
      </c>
      <c r="H71" s="974"/>
      <c r="I71" s="975"/>
      <c r="J71" s="976"/>
      <c r="K71" s="977"/>
      <c r="L71" s="974">
        <f>'[8]sp. DRG'!I59</f>
        <v>0</v>
      </c>
      <c r="M71" s="975">
        <f>'[8]sp. DRG'!J59</f>
        <v>0</v>
      </c>
      <c r="N71" s="976">
        <f>'[8]sp. DRG'!K59</f>
        <v>0</v>
      </c>
      <c r="O71" s="976">
        <f>'[8]sp. DRG'!L59</f>
        <v>0</v>
      </c>
      <c r="P71" s="975">
        <f>'[8]sp. DRG'!M59</f>
        <v>0</v>
      </c>
      <c r="Q71" s="976">
        <f>'[8]sp. DRG'!N59</f>
        <v>0</v>
      </c>
      <c r="R71" s="975">
        <f>'[8]sp. DRG'!O59</f>
        <v>0</v>
      </c>
      <c r="S71" s="977">
        <f>'[8]sp. DRG'!P59</f>
        <v>0</v>
      </c>
      <c r="T71" s="974">
        <f>'[8]sp. DRG'!Q59</f>
        <v>4164</v>
      </c>
      <c r="U71" s="975">
        <f>'[8]sp. DRG'!R59</f>
        <v>1260</v>
      </c>
      <c r="V71" s="976">
        <f>'[8]sp. DRG'!S59</f>
        <v>4215</v>
      </c>
      <c r="W71" s="977">
        <f>'[8]sp. DRG'!T59</f>
        <v>1212.05</v>
      </c>
      <c r="X71" s="912">
        <f t="shared" si="12"/>
        <v>8770.2900000000009</v>
      </c>
      <c r="Y71" s="913">
        <f t="shared" si="13"/>
        <v>8661.35</v>
      </c>
    </row>
    <row r="72" spans="1:29">
      <c r="A72" s="890" t="str">
        <f>'[8]sp. acuti altele decat DRG'!C14</f>
        <v>BH32</v>
      </c>
      <c r="B72" s="978" t="str">
        <f>'[8]sp. acuti altele decat DRG'!D14</f>
        <v>SC EUCLID SRL</v>
      </c>
      <c r="C72" s="979">
        <v>1</v>
      </c>
      <c r="D72" s="855">
        <f>'[8]sp. DRG'!E61</f>
        <v>193</v>
      </c>
      <c r="E72" s="855">
        <f>'[8]sp. DRG'!F61</f>
        <v>230.89999999999998</v>
      </c>
      <c r="F72" s="855">
        <f>'[8]sp. DRG'!G61</f>
        <v>180</v>
      </c>
      <c r="G72" s="855">
        <f>'[8]sp. DRG'!H61</f>
        <v>215.07</v>
      </c>
      <c r="H72" s="914">
        <f>'[8]sp. acuti altele decat DRG'!E14</f>
        <v>0</v>
      </c>
      <c r="I72" s="858">
        <f>'[8]sp. acuti altele decat DRG'!F14</f>
        <v>0</v>
      </c>
      <c r="J72" s="914">
        <f>'[8]sp. acuti altele decat DRG'!G14</f>
        <v>0</v>
      </c>
      <c r="K72" s="858">
        <f>'[8]sp. acuti altele decat DRG'!H14</f>
        <v>0</v>
      </c>
      <c r="L72" s="914">
        <f>'[8]sp. DRG'!I61</f>
        <v>0</v>
      </c>
      <c r="M72" s="914">
        <f>'[8]sp. DRG'!J61</f>
        <v>0</v>
      </c>
      <c r="N72" s="914">
        <f>'[8]sp. DRG'!K61</f>
        <v>0</v>
      </c>
      <c r="O72" s="914">
        <f>'[8]sp. DRG'!L61</f>
        <v>0</v>
      </c>
      <c r="P72" s="914">
        <f>'[8]sp. DRG'!M61</f>
        <v>0</v>
      </c>
      <c r="Q72" s="914">
        <f>'[8]sp. DRG'!N61</f>
        <v>0</v>
      </c>
      <c r="R72" s="914">
        <f>'[8]sp. DRG'!O61</f>
        <v>0</v>
      </c>
      <c r="S72" s="914">
        <f>'[8]sp. DRG'!P61</f>
        <v>0</v>
      </c>
      <c r="T72" s="914">
        <f>'[8]sp. DRG'!Q61</f>
        <v>0</v>
      </c>
      <c r="U72" s="914">
        <f>'[8]sp. DRG'!R61</f>
        <v>0</v>
      </c>
      <c r="V72" s="914">
        <f>'[8]sp. DRG'!S61</f>
        <v>0</v>
      </c>
      <c r="W72" s="914">
        <f>'[8]sp. DRG'!T61</f>
        <v>0</v>
      </c>
      <c r="X72" s="912">
        <f t="shared" si="12"/>
        <v>230.89999999999998</v>
      </c>
      <c r="Y72" s="913">
        <f t="shared" si="13"/>
        <v>215.07</v>
      </c>
    </row>
    <row r="73" spans="1:29" ht="23.25" thickBot="1">
      <c r="A73" s="980" t="s">
        <v>287</v>
      </c>
      <c r="B73" s="981" t="s">
        <v>288</v>
      </c>
      <c r="C73" s="982">
        <v>1</v>
      </c>
      <c r="D73" s="870">
        <f>'[8]sp. DRG'!E60</f>
        <v>2673</v>
      </c>
      <c r="E73" s="870">
        <f>'[8]sp. DRG'!F60</f>
        <v>4140.9799999999996</v>
      </c>
      <c r="F73" s="870">
        <f>'[8]sp. DRG'!G60</f>
        <v>2573</v>
      </c>
      <c r="G73" s="870">
        <f>'[8]sp. DRG'!H60</f>
        <v>3985.25</v>
      </c>
      <c r="H73" s="870"/>
      <c r="I73" s="870"/>
      <c r="J73" s="870"/>
      <c r="K73" s="870"/>
      <c r="L73" s="974">
        <f>'[8]sp. DRG'!I60</f>
        <v>0</v>
      </c>
      <c r="M73" s="974">
        <f>'[8]sp. DRG'!J60</f>
        <v>0</v>
      </c>
      <c r="N73" s="974">
        <f>'[8]sp. DRG'!K60</f>
        <v>0</v>
      </c>
      <c r="O73" s="974">
        <f>'[8]sp. DRG'!L60</f>
        <v>0</v>
      </c>
      <c r="P73" s="974">
        <f>'[8]sp. DRG'!M60</f>
        <v>0</v>
      </c>
      <c r="Q73" s="974">
        <f>'[8]sp. DRG'!N60</f>
        <v>0</v>
      </c>
      <c r="R73" s="974">
        <f>'[8]sp. DRG'!O60</f>
        <v>0</v>
      </c>
      <c r="S73" s="974">
        <f>'[8]sp. DRG'!P60</f>
        <v>0</v>
      </c>
      <c r="T73" s="974">
        <f>'[8]sp. DRG'!Q60</f>
        <v>2277</v>
      </c>
      <c r="U73" s="974">
        <f>'[8]sp. DRG'!R60</f>
        <v>540</v>
      </c>
      <c r="V73" s="974">
        <f>'[8]sp. DRG'!S60</f>
        <v>1956</v>
      </c>
      <c r="W73" s="974">
        <f>'[8]sp. DRG'!T60</f>
        <v>475.54</v>
      </c>
      <c r="X73" s="912">
        <f t="shared" si="12"/>
        <v>4680.9799999999996</v>
      </c>
      <c r="Y73" s="913">
        <f t="shared" si="13"/>
        <v>4460.79</v>
      </c>
    </row>
    <row r="74" spans="1:29" ht="13.5" thickBot="1">
      <c r="A74" s="3004" t="s">
        <v>289</v>
      </c>
      <c r="B74" s="3005"/>
      <c r="C74" s="3022"/>
      <c r="D74" s="905">
        <f>SUM(D61:D73)</f>
        <v>68298</v>
      </c>
      <c r="E74" s="905">
        <f t="shared" ref="E74:W74" si="14">SUM(E61:E73)</f>
        <v>139788.46000000002</v>
      </c>
      <c r="F74" s="905">
        <f t="shared" si="14"/>
        <v>67635</v>
      </c>
      <c r="G74" s="905">
        <f t="shared" si="14"/>
        <v>138669.82</v>
      </c>
      <c r="H74" s="905">
        <f t="shared" si="14"/>
        <v>0</v>
      </c>
      <c r="I74" s="906">
        <f t="shared" si="14"/>
        <v>0</v>
      </c>
      <c r="J74" s="905">
        <f t="shared" si="14"/>
        <v>0</v>
      </c>
      <c r="K74" s="906">
        <f t="shared" si="14"/>
        <v>0</v>
      </c>
      <c r="L74" s="905">
        <f t="shared" si="14"/>
        <v>9598</v>
      </c>
      <c r="M74" s="905">
        <f t="shared" si="14"/>
        <v>39620.43</v>
      </c>
      <c r="N74" s="905">
        <f t="shared" si="14"/>
        <v>7775</v>
      </c>
      <c r="O74" s="905">
        <f t="shared" si="14"/>
        <v>154295</v>
      </c>
      <c r="P74" s="905">
        <f t="shared" si="14"/>
        <v>38167.540000000008</v>
      </c>
      <c r="Q74" s="905">
        <f t="shared" si="14"/>
        <v>6477</v>
      </c>
      <c r="R74" s="905">
        <f t="shared" si="14"/>
        <v>1379.29</v>
      </c>
      <c r="S74" s="905">
        <f t="shared" si="14"/>
        <v>1353.36</v>
      </c>
      <c r="T74" s="905">
        <f t="shared" si="14"/>
        <v>40140</v>
      </c>
      <c r="U74" s="905">
        <f t="shared" si="14"/>
        <v>9902.4199999999983</v>
      </c>
      <c r="V74" s="905">
        <f t="shared" si="14"/>
        <v>41634</v>
      </c>
      <c r="W74" s="905">
        <f t="shared" si="14"/>
        <v>9737.61</v>
      </c>
      <c r="X74" s="874">
        <f>SUM(X61:X73)</f>
        <v>190690.6</v>
      </c>
      <c r="Y74" s="874">
        <f>SUM(Y61:Y73)</f>
        <v>187928.33000000002</v>
      </c>
      <c r="Z74" s="878">
        <f>'[8]sp. DRG'!U62+'[8]sp. recuperare si  cronici'!U24+'[8]sp. acuti altele decat DRG'!U15</f>
        <v>190690.6</v>
      </c>
      <c r="AA74" s="878">
        <f>'[8]sp. DRG'!V62+'[8]sp. recuperare si  cronici'!V24+'[8]sp. acuti altele decat DRG'!V15</f>
        <v>187928.33000000005</v>
      </c>
      <c r="AB74" s="879">
        <f>X74-Z74</f>
        <v>0</v>
      </c>
      <c r="AC74" s="879">
        <f>Y74-AA74</f>
        <v>0</v>
      </c>
    </row>
    <row r="75" spans="1:29" s="862" customFormat="1">
      <c r="A75" s="832" t="s">
        <v>290</v>
      </c>
      <c r="B75" s="983" t="s">
        <v>291</v>
      </c>
      <c r="C75" s="885">
        <v>1</v>
      </c>
      <c r="D75" s="938">
        <f>'[8]sp. DRG'!E63</f>
        <v>19188</v>
      </c>
      <c r="E75" s="939">
        <f>'[8]sp. DRG'!F63</f>
        <v>31636.61</v>
      </c>
      <c r="F75" s="940">
        <f>'[8]sp. DRG'!G63</f>
        <v>19166</v>
      </c>
      <c r="G75" s="941">
        <f>'[8]sp. DRG'!H63</f>
        <v>31601.74</v>
      </c>
      <c r="H75" s="984"/>
      <c r="I75" s="939"/>
      <c r="J75" s="943"/>
      <c r="K75" s="941"/>
      <c r="L75" s="984">
        <f>'[8]sp. DRG'!I63</f>
        <v>1262</v>
      </c>
      <c r="M75" s="985">
        <f>'[8]sp. DRG'!J63</f>
        <v>5221.08</v>
      </c>
      <c r="N75" s="943">
        <f>'[8]sp. DRG'!K63</f>
        <v>1320</v>
      </c>
      <c r="O75" s="943">
        <f>'[8]sp. DRG'!L63</f>
        <v>10757</v>
      </c>
      <c r="P75" s="985">
        <f>'[8]sp. DRG'!M63</f>
        <v>5221.08</v>
      </c>
      <c r="Q75" s="943">
        <f>'[8]sp. DRG'!N63</f>
        <v>1164</v>
      </c>
      <c r="R75" s="985">
        <f>'[8]sp. DRG'!O63</f>
        <v>192.06</v>
      </c>
      <c r="S75" s="986">
        <f>'[8]sp. DRG'!P63</f>
        <v>186.78</v>
      </c>
      <c r="T75" s="984">
        <f>'[8]sp. DRG'!Q63</f>
        <v>3438</v>
      </c>
      <c r="U75" s="985">
        <f>'[8]sp. DRG'!R63</f>
        <v>1018.88</v>
      </c>
      <c r="V75" s="943">
        <f>'[8]sp. DRG'!S63</f>
        <v>4014</v>
      </c>
      <c r="W75" s="986">
        <f>'[8]sp. DRG'!T63</f>
        <v>1008.01</v>
      </c>
      <c r="X75" s="912">
        <f>U75+R75+M75+I75+E75</f>
        <v>38068.630000000005</v>
      </c>
      <c r="Y75" s="913">
        <f>W75+S75+P75+K75+G75</f>
        <v>38017.61</v>
      </c>
      <c r="Z75" s="861"/>
      <c r="AA75" s="861"/>
    </row>
    <row r="76" spans="1:29" s="862" customFormat="1" ht="22.5">
      <c r="A76" s="843" t="s">
        <v>292</v>
      </c>
      <c r="B76" s="987" t="s">
        <v>293</v>
      </c>
      <c r="C76" s="845">
        <v>1</v>
      </c>
      <c r="D76" s="855">
        <f>'[8]sp. DRG'!E64</f>
        <v>3674</v>
      </c>
      <c r="E76" s="856">
        <f>'[8]sp. DRG'!F64</f>
        <v>4612.84</v>
      </c>
      <c r="F76" s="857">
        <f>'[8]sp. DRG'!G64</f>
        <v>3674</v>
      </c>
      <c r="G76" s="858">
        <f>'[8]sp. DRG'!H64</f>
        <v>4612.84</v>
      </c>
      <c r="H76" s="955"/>
      <c r="I76" s="856"/>
      <c r="J76" s="949"/>
      <c r="K76" s="858"/>
      <c r="L76" s="955">
        <f>'[8]sp. DRG'!I64</f>
        <v>0</v>
      </c>
      <c r="M76" s="956">
        <f>'[8]sp. DRG'!J64</f>
        <v>0</v>
      </c>
      <c r="N76" s="949">
        <f>'[8]sp. DRG'!K64</f>
        <v>0</v>
      </c>
      <c r="O76" s="949">
        <f>'[8]sp. DRG'!L64</f>
        <v>0</v>
      </c>
      <c r="P76" s="956">
        <f>'[8]sp. DRG'!M64</f>
        <v>0</v>
      </c>
      <c r="Q76" s="949">
        <f>'[8]sp. DRG'!N64</f>
        <v>0</v>
      </c>
      <c r="R76" s="956">
        <f>'[8]sp. DRG'!O64</f>
        <v>0</v>
      </c>
      <c r="S76" s="957">
        <f>'[8]sp. DRG'!P64</f>
        <v>0</v>
      </c>
      <c r="T76" s="955">
        <f>'[8]sp. DRG'!Q64</f>
        <v>3834</v>
      </c>
      <c r="U76" s="956">
        <f>'[8]sp. DRG'!R64</f>
        <v>659.57</v>
      </c>
      <c r="V76" s="949">
        <f>'[8]sp. DRG'!S64</f>
        <v>3792</v>
      </c>
      <c r="W76" s="957">
        <f>'[8]sp. DRG'!T64</f>
        <v>629.69000000000005</v>
      </c>
      <c r="X76" s="912">
        <f>U76+R76+M76+I76+E76</f>
        <v>5272.41</v>
      </c>
      <c r="Y76" s="913">
        <f>W76+S76+P76+K76+G76</f>
        <v>5242.5300000000007</v>
      </c>
      <c r="Z76" s="861"/>
      <c r="AA76" s="861"/>
    </row>
    <row r="77" spans="1:29" s="862" customFormat="1">
      <c r="A77" s="843" t="s">
        <v>294</v>
      </c>
      <c r="B77" s="987" t="s">
        <v>295</v>
      </c>
      <c r="C77" s="845">
        <v>1</v>
      </c>
      <c r="D77" s="855">
        <f>'[8]sp. DRG'!E65</f>
        <v>1699</v>
      </c>
      <c r="E77" s="856">
        <f>'[8]sp. DRG'!F65</f>
        <v>2072.94</v>
      </c>
      <c r="F77" s="857">
        <f>'[8]sp. DRG'!G65</f>
        <v>1699</v>
      </c>
      <c r="G77" s="858">
        <f>'[8]sp. DRG'!H65</f>
        <v>2072.94</v>
      </c>
      <c r="H77" s="955"/>
      <c r="I77" s="856"/>
      <c r="J77" s="949"/>
      <c r="K77" s="858"/>
      <c r="L77" s="955">
        <f>'[8]sp. DRG'!I65</f>
        <v>82</v>
      </c>
      <c r="M77" s="956">
        <f>'[8]sp. DRG'!J65</f>
        <v>4349.87</v>
      </c>
      <c r="N77" s="949">
        <f>'[8]sp. DRG'!K65</f>
        <v>80</v>
      </c>
      <c r="O77" s="949">
        <f>'[8]sp. DRG'!L65</f>
        <v>32948</v>
      </c>
      <c r="P77" s="956">
        <f>'[8]sp. DRG'!M65</f>
        <v>4347.7299999999996</v>
      </c>
      <c r="Q77" s="949">
        <f>'[8]sp. DRG'!N65</f>
        <v>0</v>
      </c>
      <c r="R77" s="956">
        <f>'[8]sp. DRG'!O65</f>
        <v>0</v>
      </c>
      <c r="S77" s="957">
        <f>'[8]sp. DRG'!P65</f>
        <v>0</v>
      </c>
      <c r="T77" s="955">
        <f>'[8]sp. DRG'!Q65</f>
        <v>1410</v>
      </c>
      <c r="U77" s="956">
        <f>'[8]sp. DRG'!R65</f>
        <v>352.61</v>
      </c>
      <c r="V77" s="949">
        <f>'[8]sp. DRG'!S65</f>
        <v>1375</v>
      </c>
      <c r="W77" s="957">
        <f>'[8]sp. DRG'!T65</f>
        <v>342.77</v>
      </c>
      <c r="X77" s="912">
        <f>U77+R77+M77+I77+E77</f>
        <v>6775.42</v>
      </c>
      <c r="Y77" s="913">
        <f>W77+S77+P77+K77+G77</f>
        <v>6763.4400000000005</v>
      </c>
      <c r="Z77" s="861"/>
      <c r="AA77" s="861"/>
    </row>
    <row r="78" spans="1:29" s="862" customFormat="1" ht="23.25" thickBot="1">
      <c r="A78" s="894" t="s">
        <v>296</v>
      </c>
      <c r="B78" s="988" t="s">
        <v>297</v>
      </c>
      <c r="C78" s="926">
        <v>1</v>
      </c>
      <c r="D78" s="870">
        <f>'[8]sp. DRG'!E66</f>
        <v>1968</v>
      </c>
      <c r="E78" s="871">
        <f>'[8]sp. DRG'!F66</f>
        <v>2750.07</v>
      </c>
      <c r="F78" s="872">
        <f>'[8]sp. DRG'!G66</f>
        <v>1968</v>
      </c>
      <c r="G78" s="873">
        <f>'[8]sp. DRG'!H66</f>
        <v>2750.07</v>
      </c>
      <c r="H78" s="989">
        <f>'[8]sp. acuti altele decat DRG'!E16</f>
        <v>0</v>
      </c>
      <c r="I78" s="959">
        <f>'[8]sp. acuti altele decat DRG'!F16</f>
        <v>0</v>
      </c>
      <c r="J78" s="960">
        <f>'[8]sp. acuti altele decat DRG'!G16</f>
        <v>0</v>
      </c>
      <c r="K78" s="961">
        <f>'[8]sp. acuti altele decat DRG'!H16</f>
        <v>0</v>
      </c>
      <c r="L78" s="989">
        <f>'[8]sp. DRG'!I66</f>
        <v>0</v>
      </c>
      <c r="M78" s="959">
        <f>'[8]sp. DRG'!J66</f>
        <v>0</v>
      </c>
      <c r="N78" s="960">
        <f>'[8]sp. DRG'!K66</f>
        <v>0</v>
      </c>
      <c r="O78" s="960">
        <f>'[8]sp. DRG'!L66</f>
        <v>0</v>
      </c>
      <c r="P78" s="959">
        <f>'[8]sp. DRG'!M66</f>
        <v>0</v>
      </c>
      <c r="Q78" s="960">
        <f>'[8]sp. DRG'!N66</f>
        <v>0</v>
      </c>
      <c r="R78" s="959">
        <f>'[8]sp. DRG'!O66</f>
        <v>0</v>
      </c>
      <c r="S78" s="961">
        <f>'[8]sp. DRG'!P66</f>
        <v>0</v>
      </c>
      <c r="T78" s="989">
        <f>'[8]sp. DRG'!Q66</f>
        <v>1698</v>
      </c>
      <c r="U78" s="959">
        <f>'[8]sp. DRG'!R66</f>
        <v>612.35</v>
      </c>
      <c r="V78" s="960">
        <f>'[8]sp. DRG'!S66</f>
        <v>1967</v>
      </c>
      <c r="W78" s="961">
        <f>'[8]sp. DRG'!T66</f>
        <v>612.35</v>
      </c>
      <c r="X78" s="912">
        <f>U78+R78+M78+I78+E78</f>
        <v>3362.42</v>
      </c>
      <c r="Y78" s="913">
        <f>W78+S78+P78+K78+G78</f>
        <v>3362.42</v>
      </c>
      <c r="Z78" s="861"/>
      <c r="AA78" s="861"/>
    </row>
    <row r="79" spans="1:29" ht="13.5" thickBot="1">
      <c r="A79" s="3004" t="s">
        <v>298</v>
      </c>
      <c r="B79" s="3005"/>
      <c r="C79" s="3022"/>
      <c r="D79" s="905">
        <f t="shared" ref="D79:Y79" si="15">SUM(D75:D78)</f>
        <v>26529</v>
      </c>
      <c r="E79" s="906">
        <f t="shared" si="15"/>
        <v>41072.46</v>
      </c>
      <c r="F79" s="905">
        <f t="shared" si="15"/>
        <v>26507</v>
      </c>
      <c r="G79" s="906">
        <f t="shared" si="15"/>
        <v>41037.590000000004</v>
      </c>
      <c r="H79" s="907">
        <f t="shared" si="15"/>
        <v>0</v>
      </c>
      <c r="I79" s="906">
        <f t="shared" si="15"/>
        <v>0</v>
      </c>
      <c r="J79" s="905">
        <f t="shared" si="15"/>
        <v>0</v>
      </c>
      <c r="K79" s="906">
        <f t="shared" si="15"/>
        <v>0</v>
      </c>
      <c r="L79" s="907">
        <f t="shared" si="15"/>
        <v>1344</v>
      </c>
      <c r="M79" s="906">
        <f t="shared" si="15"/>
        <v>9570.9500000000007</v>
      </c>
      <c r="N79" s="905">
        <f t="shared" si="15"/>
        <v>1400</v>
      </c>
      <c r="O79" s="905">
        <f t="shared" si="15"/>
        <v>43705</v>
      </c>
      <c r="P79" s="906">
        <f t="shared" si="15"/>
        <v>9568.81</v>
      </c>
      <c r="Q79" s="905">
        <f t="shared" si="15"/>
        <v>1164</v>
      </c>
      <c r="R79" s="906">
        <f t="shared" si="15"/>
        <v>192.06</v>
      </c>
      <c r="S79" s="908">
        <f t="shared" si="15"/>
        <v>186.78</v>
      </c>
      <c r="T79" s="905">
        <f t="shared" si="15"/>
        <v>10380</v>
      </c>
      <c r="U79" s="906">
        <f t="shared" si="15"/>
        <v>2643.41</v>
      </c>
      <c r="V79" s="905">
        <f t="shared" si="15"/>
        <v>11148</v>
      </c>
      <c r="W79" s="875">
        <f t="shared" si="15"/>
        <v>2592.8200000000002</v>
      </c>
      <c r="X79" s="875">
        <f t="shared" si="15"/>
        <v>53478.880000000005</v>
      </c>
      <c r="Y79" s="875">
        <f t="shared" si="15"/>
        <v>53386</v>
      </c>
      <c r="Z79" s="878">
        <f>'[8]sp. DRG'!U67+'[8]sp. acuti altele decat DRG'!U17</f>
        <v>53478.87999999999</v>
      </c>
      <c r="AA79" s="878">
        <f>'[8]sp. DRG'!V67+'[8]sp. acuti altele decat DRG'!V17</f>
        <v>53386</v>
      </c>
      <c r="AB79" s="879">
        <f>X79-Z79</f>
        <v>0</v>
      </c>
      <c r="AC79" s="879">
        <f>Y79-AA79</f>
        <v>0</v>
      </c>
    </row>
    <row r="80" spans="1:29" s="862" customFormat="1" ht="22.5">
      <c r="A80" s="832" t="s">
        <v>299</v>
      </c>
      <c r="B80" s="983" t="s">
        <v>300</v>
      </c>
      <c r="C80" s="990">
        <v>1</v>
      </c>
      <c r="D80" s="938">
        <f>'[8]sp. DRG'!E68</f>
        <v>35051</v>
      </c>
      <c r="E80" s="939">
        <f>'[8]sp. DRG'!F68</f>
        <v>57533.9</v>
      </c>
      <c r="F80" s="940">
        <f>'[8]sp. DRG'!G68</f>
        <v>35051</v>
      </c>
      <c r="G80" s="941">
        <f>'[8]sp. DRG'!H68</f>
        <v>57533.9</v>
      </c>
      <c r="H80" s="967"/>
      <c r="I80" s="939"/>
      <c r="J80" s="968"/>
      <c r="K80" s="941"/>
      <c r="L80" s="967">
        <f>'[8]sp. DRG'!I68</f>
        <v>1161</v>
      </c>
      <c r="M80" s="969">
        <f>'[8]sp. DRG'!J68</f>
        <v>4744.0499999999993</v>
      </c>
      <c r="N80" s="968">
        <f>'[8]sp. DRG'!K68</f>
        <v>1161</v>
      </c>
      <c r="O80" s="968">
        <f>'[8]sp. DRG'!L68</f>
        <v>43505</v>
      </c>
      <c r="P80" s="969">
        <f>'[8]sp. DRG'!M68</f>
        <v>4744.0499999999993</v>
      </c>
      <c r="Q80" s="968">
        <f>'[8]sp. DRG'!N68</f>
        <v>0</v>
      </c>
      <c r="R80" s="969">
        <f>'[8]sp. DRG'!O68</f>
        <v>0</v>
      </c>
      <c r="S80" s="970">
        <f>'[8]sp. DRG'!P68</f>
        <v>0</v>
      </c>
      <c r="T80" s="967">
        <f>'[8]sp. DRG'!Q68</f>
        <v>17895</v>
      </c>
      <c r="U80" s="969">
        <f>'[8]sp. DRG'!R68</f>
        <v>4635.43</v>
      </c>
      <c r="V80" s="968">
        <f>'[8]sp. DRG'!S68</f>
        <v>22592</v>
      </c>
      <c r="W80" s="970">
        <f>'[8]sp. DRG'!T68</f>
        <v>4635.43</v>
      </c>
      <c r="X80" s="991">
        <f t="shared" ref="X80:X86" si="16">U80+R80+M80+I80+E80</f>
        <v>66913.38</v>
      </c>
      <c r="Y80" s="992">
        <f t="shared" ref="Y80:Y86" si="17">W80+S80+P80+K80+G80</f>
        <v>66913.38</v>
      </c>
      <c r="Z80" s="861"/>
      <c r="AA80" s="861"/>
    </row>
    <row r="81" spans="1:29" s="862" customFormat="1" ht="22.5">
      <c r="A81" s="843" t="s">
        <v>301</v>
      </c>
      <c r="B81" s="987" t="s">
        <v>302</v>
      </c>
      <c r="C81" s="845">
        <v>1</v>
      </c>
      <c r="D81" s="855">
        <f>'[8]sp. DRG'!E72</f>
        <v>149</v>
      </c>
      <c r="E81" s="856">
        <f>'[8]sp. DRG'!F72</f>
        <v>209.66000000000003</v>
      </c>
      <c r="F81" s="857">
        <f>'[8]sp. DRG'!G72</f>
        <v>149</v>
      </c>
      <c r="G81" s="858">
        <f>'[8]sp. DRG'!H72</f>
        <v>209.66000000000003</v>
      </c>
      <c r="H81" s="914"/>
      <c r="I81" s="920"/>
      <c r="J81" s="915"/>
      <c r="K81" s="921"/>
      <c r="L81" s="914">
        <f>'[8]sp. DRG'!I72</f>
        <v>3099</v>
      </c>
      <c r="M81" s="920">
        <f>'[8]sp. DRG'!J72</f>
        <v>6115.12</v>
      </c>
      <c r="N81" s="915">
        <f>'[8]sp. DRG'!K72</f>
        <v>3099</v>
      </c>
      <c r="O81" s="915">
        <f>'[8]sp. DRG'!L72</f>
        <v>0</v>
      </c>
      <c r="P81" s="920">
        <f>'[8]sp. DRG'!M72</f>
        <v>6115.12</v>
      </c>
      <c r="Q81" s="915">
        <f>'[8]sp. DRG'!N72</f>
        <v>0</v>
      </c>
      <c r="R81" s="920">
        <f>'[8]sp. DRG'!O72</f>
        <v>0</v>
      </c>
      <c r="S81" s="921">
        <f>'[8]sp. DRG'!P72</f>
        <v>0</v>
      </c>
      <c r="T81" s="914">
        <f>'[8]sp. DRG'!Q72</f>
        <v>392</v>
      </c>
      <c r="U81" s="920">
        <f>'[8]sp. DRG'!R72</f>
        <v>117.89000000000001</v>
      </c>
      <c r="V81" s="915">
        <f>'[8]sp. DRG'!S72</f>
        <v>475</v>
      </c>
      <c r="W81" s="921">
        <f>'[8]sp. DRG'!T72</f>
        <v>117.89</v>
      </c>
      <c r="X81" s="991">
        <f t="shared" si="16"/>
        <v>6442.67</v>
      </c>
      <c r="Y81" s="992">
        <f t="shared" si="17"/>
        <v>6442.67</v>
      </c>
      <c r="Z81" s="861"/>
      <c r="AA81" s="861"/>
    </row>
    <row r="82" spans="1:29" s="862" customFormat="1" ht="56.25">
      <c r="A82" s="843" t="s">
        <v>303</v>
      </c>
      <c r="B82" s="844" t="s">
        <v>304</v>
      </c>
      <c r="C82" s="845">
        <v>1</v>
      </c>
      <c r="D82" s="855">
        <f>'[8]sp. DRG'!E73</f>
        <v>0</v>
      </c>
      <c r="E82" s="856">
        <f>'[8]sp. DRG'!F73</f>
        <v>0</v>
      </c>
      <c r="F82" s="857">
        <f>'[8]sp. DRG'!G73</f>
        <v>0</v>
      </c>
      <c r="G82" s="858">
        <f>'[8]sp. DRG'!H73</f>
        <v>0</v>
      </c>
      <c r="H82" s="914"/>
      <c r="I82" s="920"/>
      <c r="J82" s="915"/>
      <c r="K82" s="921"/>
      <c r="L82" s="914">
        <f>'[8]sp. DRG'!I73</f>
        <v>0</v>
      </c>
      <c r="M82" s="920">
        <f>'[8]sp. DRG'!J73</f>
        <v>0</v>
      </c>
      <c r="N82" s="915">
        <f>'[8]sp. DRG'!K73</f>
        <v>0</v>
      </c>
      <c r="O82" s="915">
        <f>'[8]sp. DRG'!L73</f>
        <v>0</v>
      </c>
      <c r="P82" s="920">
        <f>'[8]sp. DRG'!M73</f>
        <v>0</v>
      </c>
      <c r="Q82" s="915">
        <f>'[8]sp. DRG'!N73</f>
        <v>0</v>
      </c>
      <c r="R82" s="920">
        <f>'[8]sp. DRG'!O73</f>
        <v>0</v>
      </c>
      <c r="S82" s="921">
        <f>'[8]sp. DRG'!P73</f>
        <v>0</v>
      </c>
      <c r="T82" s="914">
        <f>'[8]sp. DRG'!Q73</f>
        <v>0</v>
      </c>
      <c r="U82" s="920">
        <f>'[8]sp. DRG'!R73</f>
        <v>0</v>
      </c>
      <c r="V82" s="915">
        <f>'[8]sp. DRG'!S73</f>
        <v>0</v>
      </c>
      <c r="W82" s="921">
        <f>'[8]sp. DRG'!T73</f>
        <v>0</v>
      </c>
      <c r="X82" s="991">
        <f t="shared" si="16"/>
        <v>0</v>
      </c>
      <c r="Y82" s="992">
        <f t="shared" si="17"/>
        <v>0</v>
      </c>
      <c r="Z82" s="861"/>
      <c r="AA82" s="861"/>
    </row>
    <row r="83" spans="1:29" s="862" customFormat="1" ht="56.25">
      <c r="A83" s="843" t="s">
        <v>305</v>
      </c>
      <c r="B83" s="844" t="s">
        <v>306</v>
      </c>
      <c r="C83" s="845">
        <v>1</v>
      </c>
      <c r="D83" s="855">
        <f>'[8]sp. DRG'!E69</f>
        <v>0</v>
      </c>
      <c r="E83" s="856">
        <f>'[8]sp. DRG'!F69</f>
        <v>0</v>
      </c>
      <c r="F83" s="857">
        <f>'[8]sp. DRG'!G69</f>
        <v>0</v>
      </c>
      <c r="G83" s="858">
        <f>'[8]sp. DRG'!H69</f>
        <v>0</v>
      </c>
      <c r="H83" s="914"/>
      <c r="I83" s="856"/>
      <c r="J83" s="915"/>
      <c r="K83" s="858"/>
      <c r="L83" s="914">
        <f>'[8]sp. DRG'!I69</f>
        <v>0</v>
      </c>
      <c r="M83" s="920">
        <f>'[8]sp. DRG'!J69</f>
        <v>0</v>
      </c>
      <c r="N83" s="915">
        <f>'[8]sp. DRG'!K69</f>
        <v>0</v>
      </c>
      <c r="O83" s="915">
        <f>'[8]sp. DRG'!L69</f>
        <v>0</v>
      </c>
      <c r="P83" s="920">
        <f>'[8]sp. DRG'!M69</f>
        <v>0</v>
      </c>
      <c r="Q83" s="915">
        <f>'[8]sp. DRG'!N69</f>
        <v>0</v>
      </c>
      <c r="R83" s="920">
        <f>'[8]sp. DRG'!O69</f>
        <v>0</v>
      </c>
      <c r="S83" s="921">
        <f>'[8]sp. DRG'!P69</f>
        <v>0</v>
      </c>
      <c r="T83" s="914">
        <f>'[8]sp. DRG'!Q69</f>
        <v>0</v>
      </c>
      <c r="U83" s="920">
        <f>'[8]sp. DRG'!R69</f>
        <v>0</v>
      </c>
      <c r="V83" s="915">
        <f>'[8]sp. DRG'!S69</f>
        <v>0</v>
      </c>
      <c r="W83" s="921">
        <f>'[8]sp. DRG'!T69</f>
        <v>0</v>
      </c>
      <c r="X83" s="991">
        <f t="shared" si="16"/>
        <v>0</v>
      </c>
      <c r="Y83" s="992">
        <f t="shared" si="17"/>
        <v>0</v>
      </c>
      <c r="Z83" s="861"/>
      <c r="AA83" s="861"/>
    </row>
    <row r="84" spans="1:29" s="862" customFormat="1" ht="56.25">
      <c r="A84" s="843" t="s">
        <v>307</v>
      </c>
      <c r="B84" s="844" t="s">
        <v>308</v>
      </c>
      <c r="C84" s="845">
        <v>1</v>
      </c>
      <c r="D84" s="855">
        <f>'[8]sp. DRG'!E70</f>
        <v>0</v>
      </c>
      <c r="E84" s="856">
        <f>'[8]sp. DRG'!F70</f>
        <v>0</v>
      </c>
      <c r="F84" s="857">
        <f>'[8]sp. DRG'!G70</f>
        <v>0</v>
      </c>
      <c r="G84" s="858">
        <f>'[8]sp. DRG'!H70</f>
        <v>0</v>
      </c>
      <c r="H84" s="914"/>
      <c r="I84" s="856"/>
      <c r="J84" s="915"/>
      <c r="K84" s="858"/>
      <c r="L84" s="914">
        <f>'[8]sp. DRG'!I70</f>
        <v>0</v>
      </c>
      <c r="M84" s="920">
        <f>'[8]sp. DRG'!J70</f>
        <v>0</v>
      </c>
      <c r="N84" s="915">
        <f>'[8]sp. DRG'!K70</f>
        <v>0</v>
      </c>
      <c r="O84" s="915">
        <f>'[8]sp. DRG'!L70</f>
        <v>0</v>
      </c>
      <c r="P84" s="920">
        <f>'[8]sp. DRG'!M70</f>
        <v>0</v>
      </c>
      <c r="Q84" s="915">
        <f>'[8]sp. DRG'!N70</f>
        <v>0</v>
      </c>
      <c r="R84" s="920">
        <f>'[8]sp. DRG'!O70</f>
        <v>0</v>
      </c>
      <c r="S84" s="921">
        <f>'[8]sp. DRG'!P70</f>
        <v>0</v>
      </c>
      <c r="T84" s="914">
        <f>'[8]sp. DRG'!Q70</f>
        <v>0</v>
      </c>
      <c r="U84" s="920">
        <f>'[8]sp. DRG'!R70</f>
        <v>0</v>
      </c>
      <c r="V84" s="915">
        <f>'[8]sp. DRG'!S70</f>
        <v>0</v>
      </c>
      <c r="W84" s="921">
        <f>'[8]sp. DRG'!T70</f>
        <v>0</v>
      </c>
      <c r="X84" s="991">
        <f t="shared" si="16"/>
        <v>0</v>
      </c>
      <c r="Y84" s="992">
        <f t="shared" si="17"/>
        <v>0</v>
      </c>
      <c r="Z84" s="861"/>
      <c r="AA84" s="861"/>
    </row>
    <row r="85" spans="1:29" s="862" customFormat="1">
      <c r="A85" s="843" t="s">
        <v>309</v>
      </c>
      <c r="B85" s="987" t="s">
        <v>310</v>
      </c>
      <c r="C85" s="845">
        <v>1</v>
      </c>
      <c r="D85" s="855">
        <f>'[8]sp. DRG'!E71</f>
        <v>7056</v>
      </c>
      <c r="E85" s="856">
        <f>'[8]sp. DRG'!F71</f>
        <v>10564.46</v>
      </c>
      <c r="F85" s="857">
        <f>'[8]sp. DRG'!G71</f>
        <v>7056</v>
      </c>
      <c r="G85" s="858">
        <f>'[8]sp. DRG'!H71</f>
        <v>10564.46</v>
      </c>
      <c r="H85" s="914"/>
      <c r="I85" s="856"/>
      <c r="J85" s="915"/>
      <c r="K85" s="858"/>
      <c r="L85" s="914">
        <f>'[8]sp. DRG'!I71</f>
        <v>0</v>
      </c>
      <c r="M85" s="920">
        <f>'[8]sp. DRG'!J71</f>
        <v>0</v>
      </c>
      <c r="N85" s="915">
        <f>'[8]sp. DRG'!K71</f>
        <v>0</v>
      </c>
      <c r="O85" s="915">
        <f>'[8]sp. DRG'!L71</f>
        <v>0</v>
      </c>
      <c r="P85" s="920">
        <f>'[8]sp. DRG'!M71</f>
        <v>0</v>
      </c>
      <c r="Q85" s="915">
        <f>'[8]sp. DRG'!N71</f>
        <v>0</v>
      </c>
      <c r="R85" s="920">
        <f>'[8]sp. DRG'!O71</f>
        <v>0</v>
      </c>
      <c r="S85" s="921">
        <f>'[8]sp. DRG'!P71</f>
        <v>0</v>
      </c>
      <c r="T85" s="914">
        <f>'[8]sp. DRG'!Q71</f>
        <v>1216</v>
      </c>
      <c r="U85" s="920">
        <f>'[8]sp. DRG'!R71</f>
        <v>380.33000000000004</v>
      </c>
      <c r="V85" s="915">
        <f>'[8]sp. DRG'!S71</f>
        <v>4462</v>
      </c>
      <c r="W85" s="921">
        <f>'[8]sp. DRG'!T71</f>
        <v>380.33000000000004</v>
      </c>
      <c r="X85" s="991">
        <f t="shared" si="16"/>
        <v>10944.789999999999</v>
      </c>
      <c r="Y85" s="992">
        <f t="shared" si="17"/>
        <v>10944.789999999999</v>
      </c>
      <c r="Z85" s="861"/>
      <c r="AA85" s="861"/>
    </row>
    <row r="86" spans="1:29" s="862" customFormat="1" ht="23.25" thickBot="1">
      <c r="A86" s="843" t="s">
        <v>311</v>
      </c>
      <c r="B86" s="987" t="s">
        <v>312</v>
      </c>
      <c r="C86" s="845">
        <v>1</v>
      </c>
      <c r="D86" s="864">
        <f>'[8]sp. DRG'!E74</f>
        <v>452</v>
      </c>
      <c r="E86" s="865">
        <f>'[8]sp. DRG'!F74</f>
        <v>645.36</v>
      </c>
      <c r="F86" s="866">
        <f>'[8]sp. DRG'!G74</f>
        <v>452</v>
      </c>
      <c r="G86" s="867">
        <f>'[8]sp. DRG'!H74</f>
        <v>645.36</v>
      </c>
      <c r="H86" s="927"/>
      <c r="I86" s="928"/>
      <c r="J86" s="993"/>
      <c r="K86" s="929"/>
      <c r="L86" s="927">
        <f>'[8]sp. DRG'!I74</f>
        <v>535</v>
      </c>
      <c r="M86" s="928">
        <f>'[8]sp. DRG'!J74</f>
        <v>3826.9700000000003</v>
      </c>
      <c r="N86" s="993">
        <f>'[8]sp. DRG'!K74</f>
        <v>526</v>
      </c>
      <c r="O86" s="993">
        <f>'[8]sp. DRG'!L74</f>
        <v>19067</v>
      </c>
      <c r="P86" s="928">
        <f>'[8]sp. DRG'!M74</f>
        <v>3760.5</v>
      </c>
      <c r="Q86" s="993">
        <f>'[8]sp. DRG'!N74</f>
        <v>0</v>
      </c>
      <c r="R86" s="928">
        <f>'[8]sp. DRG'!O74</f>
        <v>0</v>
      </c>
      <c r="S86" s="929">
        <f>'[8]sp. DRG'!P74</f>
        <v>0</v>
      </c>
      <c r="T86" s="927">
        <f>'[8]sp. DRG'!Q74</f>
        <v>593</v>
      </c>
      <c r="U86" s="928">
        <f>'[8]sp. DRG'!R74</f>
        <v>59.3</v>
      </c>
      <c r="V86" s="993">
        <f>'[8]sp. DRG'!S74</f>
        <v>450</v>
      </c>
      <c r="W86" s="929">
        <f>'[8]sp. DRG'!T74</f>
        <v>45</v>
      </c>
      <c r="X86" s="991">
        <f t="shared" si="16"/>
        <v>4531.63</v>
      </c>
      <c r="Y86" s="992">
        <f t="shared" si="17"/>
        <v>4450.8599999999997</v>
      </c>
      <c r="Z86" s="861"/>
      <c r="AA86" s="861"/>
    </row>
    <row r="87" spans="1:29" ht="13.5" thickBot="1">
      <c r="A87" s="3004" t="s">
        <v>313</v>
      </c>
      <c r="B87" s="3005"/>
      <c r="C87" s="3022"/>
      <c r="D87" s="874">
        <f t="shared" ref="D87:Y87" si="18">SUM(D80:D86)</f>
        <v>42708</v>
      </c>
      <c r="E87" s="994">
        <f t="shared" si="18"/>
        <v>68953.38</v>
      </c>
      <c r="F87" s="995">
        <f t="shared" si="18"/>
        <v>42708</v>
      </c>
      <c r="G87" s="994">
        <f t="shared" si="18"/>
        <v>68953.38</v>
      </c>
      <c r="H87" s="995">
        <f t="shared" si="18"/>
        <v>0</v>
      </c>
      <c r="I87" s="994">
        <f t="shared" si="18"/>
        <v>0</v>
      </c>
      <c r="J87" s="995">
        <f t="shared" si="18"/>
        <v>0</v>
      </c>
      <c r="K87" s="994">
        <f t="shared" si="18"/>
        <v>0</v>
      </c>
      <c r="L87" s="995">
        <f t="shared" si="18"/>
        <v>4795</v>
      </c>
      <c r="M87" s="994">
        <f t="shared" si="18"/>
        <v>14686.14</v>
      </c>
      <c r="N87" s="995">
        <f t="shared" si="18"/>
        <v>4786</v>
      </c>
      <c r="O87" s="995">
        <f t="shared" si="18"/>
        <v>62572</v>
      </c>
      <c r="P87" s="994">
        <f t="shared" si="18"/>
        <v>14619.669999999998</v>
      </c>
      <c r="Q87" s="995">
        <f t="shared" si="18"/>
        <v>0</v>
      </c>
      <c r="R87" s="994">
        <f t="shared" si="18"/>
        <v>0</v>
      </c>
      <c r="S87" s="996">
        <f t="shared" si="18"/>
        <v>0</v>
      </c>
      <c r="T87" s="874">
        <f t="shared" si="18"/>
        <v>20096</v>
      </c>
      <c r="U87" s="994">
        <f t="shared" si="18"/>
        <v>5192.9500000000007</v>
      </c>
      <c r="V87" s="995">
        <f t="shared" si="18"/>
        <v>27979</v>
      </c>
      <c r="W87" s="994">
        <f t="shared" si="18"/>
        <v>5178.6500000000005</v>
      </c>
      <c r="X87" s="994">
        <f t="shared" si="18"/>
        <v>88832.47</v>
      </c>
      <c r="Y87" s="994">
        <f t="shared" si="18"/>
        <v>88751.7</v>
      </c>
      <c r="Z87" s="878">
        <f>'[8]sp. DRG'!U75</f>
        <v>88832.47</v>
      </c>
      <c r="AA87" s="878">
        <f>'[8]sp. DRG'!V75</f>
        <v>88751.7</v>
      </c>
      <c r="AB87" s="879">
        <f>X87-Z87</f>
        <v>0</v>
      </c>
      <c r="AC87" s="879">
        <f>Y87-AA87</f>
        <v>0</v>
      </c>
    </row>
    <row r="88" spans="1:29">
      <c r="A88" s="832" t="s">
        <v>314</v>
      </c>
      <c r="B88" s="997" t="s">
        <v>315</v>
      </c>
      <c r="C88" s="998">
        <v>1</v>
      </c>
      <c r="D88" s="942">
        <f>'[8]sp. DRG'!E76</f>
        <v>22779</v>
      </c>
      <c r="E88" s="985">
        <f>'[8]sp. DRG'!F76</f>
        <v>54552.97</v>
      </c>
      <c r="F88" s="943">
        <f>'[8]sp. DRG'!G76</f>
        <v>22377</v>
      </c>
      <c r="G88" s="986">
        <f>'[8]sp. DRG'!H76</f>
        <v>54552.97</v>
      </c>
      <c r="H88" s="984"/>
      <c r="I88" s="985"/>
      <c r="J88" s="943"/>
      <c r="K88" s="986"/>
      <c r="L88" s="984">
        <f>'[8]sp. DRG'!I76</f>
        <v>850</v>
      </c>
      <c r="M88" s="985">
        <f>'[8]sp. DRG'!J76</f>
        <v>1940.69</v>
      </c>
      <c r="N88" s="943">
        <f>'[8]sp. DRG'!K76</f>
        <v>1031</v>
      </c>
      <c r="O88" s="943">
        <f>'[8]sp. DRG'!L76</f>
        <v>0</v>
      </c>
      <c r="P88" s="985">
        <f>'[8]sp. DRG'!M76</f>
        <v>1940.69</v>
      </c>
      <c r="Q88" s="943">
        <f>'[8]sp. DRG'!N76</f>
        <v>0</v>
      </c>
      <c r="R88" s="985">
        <f>'[8]sp. DRG'!O76</f>
        <v>0</v>
      </c>
      <c r="S88" s="986">
        <f>'[8]sp. DRG'!P76</f>
        <v>0</v>
      </c>
      <c r="T88" s="984">
        <f>'[8]sp. DRG'!Q76</f>
        <v>2176</v>
      </c>
      <c r="U88" s="985">
        <f>'[8]sp. DRG'!R76</f>
        <v>670.8</v>
      </c>
      <c r="V88" s="943">
        <f>'[8]sp. DRG'!S76</f>
        <v>2999</v>
      </c>
      <c r="W88" s="986">
        <f>'[8]sp. DRG'!T76</f>
        <v>670.8</v>
      </c>
      <c r="X88" s="883">
        <f t="shared" ref="X88:X109" si="19">U88+R88+M88+I88+E88</f>
        <v>57164.46</v>
      </c>
      <c r="Y88" s="884">
        <f t="shared" ref="Y88:Y109" si="20">W88+S88+P88+K88+G88</f>
        <v>57164.46</v>
      </c>
    </row>
    <row r="89" spans="1:29" ht="22.5">
      <c r="A89" s="999" t="s">
        <v>316</v>
      </c>
      <c r="B89" s="997" t="s">
        <v>317</v>
      </c>
      <c r="C89" s="1000">
        <v>1</v>
      </c>
      <c r="D89" s="948">
        <f>'[8]sp. DRG'!E77</f>
        <v>6798</v>
      </c>
      <c r="E89" s="956">
        <f>'[8]sp. DRG'!F77</f>
        <v>10786.81</v>
      </c>
      <c r="F89" s="949">
        <f>'[8]sp. DRG'!G77</f>
        <v>6605</v>
      </c>
      <c r="G89" s="957">
        <f>'[8]sp. DRG'!H77</f>
        <v>10786.81</v>
      </c>
      <c r="H89" s="955"/>
      <c r="I89" s="956"/>
      <c r="J89" s="949"/>
      <c r="K89" s="957"/>
      <c r="L89" s="955">
        <f>'[8]sp. DRG'!I77</f>
        <v>339</v>
      </c>
      <c r="M89" s="956">
        <f>'[8]sp. DRG'!J77</f>
        <v>5322.13</v>
      </c>
      <c r="N89" s="949">
        <f>'[8]sp. DRG'!K77</f>
        <v>436</v>
      </c>
      <c r="O89" s="949">
        <f>'[8]sp. DRG'!L77</f>
        <v>0</v>
      </c>
      <c r="P89" s="956">
        <f>'[8]sp. DRG'!M77</f>
        <v>5322.13</v>
      </c>
      <c r="Q89" s="949">
        <f>'[8]sp. DRG'!N77</f>
        <v>0</v>
      </c>
      <c r="R89" s="956">
        <f>'[8]sp. DRG'!O77</f>
        <v>0</v>
      </c>
      <c r="S89" s="957">
        <f>'[8]sp. DRG'!P77</f>
        <v>0</v>
      </c>
      <c r="T89" s="955">
        <f>'[8]sp. DRG'!Q77</f>
        <v>1909</v>
      </c>
      <c r="U89" s="956">
        <f>'[8]sp. DRG'!R77</f>
        <v>404.77</v>
      </c>
      <c r="V89" s="949">
        <f>'[8]sp. DRG'!S77</f>
        <v>2336</v>
      </c>
      <c r="W89" s="957">
        <f>'[8]sp. DRG'!T77</f>
        <v>404.77</v>
      </c>
      <c r="X89" s="883">
        <f t="shared" si="19"/>
        <v>16513.71</v>
      </c>
      <c r="Y89" s="884">
        <f t="shared" si="20"/>
        <v>16513.71</v>
      </c>
    </row>
    <row r="90" spans="1:29">
      <c r="A90" s="843" t="s">
        <v>318</v>
      </c>
      <c r="B90" s="1001" t="s">
        <v>319</v>
      </c>
      <c r="C90" s="1000">
        <v>1</v>
      </c>
      <c r="D90" s="948">
        <f>'[8]sp. DRG'!E78</f>
        <v>7218</v>
      </c>
      <c r="E90" s="956">
        <f>'[8]sp. DRG'!F78</f>
        <v>13561.76</v>
      </c>
      <c r="F90" s="949">
        <f>'[8]sp. DRG'!G78</f>
        <v>7085</v>
      </c>
      <c r="G90" s="957">
        <f>'[8]sp. DRG'!H78</f>
        <v>13322.58</v>
      </c>
      <c r="H90" s="955"/>
      <c r="I90" s="956"/>
      <c r="J90" s="949"/>
      <c r="K90" s="957"/>
      <c r="L90" s="955">
        <f>'[8]sp. DRG'!I78</f>
        <v>0</v>
      </c>
      <c r="M90" s="956">
        <f>'[8]sp. DRG'!J78</f>
        <v>0</v>
      </c>
      <c r="N90" s="949">
        <f>'[8]sp. DRG'!K78</f>
        <v>0</v>
      </c>
      <c r="O90" s="949">
        <f>'[8]sp. DRG'!L78</f>
        <v>0</v>
      </c>
      <c r="P90" s="956">
        <f>'[8]sp. DRG'!M78</f>
        <v>0</v>
      </c>
      <c r="Q90" s="949">
        <f>'[8]sp. DRG'!N78</f>
        <v>0</v>
      </c>
      <c r="R90" s="956">
        <f>'[8]sp. DRG'!O78</f>
        <v>0</v>
      </c>
      <c r="S90" s="957">
        <f>'[8]sp. DRG'!P78</f>
        <v>0</v>
      </c>
      <c r="T90" s="955">
        <f>'[8]sp. DRG'!Q78</f>
        <v>3687</v>
      </c>
      <c r="U90" s="956">
        <f>'[8]sp. DRG'!R78</f>
        <v>1190.79</v>
      </c>
      <c r="V90" s="949">
        <f>'[8]sp. DRG'!S78</f>
        <v>3347</v>
      </c>
      <c r="W90" s="957">
        <f>'[8]sp. DRG'!T78</f>
        <v>1171.69</v>
      </c>
      <c r="X90" s="883">
        <f t="shared" si="19"/>
        <v>14752.55</v>
      </c>
      <c r="Y90" s="884">
        <f t="shared" si="20"/>
        <v>14494.27</v>
      </c>
    </row>
    <row r="91" spans="1:29">
      <c r="A91" s="843" t="s">
        <v>320</v>
      </c>
      <c r="B91" s="1001" t="s">
        <v>321</v>
      </c>
      <c r="C91" s="1000">
        <v>1</v>
      </c>
      <c r="D91" s="948">
        <f>'[8]sp. DRG'!E79</f>
        <v>2305</v>
      </c>
      <c r="E91" s="956">
        <f>'[8]sp. DRG'!F79</f>
        <v>5124</v>
      </c>
      <c r="F91" s="949">
        <f>'[8]sp. DRG'!G79</f>
        <v>2402</v>
      </c>
      <c r="G91" s="957">
        <f>'[8]sp. DRG'!H79</f>
        <v>5124</v>
      </c>
      <c r="H91" s="955"/>
      <c r="I91" s="956"/>
      <c r="J91" s="949"/>
      <c r="K91" s="957"/>
      <c r="L91" s="955">
        <f>'[8]sp. DRG'!I79</f>
        <v>0</v>
      </c>
      <c r="M91" s="956">
        <f>'[8]sp. DRG'!J79</f>
        <v>0</v>
      </c>
      <c r="N91" s="949">
        <f>'[8]sp. DRG'!K79</f>
        <v>0</v>
      </c>
      <c r="O91" s="949">
        <f>'[8]sp. DRG'!L79</f>
        <v>0</v>
      </c>
      <c r="P91" s="956">
        <f>'[8]sp. DRG'!M79</f>
        <v>0</v>
      </c>
      <c r="Q91" s="949">
        <f>'[8]sp. DRG'!N79</f>
        <v>0</v>
      </c>
      <c r="R91" s="956">
        <f>'[8]sp. DRG'!O79</f>
        <v>0</v>
      </c>
      <c r="S91" s="957">
        <f>'[8]sp. DRG'!P79</f>
        <v>0</v>
      </c>
      <c r="T91" s="955">
        <f>'[8]sp. DRG'!Q79</f>
        <v>2390</v>
      </c>
      <c r="U91" s="956">
        <f>'[8]sp. DRG'!R79</f>
        <v>510.47</v>
      </c>
      <c r="V91" s="949">
        <f>'[8]sp. DRG'!S79</f>
        <v>4552</v>
      </c>
      <c r="W91" s="957">
        <f>'[8]sp. DRG'!T79</f>
        <v>510.47</v>
      </c>
      <c r="X91" s="883">
        <f t="shared" si="19"/>
        <v>5634.47</v>
      </c>
      <c r="Y91" s="884">
        <f t="shared" si="20"/>
        <v>5634.47</v>
      </c>
    </row>
    <row r="92" spans="1:29">
      <c r="A92" s="843" t="s">
        <v>322</v>
      </c>
      <c r="B92" s="1001" t="s">
        <v>323</v>
      </c>
      <c r="C92" s="1002">
        <v>1</v>
      </c>
      <c r="D92" s="948">
        <f>'[8]sp. DRG'!E80</f>
        <v>1327</v>
      </c>
      <c r="E92" s="956">
        <f>'[8]sp. DRG'!F80</f>
        <v>2263.89</v>
      </c>
      <c r="F92" s="949">
        <f>'[8]sp. DRG'!G80</f>
        <v>1327</v>
      </c>
      <c r="G92" s="957">
        <f>'[8]sp. DRG'!H80</f>
        <v>2246.64</v>
      </c>
      <c r="H92" s="955"/>
      <c r="I92" s="956"/>
      <c r="J92" s="949"/>
      <c r="K92" s="957"/>
      <c r="L92" s="955">
        <f>'[8]sp. DRG'!I80</f>
        <v>471</v>
      </c>
      <c r="M92" s="956">
        <f>'[8]sp. DRG'!J80</f>
        <v>3772.63</v>
      </c>
      <c r="N92" s="949">
        <f>'[8]sp. DRG'!K80</f>
        <v>377</v>
      </c>
      <c r="O92" s="949">
        <f>'[8]sp. DRG'!L80</f>
        <v>16359</v>
      </c>
      <c r="P92" s="956">
        <f>'[8]sp. DRG'!M80</f>
        <v>3637.68</v>
      </c>
      <c r="Q92" s="949">
        <f>'[8]sp. DRG'!N80</f>
        <v>0</v>
      </c>
      <c r="R92" s="956">
        <f>'[8]sp. DRG'!O80</f>
        <v>0</v>
      </c>
      <c r="S92" s="957">
        <f>'[8]sp. DRG'!P80</f>
        <v>0</v>
      </c>
      <c r="T92" s="955">
        <f>'[8]sp. DRG'!Q80</f>
        <v>25</v>
      </c>
      <c r="U92" s="956">
        <f>'[8]sp. DRG'!R80</f>
        <v>11.18</v>
      </c>
      <c r="V92" s="949">
        <f>'[8]sp. DRG'!S80</f>
        <v>19</v>
      </c>
      <c r="W92" s="957">
        <f>'[8]sp. DRG'!T80</f>
        <v>11.17</v>
      </c>
      <c r="X92" s="883">
        <f t="shared" si="19"/>
        <v>6047.7</v>
      </c>
      <c r="Y92" s="884">
        <f t="shared" si="20"/>
        <v>5895.49</v>
      </c>
    </row>
    <row r="93" spans="1:29">
      <c r="A93" s="843" t="s">
        <v>324</v>
      </c>
      <c r="B93" s="1001" t="s">
        <v>325</v>
      </c>
      <c r="C93" s="1002">
        <v>1</v>
      </c>
      <c r="D93" s="948">
        <f>'[8]sp. DRG'!E81</f>
        <v>6499</v>
      </c>
      <c r="E93" s="956">
        <f>'[8]sp. DRG'!F81</f>
        <v>9434.57</v>
      </c>
      <c r="F93" s="949">
        <f>'[8]sp. DRG'!G81</f>
        <v>6242</v>
      </c>
      <c r="G93" s="957">
        <f>'[8]sp. DRG'!H81</f>
        <v>9434.57</v>
      </c>
      <c r="H93" s="955"/>
      <c r="I93" s="956"/>
      <c r="J93" s="949"/>
      <c r="K93" s="957"/>
      <c r="L93" s="955">
        <f>'[8]sp. DRG'!I81</f>
        <v>387</v>
      </c>
      <c r="M93" s="956">
        <f>'[8]sp. DRG'!J81</f>
        <v>887.78</v>
      </c>
      <c r="N93" s="949">
        <f>'[8]sp. DRG'!K81</f>
        <v>380</v>
      </c>
      <c r="O93" s="949">
        <f>'[8]sp. DRG'!L81</f>
        <v>0</v>
      </c>
      <c r="P93" s="956">
        <f>'[8]sp. DRG'!M81</f>
        <v>790.52</v>
      </c>
      <c r="Q93" s="949">
        <f>'[8]sp. DRG'!N81</f>
        <v>0</v>
      </c>
      <c r="R93" s="956">
        <f>'[8]sp. DRG'!O81</f>
        <v>0</v>
      </c>
      <c r="S93" s="957">
        <f>'[8]sp. DRG'!P81</f>
        <v>0</v>
      </c>
      <c r="T93" s="955">
        <f>'[8]sp. DRG'!Q81</f>
        <v>3885</v>
      </c>
      <c r="U93" s="956">
        <f>'[8]sp. DRG'!R81</f>
        <v>999.51</v>
      </c>
      <c r="V93" s="949">
        <f>'[8]sp. DRG'!S81</f>
        <v>3967</v>
      </c>
      <c r="W93" s="957">
        <f>'[8]sp. DRG'!T81</f>
        <v>999.51</v>
      </c>
      <c r="X93" s="883">
        <f t="shared" si="19"/>
        <v>11321.86</v>
      </c>
      <c r="Y93" s="884">
        <f t="shared" si="20"/>
        <v>11224.6</v>
      </c>
    </row>
    <row r="94" spans="1:29">
      <c r="A94" s="843" t="s">
        <v>326</v>
      </c>
      <c r="B94" s="1001" t="s">
        <v>327</v>
      </c>
      <c r="C94" s="1003">
        <v>1</v>
      </c>
      <c r="D94" s="948">
        <f>'[8]sp. DRG'!E82</f>
        <v>675</v>
      </c>
      <c r="E94" s="956">
        <f>'[8]sp. DRG'!F82</f>
        <v>912.26</v>
      </c>
      <c r="F94" s="949">
        <f>'[8]sp. DRG'!G82</f>
        <v>608</v>
      </c>
      <c r="G94" s="957">
        <f>'[8]sp. DRG'!H82</f>
        <v>912.26</v>
      </c>
      <c r="H94" s="955"/>
      <c r="I94" s="956"/>
      <c r="J94" s="955"/>
      <c r="K94" s="957"/>
      <c r="L94" s="955">
        <f>'[8]sp. DRG'!I82</f>
        <v>313</v>
      </c>
      <c r="M94" s="956">
        <f>'[8]sp. DRG'!J82</f>
        <v>692.25</v>
      </c>
      <c r="N94" s="949">
        <f>'[8]sp. DRG'!K82</f>
        <v>316</v>
      </c>
      <c r="O94" s="949">
        <f>'[8]sp. DRG'!L82</f>
        <v>0</v>
      </c>
      <c r="P94" s="956">
        <f>'[8]sp. DRG'!M82</f>
        <v>692.25</v>
      </c>
      <c r="Q94" s="949">
        <f>'[8]sp. DRG'!N82</f>
        <v>2999</v>
      </c>
      <c r="R94" s="956">
        <f>'[8]sp. DRG'!O82</f>
        <v>704.77</v>
      </c>
      <c r="S94" s="957">
        <f>'[8]sp. DRG'!P82</f>
        <v>701.01</v>
      </c>
      <c r="T94" s="955">
        <f>'[8]sp. DRG'!Q82</f>
        <v>1115</v>
      </c>
      <c r="U94" s="956">
        <f>'[8]sp. DRG'!R82</f>
        <v>247.02</v>
      </c>
      <c r="V94" s="949">
        <f>'[8]sp. DRG'!S82</f>
        <v>1102</v>
      </c>
      <c r="W94" s="957">
        <f>'[8]sp. DRG'!T82</f>
        <v>247.02</v>
      </c>
      <c r="X94" s="883">
        <f t="shared" si="19"/>
        <v>2556.3000000000002</v>
      </c>
      <c r="Y94" s="884">
        <f t="shared" si="20"/>
        <v>2552.54</v>
      </c>
    </row>
    <row r="95" spans="1:29" s="862" customFormat="1">
      <c r="A95" s="843" t="s">
        <v>328</v>
      </c>
      <c r="B95" s="1001" t="s">
        <v>329</v>
      </c>
      <c r="C95" s="1002">
        <v>1</v>
      </c>
      <c r="D95" s="948">
        <f>'[8]sp. DRG'!E83</f>
        <v>2061</v>
      </c>
      <c r="E95" s="956">
        <f>'[8]sp. DRG'!F83</f>
        <v>2840.25</v>
      </c>
      <c r="F95" s="949">
        <f>'[8]sp. DRG'!G83</f>
        <v>2053</v>
      </c>
      <c r="G95" s="957">
        <f>'[8]sp. DRG'!H83</f>
        <v>2840.25</v>
      </c>
      <c r="H95" s="955"/>
      <c r="I95" s="956"/>
      <c r="J95" s="949"/>
      <c r="K95" s="957"/>
      <c r="L95" s="955">
        <f>'[8]sp. DRG'!I83</f>
        <v>195</v>
      </c>
      <c r="M95" s="956">
        <f>'[8]sp. DRG'!J83</f>
        <v>390.45</v>
      </c>
      <c r="N95" s="949">
        <f>'[8]sp. DRG'!K83</f>
        <v>200</v>
      </c>
      <c r="O95" s="949">
        <f>'[8]sp. DRG'!L83</f>
        <v>0</v>
      </c>
      <c r="P95" s="956">
        <f>'[8]sp. DRG'!M83</f>
        <v>390.45</v>
      </c>
      <c r="Q95" s="949">
        <f>'[8]sp. DRG'!N83</f>
        <v>0</v>
      </c>
      <c r="R95" s="956">
        <f>'[8]sp. DRG'!O83</f>
        <v>0</v>
      </c>
      <c r="S95" s="957">
        <f>'[8]sp. DRG'!P83</f>
        <v>0</v>
      </c>
      <c r="T95" s="955">
        <f>'[8]sp. DRG'!Q83</f>
        <v>1350</v>
      </c>
      <c r="U95" s="956">
        <f>'[8]sp. DRG'!R83</f>
        <v>135</v>
      </c>
      <c r="V95" s="949">
        <f>'[8]sp. DRG'!S83</f>
        <v>1386</v>
      </c>
      <c r="W95" s="957">
        <f>'[8]sp. DRG'!T83</f>
        <v>135</v>
      </c>
      <c r="X95" s="883">
        <f t="shared" si="19"/>
        <v>3365.7</v>
      </c>
      <c r="Y95" s="884">
        <f t="shared" si="20"/>
        <v>3365.7</v>
      </c>
      <c r="Z95" s="861"/>
      <c r="AA95" s="861"/>
    </row>
    <row r="96" spans="1:29">
      <c r="A96" s="843" t="s">
        <v>330</v>
      </c>
      <c r="B96" s="1001" t="s">
        <v>331</v>
      </c>
      <c r="C96" s="1002">
        <v>1</v>
      </c>
      <c r="D96" s="948">
        <f>'[8]sp. DRG'!E84</f>
        <v>1818</v>
      </c>
      <c r="E96" s="956">
        <f>'[8]sp. DRG'!F84</f>
        <v>2175.81</v>
      </c>
      <c r="F96" s="949">
        <f>'[8]sp. DRG'!G84</f>
        <v>1717</v>
      </c>
      <c r="G96" s="957">
        <f>'[8]sp. DRG'!H84</f>
        <v>2175.81</v>
      </c>
      <c r="H96" s="955"/>
      <c r="I96" s="956"/>
      <c r="J96" s="949"/>
      <c r="K96" s="957"/>
      <c r="L96" s="955">
        <f>'[8]sp. DRG'!I84</f>
        <v>103</v>
      </c>
      <c r="M96" s="956">
        <f>'[8]sp. DRG'!J84</f>
        <v>227.8</v>
      </c>
      <c r="N96" s="949">
        <f>'[8]sp. DRG'!K84</f>
        <v>119</v>
      </c>
      <c r="O96" s="949">
        <f>'[8]sp. DRG'!L84</f>
        <v>0</v>
      </c>
      <c r="P96" s="956">
        <f>'[8]sp. DRG'!M84</f>
        <v>227.8</v>
      </c>
      <c r="Q96" s="949">
        <f>'[8]sp. DRG'!N84</f>
        <v>0</v>
      </c>
      <c r="R96" s="956">
        <f>'[8]sp. DRG'!O84</f>
        <v>0</v>
      </c>
      <c r="S96" s="957">
        <f>'[8]sp. DRG'!P84</f>
        <v>0</v>
      </c>
      <c r="T96" s="955">
        <f>'[8]sp. DRG'!Q84</f>
        <v>225</v>
      </c>
      <c r="U96" s="956">
        <f>'[8]sp. DRG'!R84</f>
        <v>72.02</v>
      </c>
      <c r="V96" s="949">
        <f>'[8]sp. DRG'!S84</f>
        <v>500</v>
      </c>
      <c r="W96" s="957">
        <f>'[8]sp. DRG'!T84</f>
        <v>64.77</v>
      </c>
      <c r="X96" s="883">
        <f t="shared" si="19"/>
        <v>2475.63</v>
      </c>
      <c r="Y96" s="884">
        <f t="shared" si="20"/>
        <v>2468.38</v>
      </c>
    </row>
    <row r="97" spans="1:29">
      <c r="A97" s="843" t="s">
        <v>332</v>
      </c>
      <c r="B97" s="1001" t="s">
        <v>333</v>
      </c>
      <c r="C97" s="1002">
        <v>1</v>
      </c>
      <c r="D97" s="948">
        <f>'[8]sp. DRG'!E85</f>
        <v>3879</v>
      </c>
      <c r="E97" s="956">
        <f>'[8]sp. DRG'!F85</f>
        <v>7629.19</v>
      </c>
      <c r="F97" s="949">
        <f>'[8]sp. DRG'!G85</f>
        <v>3870</v>
      </c>
      <c r="G97" s="957">
        <f>'[8]sp. DRG'!H85</f>
        <v>7629.19</v>
      </c>
      <c r="H97" s="955"/>
      <c r="I97" s="956"/>
      <c r="J97" s="949"/>
      <c r="K97" s="957"/>
      <c r="L97" s="955">
        <f>'[8]sp. DRG'!I85</f>
        <v>985</v>
      </c>
      <c r="M97" s="956">
        <f>'[8]sp. DRG'!J85</f>
        <v>12809.26</v>
      </c>
      <c r="N97" s="949">
        <f>'[8]sp. DRG'!K85</f>
        <v>794</v>
      </c>
      <c r="O97" s="949">
        <f>'[8]sp. DRG'!L85</f>
        <v>86111</v>
      </c>
      <c r="P97" s="956">
        <f>'[8]sp. DRG'!M85</f>
        <v>12807.06</v>
      </c>
      <c r="Q97" s="949">
        <f>'[8]sp. DRG'!N85</f>
        <v>0</v>
      </c>
      <c r="R97" s="956">
        <f>'[8]sp. DRG'!O85</f>
        <v>0</v>
      </c>
      <c r="S97" s="957">
        <f>'[8]sp. DRG'!P85</f>
        <v>0</v>
      </c>
      <c r="T97" s="955">
        <f>'[8]sp. DRG'!Q85</f>
        <v>995</v>
      </c>
      <c r="U97" s="956">
        <f>'[8]sp. DRG'!R85</f>
        <v>140.27000000000001</v>
      </c>
      <c r="V97" s="949">
        <f>'[8]sp. DRG'!S85</f>
        <v>1053</v>
      </c>
      <c r="W97" s="957">
        <f>'[8]sp. DRG'!T85</f>
        <v>140.27000000000001</v>
      </c>
      <c r="X97" s="883">
        <f t="shared" si="19"/>
        <v>20578.72</v>
      </c>
      <c r="Y97" s="884">
        <f t="shared" si="20"/>
        <v>20576.52</v>
      </c>
    </row>
    <row r="98" spans="1:29" ht="22.5">
      <c r="A98" s="890" t="s">
        <v>334</v>
      </c>
      <c r="B98" s="1004" t="s">
        <v>335</v>
      </c>
      <c r="C98" s="1005">
        <v>3</v>
      </c>
      <c r="D98" s="1006"/>
      <c r="E98" s="1007"/>
      <c r="F98" s="1008"/>
      <c r="G98" s="1009"/>
      <c r="H98" s="1010"/>
      <c r="I98" s="1007"/>
      <c r="J98" s="1008"/>
      <c r="K98" s="1009"/>
      <c r="L98" s="1010">
        <f>'[8]sp. recuperare si  cronici'!E27</f>
        <v>0</v>
      </c>
      <c r="M98" s="1007">
        <f>'[8]sp. recuperare si  cronici'!F27</f>
        <v>0</v>
      </c>
      <c r="N98" s="1008">
        <f>'[8]sp. recuperare si  cronici'!G27</f>
        <v>0</v>
      </c>
      <c r="O98" s="1008">
        <f>'[8]sp. recuperare si  cronici'!H27</f>
        <v>0</v>
      </c>
      <c r="P98" s="1007">
        <f>'[8]sp. recuperare si  cronici'!I27</f>
        <v>0</v>
      </c>
      <c r="Q98" s="1008">
        <f>'[8]sp. recuperare si  cronici'!J27</f>
        <v>4027</v>
      </c>
      <c r="R98" s="1007">
        <f>'[8]sp. recuperare si  cronici'!K27</f>
        <v>946.35</v>
      </c>
      <c r="S98" s="1009">
        <f>'[8]sp. recuperare si  cronici'!L27</f>
        <v>946.35</v>
      </c>
      <c r="T98" s="1011">
        <f>'[8]sp. recuperare si  cronici'!Q27</f>
        <v>0</v>
      </c>
      <c r="U98" s="1011">
        <f>'[8]sp. recuperare si  cronici'!R27</f>
        <v>0</v>
      </c>
      <c r="V98" s="1011">
        <f>'[8]sp. recuperare si  cronici'!S27</f>
        <v>0</v>
      </c>
      <c r="W98" s="1011">
        <f>'[8]sp. recuperare si  cronici'!T27</f>
        <v>0</v>
      </c>
      <c r="X98" s="883">
        <f t="shared" si="19"/>
        <v>946.35</v>
      </c>
      <c r="Y98" s="884">
        <f t="shared" si="20"/>
        <v>946.35</v>
      </c>
    </row>
    <row r="99" spans="1:29">
      <c r="A99" s="890" t="s">
        <v>336</v>
      </c>
      <c r="B99" s="1004" t="s">
        <v>337</v>
      </c>
      <c r="C99" s="1005">
        <v>1</v>
      </c>
      <c r="D99" s="1006">
        <f>'[8]sp. DRG'!E86</f>
        <v>477</v>
      </c>
      <c r="E99" s="1012">
        <f>'[8]sp. DRG'!F86</f>
        <v>591.87</v>
      </c>
      <c r="F99" s="1013">
        <f>'[8]sp. DRG'!G86</f>
        <v>473</v>
      </c>
      <c r="G99" s="1014">
        <f>'[8]sp. DRG'!H86</f>
        <v>591.87</v>
      </c>
      <c r="H99" s="1010"/>
      <c r="I99" s="1007"/>
      <c r="J99" s="1008"/>
      <c r="K99" s="1009"/>
      <c r="L99" s="1010">
        <f>'[8]sp. DRG'!I86</f>
        <v>0</v>
      </c>
      <c r="M99" s="1012">
        <f>'[8]sp. DRG'!J86</f>
        <v>0</v>
      </c>
      <c r="N99" s="1008">
        <f>'[8]sp. DRG'!K86</f>
        <v>0</v>
      </c>
      <c r="O99" s="1008">
        <f>'[8]sp. DRG'!L86</f>
        <v>0</v>
      </c>
      <c r="P99" s="1012">
        <f>'[8]sp. DRG'!M86</f>
        <v>0</v>
      </c>
      <c r="Q99" s="1008">
        <f>'[8]sp. DRG'!N86</f>
        <v>0</v>
      </c>
      <c r="R99" s="1012">
        <f>'[8]sp. DRG'!O86</f>
        <v>0</v>
      </c>
      <c r="S99" s="1014">
        <f>'[8]sp. DRG'!P86</f>
        <v>0</v>
      </c>
      <c r="T99" s="1010">
        <f>'[8]sp. DRG'!Q86</f>
        <v>171</v>
      </c>
      <c r="U99" s="1012">
        <f>'[8]sp. DRG'!R86</f>
        <v>53.82</v>
      </c>
      <c r="V99" s="1008">
        <f>'[8]sp. DRG'!S86</f>
        <v>260</v>
      </c>
      <c r="W99" s="1014">
        <f>'[8]sp. DRG'!T86</f>
        <v>53.82</v>
      </c>
      <c r="X99" s="883">
        <f t="shared" si="19"/>
        <v>645.69000000000005</v>
      </c>
      <c r="Y99" s="884">
        <f t="shared" si="20"/>
        <v>645.69000000000005</v>
      </c>
    </row>
    <row r="100" spans="1:29" s="1020" customFormat="1">
      <c r="A100" s="1015" t="s">
        <v>338</v>
      </c>
      <c r="B100" s="1004" t="s">
        <v>339</v>
      </c>
      <c r="C100" s="1016">
        <v>1</v>
      </c>
      <c r="D100" s="1006">
        <f>'[8]sp. DRG'!E87</f>
        <v>1220</v>
      </c>
      <c r="E100" s="1012">
        <f>'[8]sp. DRG'!F87</f>
        <v>3069.27</v>
      </c>
      <c r="F100" s="1013">
        <f>'[8]sp. DRG'!G87</f>
        <v>1317</v>
      </c>
      <c r="G100" s="1014">
        <f>'[8]sp. DRG'!H87</f>
        <v>3069.27</v>
      </c>
      <c r="H100" s="1010"/>
      <c r="I100" s="1017"/>
      <c r="J100" s="1008"/>
      <c r="K100" s="1018"/>
      <c r="L100" s="1010">
        <f>'[8]sp. DRG'!I87</f>
        <v>0</v>
      </c>
      <c r="M100" s="1012">
        <f>'[8]sp. DRG'!J87</f>
        <v>0</v>
      </c>
      <c r="N100" s="1008">
        <f>'[8]sp. DRG'!K87</f>
        <v>0</v>
      </c>
      <c r="O100" s="1008">
        <f>'[8]sp. DRG'!L87</f>
        <v>0</v>
      </c>
      <c r="P100" s="1012">
        <f>'[8]sp. DRG'!M87</f>
        <v>0</v>
      </c>
      <c r="Q100" s="1008">
        <f>'[8]sp. DRG'!N87</f>
        <v>0</v>
      </c>
      <c r="R100" s="1012">
        <f>'[8]sp. DRG'!O87</f>
        <v>0</v>
      </c>
      <c r="S100" s="1014">
        <f>'[8]sp. DRG'!P87</f>
        <v>0</v>
      </c>
      <c r="T100" s="1010">
        <f>'[8]sp. DRG'!Q87</f>
        <v>790</v>
      </c>
      <c r="U100" s="1012">
        <f>'[8]sp. DRG'!R87</f>
        <v>309.31</v>
      </c>
      <c r="V100" s="1008">
        <f>'[8]sp. DRG'!S87</f>
        <v>678</v>
      </c>
      <c r="W100" s="1014">
        <f>'[8]sp. DRG'!T87</f>
        <v>309.31</v>
      </c>
      <c r="X100" s="883">
        <f t="shared" si="19"/>
        <v>3378.58</v>
      </c>
      <c r="Y100" s="884">
        <f t="shared" si="20"/>
        <v>3378.58</v>
      </c>
      <c r="Z100" s="1019"/>
      <c r="AA100" s="1019"/>
    </row>
    <row r="101" spans="1:29" s="862" customFormat="1">
      <c r="A101" s="1021" t="s">
        <v>340</v>
      </c>
      <c r="B101" s="1022" t="s">
        <v>341</v>
      </c>
      <c r="C101" s="1016">
        <v>1</v>
      </c>
      <c r="D101" s="1006">
        <f>'[8]sp. DRG'!E88</f>
        <v>2655</v>
      </c>
      <c r="E101" s="1012">
        <f>'[8]sp. DRG'!F88</f>
        <v>4153.05</v>
      </c>
      <c r="F101" s="1013">
        <f>'[8]sp. DRG'!G88</f>
        <v>2519</v>
      </c>
      <c r="G101" s="1014">
        <f>'[8]sp. DRG'!H88</f>
        <v>4093.47</v>
      </c>
      <c r="H101" s="1010"/>
      <c r="I101" s="1017"/>
      <c r="J101" s="1008"/>
      <c r="K101" s="1018"/>
      <c r="L101" s="1010">
        <f>'[8]sp. DRG'!I88</f>
        <v>0</v>
      </c>
      <c r="M101" s="1012">
        <f>'[8]sp. DRG'!J88</f>
        <v>0</v>
      </c>
      <c r="N101" s="1008">
        <f>'[8]sp. DRG'!K88</f>
        <v>0</v>
      </c>
      <c r="O101" s="1008">
        <f>'[8]sp. DRG'!L88</f>
        <v>0</v>
      </c>
      <c r="P101" s="1012">
        <f>'[8]sp. DRG'!M88</f>
        <v>0</v>
      </c>
      <c r="Q101" s="1008">
        <f>'[8]sp. DRG'!N88</f>
        <v>0</v>
      </c>
      <c r="R101" s="1012">
        <f>'[8]sp. DRG'!O88</f>
        <v>0</v>
      </c>
      <c r="S101" s="1014">
        <f>'[8]sp. DRG'!P88</f>
        <v>0</v>
      </c>
      <c r="T101" s="1010">
        <f>'[8]sp. DRG'!Q88</f>
        <v>1006</v>
      </c>
      <c r="U101" s="1012">
        <f>'[8]sp. DRG'!R88</f>
        <v>331.84</v>
      </c>
      <c r="V101" s="1008">
        <f>'[8]sp. DRG'!S88</f>
        <v>1147</v>
      </c>
      <c r="W101" s="1014">
        <f>'[8]sp. DRG'!T88</f>
        <v>331.84</v>
      </c>
      <c r="X101" s="883">
        <f t="shared" si="19"/>
        <v>4484.8900000000003</v>
      </c>
      <c r="Y101" s="884">
        <f t="shared" si="20"/>
        <v>4425.3099999999995</v>
      </c>
      <c r="Z101" s="861"/>
      <c r="AA101" s="861"/>
    </row>
    <row r="102" spans="1:29" s="862" customFormat="1">
      <c r="A102" s="1015" t="s">
        <v>342</v>
      </c>
      <c r="B102" s="1004" t="s">
        <v>343</v>
      </c>
      <c r="C102" s="1016">
        <v>1</v>
      </c>
      <c r="D102" s="1006">
        <f>'[8]sp. DRG'!E89</f>
        <v>1260</v>
      </c>
      <c r="E102" s="1012">
        <f>'[8]sp. DRG'!F89</f>
        <v>2669.25</v>
      </c>
      <c r="F102" s="1013">
        <f>'[8]sp. DRG'!G89</f>
        <v>1214</v>
      </c>
      <c r="G102" s="1014">
        <f>'[8]sp. DRG'!H89</f>
        <v>2669.25</v>
      </c>
      <c r="H102" s="1010"/>
      <c r="I102" s="1017"/>
      <c r="J102" s="1008"/>
      <c r="K102" s="1018"/>
      <c r="L102" s="1010">
        <f>'[8]sp. DRG'!I89</f>
        <v>0</v>
      </c>
      <c r="M102" s="1012">
        <f>'[8]sp. DRG'!J89</f>
        <v>0</v>
      </c>
      <c r="N102" s="1008">
        <f>'[8]sp. DRG'!K89</f>
        <v>0</v>
      </c>
      <c r="O102" s="1008">
        <f>'[8]sp. DRG'!L89</f>
        <v>0</v>
      </c>
      <c r="P102" s="1012">
        <f>'[8]sp. DRG'!M89</f>
        <v>0</v>
      </c>
      <c r="Q102" s="1008">
        <f>'[8]sp. DRG'!N89</f>
        <v>0</v>
      </c>
      <c r="R102" s="1012">
        <f>'[8]sp. DRG'!O89</f>
        <v>0</v>
      </c>
      <c r="S102" s="1014">
        <f>'[8]sp. DRG'!P89</f>
        <v>0</v>
      </c>
      <c r="T102" s="1010">
        <f>'[8]sp. DRG'!Q89</f>
        <v>3637</v>
      </c>
      <c r="U102" s="1012">
        <f>'[8]sp. DRG'!R89</f>
        <v>1150.97</v>
      </c>
      <c r="V102" s="1008">
        <f>'[8]sp. DRG'!S89</f>
        <v>3996</v>
      </c>
      <c r="W102" s="1014">
        <f>'[8]sp. DRG'!T89</f>
        <v>1150.97</v>
      </c>
      <c r="X102" s="883">
        <f t="shared" si="19"/>
        <v>3820.2200000000003</v>
      </c>
      <c r="Y102" s="884">
        <f t="shared" si="20"/>
        <v>3820.2200000000003</v>
      </c>
      <c r="Z102" s="861"/>
      <c r="AA102" s="861"/>
    </row>
    <row r="103" spans="1:29" s="862" customFormat="1">
      <c r="A103" s="1015" t="s">
        <v>344</v>
      </c>
      <c r="B103" s="1004" t="s">
        <v>345</v>
      </c>
      <c r="C103" s="1016">
        <v>1</v>
      </c>
      <c r="D103" s="1006">
        <f>'[8]sp. DRG'!E92</f>
        <v>288</v>
      </c>
      <c r="E103" s="1012">
        <f>'[8]sp. DRG'!F92</f>
        <v>846.78</v>
      </c>
      <c r="F103" s="1013">
        <f>'[8]sp. DRG'!G92</f>
        <v>297</v>
      </c>
      <c r="G103" s="1014">
        <f>'[8]sp. DRG'!H92</f>
        <v>846.78</v>
      </c>
      <c r="H103" s="1010"/>
      <c r="I103" s="1017"/>
      <c r="J103" s="1008"/>
      <c r="K103" s="1018"/>
      <c r="L103" s="1010">
        <f>'[8]sp. DRG'!I92</f>
        <v>0</v>
      </c>
      <c r="M103" s="1012">
        <f>'[8]sp. DRG'!J92</f>
        <v>0</v>
      </c>
      <c r="N103" s="1008">
        <f>'[8]sp. DRG'!K92</f>
        <v>0</v>
      </c>
      <c r="O103" s="1008">
        <f>'[8]sp. DRG'!L92</f>
        <v>0</v>
      </c>
      <c r="P103" s="1012">
        <f>'[8]sp. DRG'!M92</f>
        <v>0</v>
      </c>
      <c r="Q103" s="1008">
        <f>'[8]sp. DRG'!N92</f>
        <v>0</v>
      </c>
      <c r="R103" s="1012">
        <f>'[8]sp. DRG'!O92</f>
        <v>0</v>
      </c>
      <c r="S103" s="1014">
        <f>'[8]sp. DRG'!P92</f>
        <v>0</v>
      </c>
      <c r="T103" s="1010">
        <f>'[8]sp. DRG'!Q92</f>
        <v>1</v>
      </c>
      <c r="U103" s="1012">
        <f>'[8]sp. DRG'!R92</f>
        <v>0.38</v>
      </c>
      <c r="V103" s="1008">
        <f>'[8]sp. DRG'!S92</f>
        <v>1</v>
      </c>
      <c r="W103" s="1014">
        <f>'[8]sp. DRG'!T92</f>
        <v>0.38</v>
      </c>
      <c r="X103" s="883">
        <f t="shared" si="19"/>
        <v>847.16</v>
      </c>
      <c r="Y103" s="884">
        <f t="shared" si="20"/>
        <v>847.16</v>
      </c>
      <c r="Z103" s="861"/>
      <c r="AA103" s="861"/>
    </row>
    <row r="104" spans="1:29" s="862" customFormat="1">
      <c r="A104" s="1015" t="s">
        <v>346</v>
      </c>
      <c r="B104" s="1004" t="s">
        <v>347</v>
      </c>
      <c r="C104" s="1016">
        <v>1</v>
      </c>
      <c r="D104" s="1006">
        <f>'[8]sp. DRG'!E93</f>
        <v>1251</v>
      </c>
      <c r="E104" s="1012">
        <f>'[8]sp. DRG'!F93</f>
        <v>1702.55</v>
      </c>
      <c r="F104" s="1013">
        <f>'[8]sp. DRG'!G93</f>
        <v>1291</v>
      </c>
      <c r="G104" s="1014">
        <f>'[8]sp. DRG'!H93</f>
        <v>1702.55</v>
      </c>
      <c r="H104" s="1010"/>
      <c r="I104" s="1017"/>
      <c r="J104" s="1008"/>
      <c r="K104" s="1018"/>
      <c r="L104" s="1010">
        <f>'[8]sp. DRG'!I93</f>
        <v>0</v>
      </c>
      <c r="M104" s="1012">
        <f>'[8]sp. DRG'!J93</f>
        <v>0</v>
      </c>
      <c r="N104" s="1008">
        <f>'[8]sp. DRG'!K93</f>
        <v>0</v>
      </c>
      <c r="O104" s="1008">
        <f>'[8]sp. DRG'!L93</f>
        <v>0</v>
      </c>
      <c r="P104" s="1012">
        <f>'[8]sp. DRG'!M93</f>
        <v>0</v>
      </c>
      <c r="Q104" s="1008">
        <f>'[8]sp. DRG'!N93</f>
        <v>0</v>
      </c>
      <c r="R104" s="1012">
        <f>'[8]sp. DRG'!O93</f>
        <v>0</v>
      </c>
      <c r="S104" s="1014">
        <f>'[8]sp. DRG'!P93</f>
        <v>0</v>
      </c>
      <c r="T104" s="1010">
        <f>'[8]sp. DRG'!Q93</f>
        <v>213</v>
      </c>
      <c r="U104" s="1012">
        <f>'[8]sp. DRG'!R93</f>
        <v>53.48</v>
      </c>
      <c r="V104" s="1008">
        <f>'[8]sp. DRG'!S93</f>
        <v>209</v>
      </c>
      <c r="W104" s="1014">
        <f>'[8]sp. DRG'!T93</f>
        <v>52.65</v>
      </c>
      <c r="X104" s="883">
        <f t="shared" si="19"/>
        <v>1756.03</v>
      </c>
      <c r="Y104" s="884">
        <f t="shared" si="20"/>
        <v>1755.2</v>
      </c>
      <c r="Z104" s="861"/>
      <c r="AA104" s="861"/>
    </row>
    <row r="105" spans="1:29" s="862" customFormat="1" ht="23.25" thickBot="1">
      <c r="A105" s="1023" t="s">
        <v>348</v>
      </c>
      <c r="B105" s="1024" t="s">
        <v>349</v>
      </c>
      <c r="C105" s="1016">
        <v>1</v>
      </c>
      <c r="D105" s="1025">
        <f>'[8]sp. DRG'!E90</f>
        <v>612</v>
      </c>
      <c r="E105" s="1025">
        <f>'[8]sp. DRG'!F90</f>
        <v>1088.02</v>
      </c>
      <c r="F105" s="1025">
        <f>'[8]sp. DRG'!G90</f>
        <v>587</v>
      </c>
      <c r="G105" s="1025">
        <f>'[8]sp. DRG'!H90</f>
        <v>1088.02</v>
      </c>
      <c r="H105" s="1010"/>
      <c r="I105" s="1017"/>
      <c r="J105" s="1008"/>
      <c r="K105" s="1018"/>
      <c r="L105" s="1010">
        <f>'[8]sp. DRG'!I90</f>
        <v>0</v>
      </c>
      <c r="M105" s="1010">
        <f>'[8]sp. DRG'!J90</f>
        <v>0</v>
      </c>
      <c r="N105" s="1010">
        <f>'[8]sp. DRG'!K90</f>
        <v>0</v>
      </c>
      <c r="O105" s="1010">
        <f>'[8]sp. DRG'!L90</f>
        <v>0</v>
      </c>
      <c r="P105" s="1010">
        <f>'[8]sp. DRG'!M90</f>
        <v>0</v>
      </c>
      <c r="Q105" s="1010">
        <f>'[8]sp. DRG'!N90</f>
        <v>0</v>
      </c>
      <c r="R105" s="1010">
        <f>'[8]sp. DRG'!O90</f>
        <v>0</v>
      </c>
      <c r="S105" s="1010">
        <f>'[8]sp. DRG'!P90</f>
        <v>0</v>
      </c>
      <c r="T105" s="1010">
        <f>'[8]sp. DRG'!Q90</f>
        <v>4511</v>
      </c>
      <c r="U105" s="1010">
        <f>'[8]sp. DRG'!R90</f>
        <v>1350.75</v>
      </c>
      <c r="V105" s="1010">
        <f>'[8]sp. DRG'!S90</f>
        <v>4257</v>
      </c>
      <c r="W105" s="1010">
        <f>'[8]sp. DRG'!T90</f>
        <v>1350.75</v>
      </c>
      <c r="X105" s="883">
        <f t="shared" si="19"/>
        <v>2438.77</v>
      </c>
      <c r="Y105" s="884">
        <f t="shared" si="20"/>
        <v>2438.77</v>
      </c>
      <c r="Z105" s="861"/>
      <c r="AA105" s="861"/>
    </row>
    <row r="106" spans="1:29" s="862" customFormat="1">
      <c r="A106" s="1023" t="s">
        <v>350</v>
      </c>
      <c r="B106" s="1026" t="s">
        <v>351</v>
      </c>
      <c r="C106" s="1027">
        <v>1</v>
      </c>
      <c r="D106" s="1025">
        <f>'[8]sp. DRG'!E91</f>
        <v>344</v>
      </c>
      <c r="E106" s="1025">
        <f>'[8]sp. DRG'!F91</f>
        <v>672.95</v>
      </c>
      <c r="F106" s="1025">
        <f>'[8]sp. DRG'!G91</f>
        <v>409</v>
      </c>
      <c r="G106" s="1025">
        <f>'[8]sp. DRG'!H91</f>
        <v>661.56</v>
      </c>
      <c r="H106" s="1028"/>
      <c r="I106" s="1029"/>
      <c r="J106" s="1030"/>
      <c r="K106" s="1031"/>
      <c r="L106" s="1010">
        <f>'[8]sp. DRG'!I91</f>
        <v>0</v>
      </c>
      <c r="M106" s="1010">
        <f>'[8]sp. DRG'!J91</f>
        <v>0</v>
      </c>
      <c r="N106" s="1010">
        <f>'[8]sp. DRG'!K91</f>
        <v>0</v>
      </c>
      <c r="O106" s="1010">
        <f>'[8]sp. DRG'!L91</f>
        <v>0</v>
      </c>
      <c r="P106" s="1010">
        <f>'[8]sp. DRG'!M91</f>
        <v>0</v>
      </c>
      <c r="Q106" s="1010">
        <f>'[8]sp. DRG'!N91</f>
        <v>0</v>
      </c>
      <c r="R106" s="1010">
        <f>'[8]sp. DRG'!O91</f>
        <v>0</v>
      </c>
      <c r="S106" s="1010">
        <f>'[8]sp. DRG'!P91</f>
        <v>0</v>
      </c>
      <c r="T106" s="1010">
        <f>'[8]sp. DRG'!Q91</f>
        <v>2078</v>
      </c>
      <c r="U106" s="1010">
        <f>'[8]sp. DRG'!R91</f>
        <v>625.27</v>
      </c>
      <c r="V106" s="1010">
        <f>'[8]sp. DRG'!S91</f>
        <v>2158</v>
      </c>
      <c r="W106" s="1010">
        <f>'[8]sp. DRG'!T91</f>
        <v>625.27</v>
      </c>
      <c r="X106" s="883">
        <f t="shared" si="19"/>
        <v>1298.22</v>
      </c>
      <c r="Y106" s="884">
        <f t="shared" si="20"/>
        <v>1286.83</v>
      </c>
      <c r="Z106" s="861"/>
      <c r="AA106" s="861"/>
    </row>
    <row r="107" spans="1:29" s="862" customFormat="1">
      <c r="A107" s="1023" t="s">
        <v>352</v>
      </c>
      <c r="B107" s="1032" t="s">
        <v>353</v>
      </c>
      <c r="C107" s="1033">
        <v>3</v>
      </c>
      <c r="D107" s="1013"/>
      <c r="E107" s="1012"/>
      <c r="F107" s="1013"/>
      <c r="G107" s="1012"/>
      <c r="H107" s="1008">
        <f>'[8]sp. recuperare si  cronici'!M28</f>
        <v>0</v>
      </c>
      <c r="I107" s="1008">
        <f>'[8]sp. recuperare si  cronici'!N28</f>
        <v>0</v>
      </c>
      <c r="J107" s="1008">
        <f>'[8]sp. recuperare si  cronici'!O28</f>
        <v>0</v>
      </c>
      <c r="K107" s="1008">
        <f>'[8]sp. recuperare si  cronici'!P28</f>
        <v>0</v>
      </c>
      <c r="L107" s="1010">
        <f>'[8]sp. recuperare si  cronici'!E28</f>
        <v>0</v>
      </c>
      <c r="M107" s="1010">
        <f>'[8]sp. recuperare si  cronici'!F28</f>
        <v>0</v>
      </c>
      <c r="N107" s="1010">
        <f>'[8]sp. recuperare si  cronici'!G28</f>
        <v>0</v>
      </c>
      <c r="O107" s="1010">
        <f>'[8]sp. recuperare si  cronici'!H28</f>
        <v>0</v>
      </c>
      <c r="P107" s="1010">
        <f>'[8]sp. recuperare si  cronici'!I28</f>
        <v>0</v>
      </c>
      <c r="Q107" s="1010">
        <f>'[8]sp. recuperare si  cronici'!J28</f>
        <v>0</v>
      </c>
      <c r="R107" s="1010">
        <f>'[8]sp. recuperare si  cronici'!K28</f>
        <v>0</v>
      </c>
      <c r="S107" s="1010">
        <f>'[8]sp. recuperare si  cronici'!L28</f>
        <v>0</v>
      </c>
      <c r="T107" s="1008">
        <f>'[8]sp. recuperare si  cronici'!Q28</f>
        <v>0</v>
      </c>
      <c r="U107" s="1008">
        <f>'[8]sp. recuperare si  cronici'!R28</f>
        <v>0</v>
      </c>
      <c r="V107" s="1008">
        <f>'[8]sp. recuperare si  cronici'!S28</f>
        <v>0</v>
      </c>
      <c r="W107" s="1008">
        <f>'[8]sp. recuperare si  cronici'!T28</f>
        <v>0</v>
      </c>
      <c r="X107" s="883">
        <f t="shared" si="19"/>
        <v>0</v>
      </c>
      <c r="Y107" s="884">
        <f t="shared" si="20"/>
        <v>0</v>
      </c>
      <c r="Z107" s="861"/>
      <c r="AA107" s="861"/>
    </row>
    <row r="108" spans="1:29" s="862" customFormat="1" ht="23.25" thickBot="1">
      <c r="A108" s="1023" t="s">
        <v>354</v>
      </c>
      <c r="B108" s="1034" t="s">
        <v>355</v>
      </c>
      <c r="C108" s="1033">
        <v>3</v>
      </c>
      <c r="D108" s="1013"/>
      <c r="E108" s="1012"/>
      <c r="F108" s="1013"/>
      <c r="G108" s="1012"/>
      <c r="H108" s="1008">
        <f>'[8]sp. recuperare si  cronici'!M29</f>
        <v>0</v>
      </c>
      <c r="I108" s="1008">
        <f>'[8]sp. recuperare si  cronici'!N29</f>
        <v>0</v>
      </c>
      <c r="J108" s="1008">
        <f>'[8]sp. recuperare si  cronici'!O29</f>
        <v>0</v>
      </c>
      <c r="K108" s="1008">
        <f>'[8]sp. recuperare si  cronici'!P29</f>
        <v>0</v>
      </c>
      <c r="L108" s="1008">
        <f>'[8]sp. recuperare si  cronici'!E29</f>
        <v>234</v>
      </c>
      <c r="M108" s="1008">
        <f>'[8]sp. recuperare si  cronici'!F29</f>
        <v>683.54</v>
      </c>
      <c r="N108" s="1008">
        <f>'[8]sp. recuperare si  cronici'!G29</f>
        <v>232</v>
      </c>
      <c r="O108" s="1008">
        <f>'[8]sp. recuperare si  cronici'!H29</f>
        <v>0</v>
      </c>
      <c r="P108" s="1008">
        <f>'[8]sp. recuperare si  cronici'!I29</f>
        <v>675.44</v>
      </c>
      <c r="Q108" s="1008">
        <f>'[8]sp. recuperare si  cronici'!J29</f>
        <v>0</v>
      </c>
      <c r="R108" s="1008">
        <f>'[8]sp. recuperare si  cronici'!K29</f>
        <v>0</v>
      </c>
      <c r="S108" s="1008">
        <f>'[8]sp. recuperare si  cronici'!L29</f>
        <v>0</v>
      </c>
      <c r="T108" s="1008">
        <f>'[8]sp. recuperare si  cronici'!Q29</f>
        <v>0</v>
      </c>
      <c r="U108" s="1008">
        <f>'[8]sp. recuperare si  cronici'!R29</f>
        <v>0</v>
      </c>
      <c r="V108" s="1008">
        <f>'[8]sp. recuperare si  cronici'!S29</f>
        <v>0</v>
      </c>
      <c r="W108" s="1008">
        <f>'[8]sp. recuperare si  cronici'!T29</f>
        <v>0</v>
      </c>
      <c r="X108" s="888">
        <f t="shared" si="19"/>
        <v>683.54</v>
      </c>
      <c r="Y108" s="888">
        <f t="shared" si="20"/>
        <v>675.44</v>
      </c>
      <c r="Z108" s="861"/>
      <c r="AA108" s="861"/>
    </row>
    <row r="109" spans="1:29" s="862" customFormat="1">
      <c r="A109" s="1035" t="s">
        <v>352</v>
      </c>
      <c r="B109" s="1036" t="s">
        <v>353</v>
      </c>
      <c r="C109" s="1033">
        <v>2</v>
      </c>
      <c r="D109" s="1013"/>
      <c r="E109" s="1012"/>
      <c r="F109" s="1013"/>
      <c r="G109" s="1012"/>
      <c r="H109" s="1008">
        <f>'[8]sp. acuti altele decat DRG'!E19</f>
        <v>94</v>
      </c>
      <c r="I109" s="1008">
        <f>'[8]sp. acuti altele decat DRG'!F19</f>
        <v>90</v>
      </c>
      <c r="J109" s="1008">
        <f>'[8]sp. acuti altele decat DRG'!G19</f>
        <v>0</v>
      </c>
      <c r="K109" s="1008">
        <f>'[8]sp. acuti altele decat DRG'!H19</f>
        <v>90</v>
      </c>
      <c r="L109" s="1008">
        <f>'[8]sp. acuti altele decat DRG'!I19</f>
        <v>125</v>
      </c>
      <c r="M109" s="1008">
        <f>'[8]sp. acuti altele decat DRG'!J19</f>
        <v>338.25</v>
      </c>
      <c r="N109" s="1008">
        <f>'[8]sp. acuti altele decat DRG'!K19</f>
        <v>0</v>
      </c>
      <c r="O109" s="1008">
        <f>'[8]sp. acuti altele decat DRG'!L19</f>
        <v>0</v>
      </c>
      <c r="P109" s="1008">
        <f>'[8]sp. acuti altele decat DRG'!M19</f>
        <v>338.25</v>
      </c>
      <c r="Q109" s="1008">
        <f>'[8]sp. acuti altele decat DRG'!N19</f>
        <v>0</v>
      </c>
      <c r="R109" s="1008">
        <f>'[8]sp. acuti altele decat DRG'!O19</f>
        <v>0</v>
      </c>
      <c r="S109" s="1008">
        <f>'[8]sp. acuti altele decat DRG'!P19</f>
        <v>0</v>
      </c>
      <c r="T109" s="1008">
        <f>'[8]sp. acuti altele decat DRG'!Q19</f>
        <v>0</v>
      </c>
      <c r="U109" s="1008">
        <f>'[8]sp. acuti altele decat DRG'!R19</f>
        <v>0</v>
      </c>
      <c r="V109" s="1008">
        <f>'[8]sp. acuti altele decat DRG'!S19</f>
        <v>0</v>
      </c>
      <c r="W109" s="1008">
        <f>'[8]sp. acuti altele decat DRG'!T19</f>
        <v>0</v>
      </c>
      <c r="X109" s="888">
        <f t="shared" si="19"/>
        <v>428.25</v>
      </c>
      <c r="Y109" s="888">
        <f t="shared" si="20"/>
        <v>428.25</v>
      </c>
      <c r="Z109" s="861"/>
      <c r="AA109" s="861"/>
    </row>
    <row r="110" spans="1:29" s="862" customFormat="1" ht="24">
      <c r="A110" s="1037" t="s">
        <v>1155</v>
      </c>
      <c r="B110" s="1038" t="s">
        <v>1156</v>
      </c>
      <c r="C110" s="1033">
        <v>3</v>
      </c>
      <c r="D110" s="1013"/>
      <c r="E110" s="1012"/>
      <c r="F110" s="1013"/>
      <c r="G110" s="1012"/>
      <c r="H110" s="1008">
        <f>'[8]sp. recuperare si  cronici'!M30</f>
        <v>0</v>
      </c>
      <c r="I110" s="1008">
        <f>'[8]sp. recuperare si  cronici'!N30</f>
        <v>0</v>
      </c>
      <c r="J110" s="1008">
        <f>'[8]sp. recuperare si  cronici'!O30</f>
        <v>0</v>
      </c>
      <c r="K110" s="1008">
        <f>'[8]sp. recuperare si  cronici'!P30</f>
        <v>0</v>
      </c>
      <c r="L110" s="1008">
        <f>'[8]sp. recuperare si  cronici'!E30</f>
        <v>151</v>
      </c>
      <c r="M110" s="1008">
        <f>'[8]sp. recuperare si  cronici'!F30</f>
        <v>346.39</v>
      </c>
      <c r="N110" s="1008">
        <f>'[8]sp. recuperare si  cronici'!G30</f>
        <v>161</v>
      </c>
      <c r="O110" s="1008">
        <f>'[8]sp. recuperare si  cronici'!H30</f>
        <v>0</v>
      </c>
      <c r="P110" s="1008">
        <f>'[8]sp. recuperare si  cronici'!I30</f>
        <v>333.9</v>
      </c>
      <c r="Q110" s="1008">
        <f>'[8]sp. recuperare si  cronici'!J30</f>
        <v>0</v>
      </c>
      <c r="R110" s="1008">
        <f>'[8]sp. recuperare si  cronici'!K30</f>
        <v>0</v>
      </c>
      <c r="S110" s="1008">
        <f>'[8]sp. recuperare si  cronici'!L30</f>
        <v>0</v>
      </c>
      <c r="T110" s="1008">
        <f>'[8]sp. recuperare si  cronici'!Q30</f>
        <v>216</v>
      </c>
      <c r="U110" s="1008">
        <f>'[8]sp. recuperare si  cronici'!R30</f>
        <v>63.76</v>
      </c>
      <c r="V110" s="1008">
        <f>'[8]sp. recuperare si  cronici'!S30</f>
        <v>209</v>
      </c>
      <c r="W110" s="1008">
        <f>'[8]sp. recuperare si  cronici'!T30</f>
        <v>62.66</v>
      </c>
      <c r="X110" s="888">
        <f>U110+R110+M110+I110+E110</f>
        <v>410.15</v>
      </c>
      <c r="Y110" s="888">
        <f>W110+S110+P110+K110+G110</f>
        <v>396.55999999999995</v>
      </c>
      <c r="Z110" s="861"/>
      <c r="AA110" s="861"/>
    </row>
    <row r="111" spans="1:29" s="862" customFormat="1" ht="13.5" thickBot="1">
      <c r="A111" s="1039" t="s">
        <v>1157</v>
      </c>
      <c r="B111" s="1040" t="s">
        <v>1158</v>
      </c>
      <c r="C111" s="1041">
        <v>3</v>
      </c>
      <c r="D111" s="1042"/>
      <c r="E111" s="1043"/>
      <c r="F111" s="1042"/>
      <c r="G111" s="1043"/>
      <c r="H111" s="1008">
        <f>'[8]sp. recuperare si  cronici'!M31</f>
        <v>0</v>
      </c>
      <c r="I111" s="1008">
        <f>'[8]sp. recuperare si  cronici'!N31</f>
        <v>0</v>
      </c>
      <c r="J111" s="1008">
        <f>'[8]sp. recuperare si  cronici'!O31</f>
        <v>0</v>
      </c>
      <c r="K111" s="1008">
        <f>'[8]sp. recuperare si  cronici'!P31</f>
        <v>0</v>
      </c>
      <c r="L111" s="1008">
        <f>'[8]sp. recuperare si  cronici'!E31</f>
        <v>38</v>
      </c>
      <c r="M111" s="1008">
        <f>'[8]sp. recuperare si  cronici'!F31</f>
        <v>87.17</v>
      </c>
      <c r="N111" s="1008">
        <f>'[8]sp. recuperare si  cronici'!G31</f>
        <v>43</v>
      </c>
      <c r="O111" s="1008">
        <f>'[8]sp. recuperare si  cronici'!H31</f>
        <v>0</v>
      </c>
      <c r="P111" s="1008">
        <f>'[8]sp. recuperare si  cronici'!I31</f>
        <v>85.19</v>
      </c>
      <c r="Q111" s="1008">
        <f>'[8]sp. recuperare si  cronici'!J31</f>
        <v>0</v>
      </c>
      <c r="R111" s="1008">
        <f>'[8]sp. recuperare si  cronici'!K31</f>
        <v>0</v>
      </c>
      <c r="S111" s="1008">
        <f>'[8]sp. recuperare si  cronici'!L31</f>
        <v>0</v>
      </c>
      <c r="T111" s="1008">
        <f>'[8]sp. recuperare si  cronici'!Q31</f>
        <v>359</v>
      </c>
      <c r="U111" s="1008">
        <f>'[8]sp. recuperare si  cronici'!R31</f>
        <v>106.77</v>
      </c>
      <c r="V111" s="1008">
        <f>'[8]sp. recuperare si  cronici'!S31</f>
        <v>416</v>
      </c>
      <c r="W111" s="1008">
        <f>'[8]sp. recuperare si  cronici'!T31</f>
        <v>106.77</v>
      </c>
      <c r="X111" s="888">
        <f>U111+R111+M111+I111+E111</f>
        <v>193.94</v>
      </c>
      <c r="Y111" s="888">
        <f>W111+S111+P111+K111+G111</f>
        <v>191.95999999999998</v>
      </c>
      <c r="Z111" s="861"/>
      <c r="AA111" s="861"/>
    </row>
    <row r="112" spans="1:29" ht="13.5" thickBot="1">
      <c r="A112" s="3004" t="s">
        <v>358</v>
      </c>
      <c r="B112" s="3005"/>
      <c r="C112" s="3022"/>
      <c r="D112" s="874">
        <f t="shared" ref="D112:Y112" si="21">SUM(D88:D111)</f>
        <v>63466</v>
      </c>
      <c r="E112" s="994">
        <f t="shared" si="21"/>
        <v>124075.25</v>
      </c>
      <c r="F112" s="995">
        <f t="shared" si="21"/>
        <v>62393</v>
      </c>
      <c r="G112" s="994">
        <f t="shared" si="21"/>
        <v>123747.85</v>
      </c>
      <c r="H112" s="995">
        <f t="shared" si="21"/>
        <v>94</v>
      </c>
      <c r="I112" s="994">
        <f t="shared" si="21"/>
        <v>90</v>
      </c>
      <c r="J112" s="995">
        <f t="shared" si="21"/>
        <v>0</v>
      </c>
      <c r="K112" s="994">
        <f t="shared" si="21"/>
        <v>90</v>
      </c>
      <c r="L112" s="995">
        <f t="shared" si="21"/>
        <v>4191</v>
      </c>
      <c r="M112" s="994">
        <f t="shared" si="21"/>
        <v>27498.34</v>
      </c>
      <c r="N112" s="995">
        <f t="shared" si="21"/>
        <v>4089</v>
      </c>
      <c r="O112" s="995">
        <f t="shared" si="21"/>
        <v>102470</v>
      </c>
      <c r="P112" s="994">
        <f t="shared" si="21"/>
        <v>27241.360000000001</v>
      </c>
      <c r="Q112" s="995">
        <f t="shared" si="21"/>
        <v>7026</v>
      </c>
      <c r="R112" s="994">
        <f t="shared" si="21"/>
        <v>1651.12</v>
      </c>
      <c r="S112" s="996">
        <f t="shared" si="21"/>
        <v>1647.3600000000001</v>
      </c>
      <c r="T112" s="874">
        <f t="shared" si="21"/>
        <v>30739</v>
      </c>
      <c r="U112" s="994">
        <f t="shared" si="21"/>
        <v>8428.18</v>
      </c>
      <c r="V112" s="995">
        <f t="shared" si="21"/>
        <v>34592</v>
      </c>
      <c r="W112" s="994">
        <f t="shared" si="21"/>
        <v>8399.8900000000012</v>
      </c>
      <c r="X112" s="994">
        <f t="shared" si="21"/>
        <v>161742.89000000001</v>
      </c>
      <c r="Y112" s="994">
        <f t="shared" si="21"/>
        <v>161126.46</v>
      </c>
      <c r="Z112" s="878">
        <f>'[8]sp. DRG'!U94+'[8]sp. recuperare si  cronici'!U32+'[8]sp. acuti altele decat DRG'!U22</f>
        <v>161742.89000000004</v>
      </c>
      <c r="AA112" s="878">
        <f>'[8]sp. DRG'!V94+'[8]sp. recuperare si  cronici'!V32+'[8]sp. acuti altele decat DRG'!V22</f>
        <v>161126.46</v>
      </c>
      <c r="AB112" s="879">
        <f>X112-Z112</f>
        <v>0</v>
      </c>
      <c r="AC112" s="879">
        <f>Y112-AA112</f>
        <v>0</v>
      </c>
    </row>
    <row r="113" spans="1:29" s="862" customFormat="1" ht="22.5">
      <c r="A113" s="832" t="s">
        <v>359</v>
      </c>
      <c r="B113" s="983" t="s">
        <v>360</v>
      </c>
      <c r="C113" s="834">
        <v>1</v>
      </c>
      <c r="D113" s="938">
        <f>'[8]sp. DRG'!E95</f>
        <v>26699</v>
      </c>
      <c r="E113" s="939">
        <f>'[8]sp. DRG'!F95</f>
        <v>58999.45</v>
      </c>
      <c r="F113" s="940">
        <f>'[8]sp. DRG'!G95</f>
        <v>26506</v>
      </c>
      <c r="G113" s="941">
        <f>'[8]sp. DRG'!H95</f>
        <v>58574.46</v>
      </c>
      <c r="H113" s="1044"/>
      <c r="I113" s="1045"/>
      <c r="J113" s="1046"/>
      <c r="K113" s="1047"/>
      <c r="L113" s="942">
        <f>'[8]sp. DRG'!I95</f>
        <v>1013</v>
      </c>
      <c r="M113" s="1048">
        <f>'[8]sp. DRG'!J95</f>
        <v>3279.54</v>
      </c>
      <c r="N113" s="984">
        <f>'[8]sp. DRG'!K95</f>
        <v>1119</v>
      </c>
      <c r="O113" s="984">
        <f>'[8]sp. DRG'!L95</f>
        <v>2146</v>
      </c>
      <c r="P113" s="1048">
        <f>'[8]sp. DRG'!M95</f>
        <v>3121.64</v>
      </c>
      <c r="Q113" s="984">
        <f>'[8]sp. DRG'!N95</f>
        <v>0</v>
      </c>
      <c r="R113" s="1048">
        <f>'[8]sp. DRG'!O95</f>
        <v>0</v>
      </c>
      <c r="S113" s="1049">
        <f>'[8]sp. DRG'!P95</f>
        <v>0</v>
      </c>
      <c r="T113" s="1044">
        <f>'[8]sp. DRG'!Q95</f>
        <v>49901</v>
      </c>
      <c r="U113" s="1050">
        <f>'[8]sp. DRG'!R95</f>
        <v>13931.14</v>
      </c>
      <c r="V113" s="1044">
        <f>'[8]sp. DRG'!S95</f>
        <v>48073</v>
      </c>
      <c r="W113" s="1051">
        <f>'[8]sp. DRG'!T95</f>
        <v>12321.26</v>
      </c>
      <c r="X113" s="1052">
        <f>U113+R113+M113+I113+E113</f>
        <v>76210.13</v>
      </c>
      <c r="Y113" s="913">
        <f>W113+S113+P113+K113+G113</f>
        <v>74017.36</v>
      </c>
      <c r="Z113" s="861"/>
      <c r="AA113" s="861"/>
    </row>
    <row r="114" spans="1:29" s="862" customFormat="1" ht="22.5">
      <c r="A114" s="843" t="s">
        <v>361</v>
      </c>
      <c r="B114" s="987" t="s">
        <v>362</v>
      </c>
      <c r="C114" s="845">
        <v>1</v>
      </c>
      <c r="D114" s="855">
        <f>'[8]sp. DRG'!E96</f>
        <v>1069</v>
      </c>
      <c r="E114" s="856">
        <f>'[8]sp. DRG'!F96</f>
        <v>1352.24</v>
      </c>
      <c r="F114" s="857">
        <f>'[8]sp. DRG'!G96</f>
        <v>1006</v>
      </c>
      <c r="G114" s="858">
        <f>'[8]sp. DRG'!H96</f>
        <v>1385.48</v>
      </c>
      <c r="H114" s="955"/>
      <c r="I114" s="856"/>
      <c r="J114" s="949"/>
      <c r="K114" s="858"/>
      <c r="L114" s="1053">
        <f>'[8]sp. DRG'!I96</f>
        <v>307</v>
      </c>
      <c r="M114" s="1050">
        <f>'[8]sp. DRG'!J96</f>
        <v>679.97</v>
      </c>
      <c r="N114" s="1044">
        <f>'[8]sp. DRG'!K96</f>
        <v>301</v>
      </c>
      <c r="O114" s="1044">
        <f>'[8]sp. DRG'!L96</f>
        <v>0</v>
      </c>
      <c r="P114" s="1050">
        <f>'[8]sp. DRG'!M96</f>
        <v>659.13</v>
      </c>
      <c r="Q114" s="1044">
        <f>'[8]sp. DRG'!N96</f>
        <v>0</v>
      </c>
      <c r="R114" s="1050">
        <f>'[8]sp. DRG'!O96</f>
        <v>0</v>
      </c>
      <c r="S114" s="1054">
        <f>'[8]sp. DRG'!P96</f>
        <v>0</v>
      </c>
      <c r="T114" s="1044">
        <f>'[8]sp. DRG'!Q96</f>
        <v>2520</v>
      </c>
      <c r="U114" s="1050">
        <f>'[8]sp. DRG'!R96</f>
        <v>525.22</v>
      </c>
      <c r="V114" s="1044">
        <f>'[8]sp. DRG'!S96</f>
        <v>2546</v>
      </c>
      <c r="W114" s="1051">
        <f>'[8]sp. DRG'!T96</f>
        <v>525.22</v>
      </c>
      <c r="X114" s="1052">
        <f>U114+R114+M114+I114+E114</f>
        <v>2557.4300000000003</v>
      </c>
      <c r="Y114" s="913">
        <f>W114+S114+P114+K114+G114</f>
        <v>2569.83</v>
      </c>
      <c r="Z114" s="861"/>
      <c r="AA114" s="861"/>
    </row>
    <row r="115" spans="1:29" s="862" customFormat="1">
      <c r="A115" s="843" t="s">
        <v>363</v>
      </c>
      <c r="B115" s="987" t="s">
        <v>364</v>
      </c>
      <c r="C115" s="845">
        <v>1</v>
      </c>
      <c r="D115" s="855">
        <f>'[8]sp. DRG'!E97</f>
        <v>1683</v>
      </c>
      <c r="E115" s="856">
        <f>'[8]sp. DRG'!F97</f>
        <v>3299</v>
      </c>
      <c r="F115" s="857">
        <f>'[8]sp. DRG'!G97</f>
        <v>1683</v>
      </c>
      <c r="G115" s="858">
        <f>'[8]sp. DRG'!H97</f>
        <v>3299</v>
      </c>
      <c r="H115" s="955"/>
      <c r="I115" s="956"/>
      <c r="J115" s="949"/>
      <c r="K115" s="957"/>
      <c r="L115" s="1053">
        <f>'[8]sp. DRG'!I97</f>
        <v>835</v>
      </c>
      <c r="M115" s="1050">
        <f>'[8]sp. DRG'!J97</f>
        <v>8288</v>
      </c>
      <c r="N115" s="1044">
        <f>'[8]sp. DRG'!K97</f>
        <v>0</v>
      </c>
      <c r="O115" s="1044">
        <f>'[8]sp. DRG'!L97</f>
        <v>61773</v>
      </c>
      <c r="P115" s="1050">
        <f>'[8]sp. DRG'!M97</f>
        <v>8226</v>
      </c>
      <c r="Q115" s="1044">
        <f>'[8]sp. DRG'!N97</f>
        <v>0</v>
      </c>
      <c r="R115" s="1050">
        <f>'[8]sp. DRG'!O97</f>
        <v>0</v>
      </c>
      <c r="S115" s="1054">
        <f>'[8]sp. DRG'!P97</f>
        <v>0</v>
      </c>
      <c r="T115" s="1044">
        <f>'[8]sp. DRG'!Q97</f>
        <v>6300</v>
      </c>
      <c r="U115" s="1050">
        <f>'[8]sp. DRG'!R97</f>
        <v>630</v>
      </c>
      <c r="V115" s="1044">
        <f>'[8]sp. DRG'!S97</f>
        <v>6470</v>
      </c>
      <c r="W115" s="1051">
        <f>'[8]sp. DRG'!T97</f>
        <v>630</v>
      </c>
      <c r="X115" s="1052">
        <f>U115+R115+M115+I115+E115</f>
        <v>12217</v>
      </c>
      <c r="Y115" s="913">
        <f>W115+S115+P115+K115+G115</f>
        <v>12155</v>
      </c>
      <c r="Z115" s="861"/>
      <c r="AA115" s="861"/>
    </row>
    <row r="116" spans="1:29" ht="13.5" thickBot="1">
      <c r="A116" s="1055" t="s">
        <v>365</v>
      </c>
      <c r="B116" s="1056" t="s">
        <v>366</v>
      </c>
      <c r="C116" s="1057">
        <v>1</v>
      </c>
      <c r="D116" s="870">
        <f>'[8]sp. DRG'!E98</f>
        <v>137</v>
      </c>
      <c r="E116" s="871">
        <f>'[8]sp. DRG'!F98</f>
        <v>178.77</v>
      </c>
      <c r="F116" s="872">
        <f>'[8]sp. DRG'!G98</f>
        <v>137</v>
      </c>
      <c r="G116" s="873">
        <f>'[8]sp. DRG'!H98</f>
        <v>177.76</v>
      </c>
      <c r="H116" s="955"/>
      <c r="I116" s="959"/>
      <c r="J116" s="949"/>
      <c r="K116" s="961"/>
      <c r="L116" s="1058">
        <f>'[8]sp. DRG'!I98</f>
        <v>0</v>
      </c>
      <c r="M116" s="1059">
        <f>'[8]sp. DRG'!J98</f>
        <v>7125.95</v>
      </c>
      <c r="N116" s="1060">
        <f>'[8]sp. DRG'!K98</f>
        <v>0</v>
      </c>
      <c r="O116" s="1060">
        <f>'[8]sp. DRG'!L98</f>
        <v>30015</v>
      </c>
      <c r="P116" s="1059">
        <f>'[8]sp. DRG'!M98</f>
        <v>7068.11</v>
      </c>
      <c r="Q116" s="1060">
        <f>'[8]sp. DRG'!N98</f>
        <v>0</v>
      </c>
      <c r="R116" s="1059">
        <f>'[8]sp. DRG'!O98</f>
        <v>0</v>
      </c>
      <c r="S116" s="1061">
        <f>'[8]sp. DRG'!P98</f>
        <v>0</v>
      </c>
      <c r="T116" s="1044">
        <f>'[8]sp. DRG'!Q98</f>
        <v>348</v>
      </c>
      <c r="U116" s="1050">
        <f>'[8]sp. DRG'!R98</f>
        <v>109.16</v>
      </c>
      <c r="V116" s="1044">
        <f>'[8]sp. DRG'!S98</f>
        <v>356</v>
      </c>
      <c r="W116" s="1051">
        <f>'[8]sp. DRG'!T98</f>
        <v>109.16</v>
      </c>
      <c r="X116" s="1052">
        <f>U116+R116+M116+I116+E116</f>
        <v>7413.88</v>
      </c>
      <c r="Y116" s="913">
        <f>W116+S116+P116+K116+G116</f>
        <v>7355.03</v>
      </c>
    </row>
    <row r="117" spans="1:29" ht="17.25" customHeight="1" thickBot="1">
      <c r="A117" s="1062" t="s">
        <v>367</v>
      </c>
      <c r="B117" s="1063" t="s">
        <v>368</v>
      </c>
      <c r="C117" s="1064">
        <v>1</v>
      </c>
      <c r="D117" s="870">
        <f>'[8]sp. DRG'!E99</f>
        <v>0</v>
      </c>
      <c r="E117" s="871">
        <f>'[8]sp. DRG'!F99</f>
        <v>0</v>
      </c>
      <c r="F117" s="872">
        <f>'[8]sp. DRG'!G99</f>
        <v>0</v>
      </c>
      <c r="G117" s="873">
        <f>'[8]sp. DRG'!H99</f>
        <v>0</v>
      </c>
      <c r="H117" s="1065"/>
      <c r="I117" s="1065"/>
      <c r="J117" s="1065"/>
      <c r="K117" s="1065"/>
      <c r="L117" s="1058">
        <f>'[8]sp. DRG'!I99</f>
        <v>0</v>
      </c>
      <c r="M117" s="1058">
        <f>'[8]sp. DRG'!J99</f>
        <v>0</v>
      </c>
      <c r="N117" s="1058">
        <f>'[8]sp. DRG'!K99</f>
        <v>0</v>
      </c>
      <c r="O117" s="1058">
        <f>'[8]sp. DRG'!L99</f>
        <v>0</v>
      </c>
      <c r="P117" s="1058">
        <f>'[8]sp. DRG'!M99</f>
        <v>0</v>
      </c>
      <c r="Q117" s="1058">
        <f>'[8]sp. DRG'!N99</f>
        <v>8114</v>
      </c>
      <c r="R117" s="1058">
        <f>'[8]sp. DRG'!O99</f>
        <v>1911.82</v>
      </c>
      <c r="S117" s="1058">
        <f>'[8]sp. DRG'!P99</f>
        <v>1846.18</v>
      </c>
      <c r="T117" s="1058">
        <f>'[8]sp. DRG'!Q99</f>
        <v>1436</v>
      </c>
      <c r="U117" s="1058">
        <f>'[8]sp. DRG'!R99</f>
        <v>399.03</v>
      </c>
      <c r="V117" s="1058">
        <f>'[8]sp. DRG'!S99</f>
        <v>0</v>
      </c>
      <c r="W117" s="1058">
        <f>'[8]sp. DRG'!T99</f>
        <v>394</v>
      </c>
      <c r="X117" s="1052">
        <f>U117+R117+M117+I117+E117</f>
        <v>2310.85</v>
      </c>
      <c r="Y117" s="913">
        <f>W117+S117+P117+K117+G117</f>
        <v>2240.1800000000003</v>
      </c>
    </row>
    <row r="118" spans="1:29" ht="13.5" thickBot="1">
      <c r="A118" s="3004" t="s">
        <v>369</v>
      </c>
      <c r="B118" s="3005"/>
      <c r="C118" s="3022"/>
      <c r="D118" s="905">
        <f t="shared" ref="D118:L118" si="22">SUM(D113:D117)</f>
        <v>29588</v>
      </c>
      <c r="E118" s="906">
        <f t="shared" si="22"/>
        <v>63829.459999999992</v>
      </c>
      <c r="F118" s="905">
        <f t="shared" si="22"/>
        <v>29332</v>
      </c>
      <c r="G118" s="906">
        <f t="shared" si="22"/>
        <v>63436.700000000004</v>
      </c>
      <c r="H118" s="995">
        <f t="shared" si="22"/>
        <v>0</v>
      </c>
      <c r="I118" s="995">
        <f t="shared" si="22"/>
        <v>0</v>
      </c>
      <c r="J118" s="995">
        <f t="shared" si="22"/>
        <v>0</v>
      </c>
      <c r="K118" s="995">
        <f t="shared" si="22"/>
        <v>0</v>
      </c>
      <c r="L118" s="1066">
        <f t="shared" si="22"/>
        <v>2155</v>
      </c>
      <c r="M118" s="906">
        <f t="shared" ref="M118:Y118" si="23">SUM(M113:M117)</f>
        <v>19373.46</v>
      </c>
      <c r="N118" s="1066">
        <f t="shared" si="23"/>
        <v>1420</v>
      </c>
      <c r="O118" s="1066">
        <f t="shared" si="23"/>
        <v>93934</v>
      </c>
      <c r="P118" s="906">
        <f t="shared" si="23"/>
        <v>19074.88</v>
      </c>
      <c r="Q118" s="1066">
        <f t="shared" si="23"/>
        <v>8114</v>
      </c>
      <c r="R118" s="906">
        <f t="shared" si="23"/>
        <v>1911.82</v>
      </c>
      <c r="S118" s="906">
        <f t="shared" si="23"/>
        <v>1846.18</v>
      </c>
      <c r="T118" s="1066">
        <f t="shared" si="23"/>
        <v>60505</v>
      </c>
      <c r="U118" s="875">
        <f t="shared" si="23"/>
        <v>15594.55</v>
      </c>
      <c r="V118" s="995">
        <f t="shared" si="23"/>
        <v>57445</v>
      </c>
      <c r="W118" s="875">
        <f t="shared" si="23"/>
        <v>13979.64</v>
      </c>
      <c r="X118" s="875">
        <f t="shared" si="23"/>
        <v>100709.29000000001</v>
      </c>
      <c r="Y118" s="875">
        <f t="shared" si="23"/>
        <v>98337.4</v>
      </c>
      <c r="Z118" s="878">
        <f>'[8]sp. DRG'!U100+'[8]sp. recuperare si  cronici'!U34</f>
        <v>100709.29000000001</v>
      </c>
      <c r="AA118" s="878">
        <f>'[8]sp. DRG'!V100+'[8]sp. recuperare si  cronici'!V34</f>
        <v>98337.4</v>
      </c>
      <c r="AB118" s="879">
        <f>X118-Z118</f>
        <v>0</v>
      </c>
      <c r="AC118" s="879">
        <f>Y118-AA118</f>
        <v>0</v>
      </c>
    </row>
    <row r="119" spans="1:29">
      <c r="A119" s="832" t="s">
        <v>370</v>
      </c>
      <c r="B119" s="844" t="s">
        <v>371</v>
      </c>
      <c r="C119" s="885">
        <v>1</v>
      </c>
      <c r="D119" s="942">
        <f>'[8]sp. DRG'!E101</f>
        <v>21791</v>
      </c>
      <c r="E119" s="985">
        <f>'[8]sp. DRG'!F101</f>
        <v>38367</v>
      </c>
      <c r="F119" s="943">
        <f>'[8]sp. DRG'!G101</f>
        <v>21588.61</v>
      </c>
      <c r="G119" s="986">
        <f>'[8]sp. DRG'!H101</f>
        <v>38010.65</v>
      </c>
      <c r="H119" s="1044"/>
      <c r="I119" s="1067"/>
      <c r="J119" s="1046"/>
      <c r="K119" s="1068"/>
      <c r="L119" s="942">
        <f>'[8]sp. DRG'!I101</f>
        <v>262</v>
      </c>
      <c r="M119" s="985">
        <f>'[8]sp. DRG'!J101</f>
        <v>1758</v>
      </c>
      <c r="N119" s="943">
        <f>'[8]sp. DRG'!K101</f>
        <v>341</v>
      </c>
      <c r="O119" s="943">
        <f>'[8]sp. DRG'!L101</f>
        <v>9901</v>
      </c>
      <c r="P119" s="985">
        <f>'[8]sp. DRG'!M101</f>
        <v>1758</v>
      </c>
      <c r="Q119" s="943">
        <f>'[8]sp. DRG'!N101</f>
        <v>0</v>
      </c>
      <c r="R119" s="985">
        <f>'[8]sp. DRG'!O101</f>
        <v>0</v>
      </c>
      <c r="S119" s="1069">
        <f>'[8]sp. DRG'!P101</f>
        <v>0</v>
      </c>
      <c r="T119" s="942">
        <f>'[8]sp. DRG'!Q101</f>
        <v>5084</v>
      </c>
      <c r="U119" s="1067">
        <f>'[8]sp. DRG'!R101</f>
        <v>1681</v>
      </c>
      <c r="V119" s="1046">
        <f>'[8]sp. DRG'!S101</f>
        <v>6064</v>
      </c>
      <c r="W119" s="1070">
        <f>'[8]sp. DRG'!T101</f>
        <v>1584.49</v>
      </c>
      <c r="X119" s="912">
        <f t="shared" ref="X119:X126" si="24">U119+R119+M119+I119+E119</f>
        <v>41806</v>
      </c>
      <c r="Y119" s="913">
        <f t="shared" ref="Y119:Y126" si="25">W119+S119+P119+K119+G119</f>
        <v>41353.14</v>
      </c>
    </row>
    <row r="120" spans="1:29">
      <c r="A120" s="843" t="s">
        <v>372</v>
      </c>
      <c r="B120" s="987" t="s">
        <v>373</v>
      </c>
      <c r="C120" s="885">
        <v>1</v>
      </c>
      <c r="D120" s="948">
        <f>'[8]sp. DRG'!E102</f>
        <v>8047</v>
      </c>
      <c r="E120" s="956">
        <f>'[8]sp. DRG'!F102</f>
        <v>11865.763999999999</v>
      </c>
      <c r="F120" s="949">
        <f>'[8]sp. DRG'!G102</f>
        <v>7941.95</v>
      </c>
      <c r="G120" s="957">
        <f>'[8]sp. DRG'!H102</f>
        <v>11710.87</v>
      </c>
      <c r="H120" s="955"/>
      <c r="I120" s="1067"/>
      <c r="J120" s="949"/>
      <c r="K120" s="1068"/>
      <c r="L120" s="948">
        <f>'[8]sp. DRG'!I102</f>
        <v>82</v>
      </c>
      <c r="M120" s="956">
        <f>'[8]sp. DRG'!J102</f>
        <v>582.42899999999997</v>
      </c>
      <c r="N120" s="949">
        <f>'[8]sp. DRG'!K102</f>
        <v>176</v>
      </c>
      <c r="O120" s="949">
        <f>'[8]sp. DRG'!L102</f>
        <v>2972</v>
      </c>
      <c r="P120" s="956">
        <f>'[8]sp. DRG'!M102</f>
        <v>582.42999999999995</v>
      </c>
      <c r="Q120" s="949">
        <f>'[8]sp. DRG'!N102</f>
        <v>0</v>
      </c>
      <c r="R120" s="956">
        <f>'[8]sp. DRG'!O102</f>
        <v>0</v>
      </c>
      <c r="S120" s="1071">
        <f>'[8]sp. DRG'!P102</f>
        <v>0</v>
      </c>
      <c r="T120" s="948">
        <f>'[8]sp. DRG'!Q102</f>
        <v>9170</v>
      </c>
      <c r="U120" s="956">
        <f>'[8]sp. DRG'!R102</f>
        <v>1489.9259999999999</v>
      </c>
      <c r="V120" s="949">
        <f>'[8]sp. DRG'!S102</f>
        <v>13027</v>
      </c>
      <c r="W120" s="957">
        <f>'[8]sp. DRG'!T102</f>
        <v>1448.88</v>
      </c>
      <c r="X120" s="912">
        <f t="shared" si="24"/>
        <v>13938.118999999999</v>
      </c>
      <c r="Y120" s="913">
        <f t="shared" si="25"/>
        <v>13742.18</v>
      </c>
    </row>
    <row r="121" spans="1:29" s="862" customFormat="1">
      <c r="A121" s="843" t="s">
        <v>374</v>
      </c>
      <c r="B121" s="987" t="s">
        <v>375</v>
      </c>
      <c r="C121" s="885">
        <v>1</v>
      </c>
      <c r="D121" s="948">
        <f>'[8]sp. DRG'!E103</f>
        <v>2503</v>
      </c>
      <c r="E121" s="956">
        <f>'[8]sp. DRG'!F103</f>
        <v>3247.42</v>
      </c>
      <c r="F121" s="949">
        <f>'[8]sp. DRG'!G103</f>
        <v>2502.9229234284448</v>
      </c>
      <c r="G121" s="957">
        <f>'[8]sp. DRG'!H103</f>
        <v>3247.32</v>
      </c>
      <c r="H121" s="955"/>
      <c r="I121" s="1067"/>
      <c r="J121" s="949"/>
      <c r="K121" s="1068"/>
      <c r="L121" s="948">
        <f>'[8]sp. DRG'!I103</f>
        <v>180</v>
      </c>
      <c r="M121" s="956">
        <f>'[8]sp. DRG'!J103</f>
        <v>398.68</v>
      </c>
      <c r="N121" s="949">
        <f>'[8]sp. DRG'!K103</f>
        <v>180</v>
      </c>
      <c r="O121" s="949">
        <f>'[8]sp. DRG'!L103</f>
        <v>0</v>
      </c>
      <c r="P121" s="956">
        <f>'[8]sp. DRG'!M103</f>
        <v>398.68</v>
      </c>
      <c r="Q121" s="949">
        <f>'[8]sp. DRG'!N103</f>
        <v>0</v>
      </c>
      <c r="R121" s="956">
        <f>'[8]sp. DRG'!O103</f>
        <v>0</v>
      </c>
      <c r="S121" s="1071">
        <f>'[8]sp. DRG'!P103</f>
        <v>0</v>
      </c>
      <c r="T121" s="948">
        <f>'[8]sp. DRG'!Q103</f>
        <v>923</v>
      </c>
      <c r="U121" s="956">
        <f>'[8]sp. DRG'!R103</f>
        <v>159.12</v>
      </c>
      <c r="V121" s="949">
        <f>'[8]sp. DRG'!S103</f>
        <v>923</v>
      </c>
      <c r="W121" s="957">
        <f>'[8]sp. DRG'!T103</f>
        <v>156.68</v>
      </c>
      <c r="X121" s="912">
        <f t="shared" si="24"/>
        <v>3805.2200000000003</v>
      </c>
      <c r="Y121" s="913">
        <f t="shared" si="25"/>
        <v>3802.6800000000003</v>
      </c>
      <c r="Z121" s="861"/>
      <c r="AA121" s="861"/>
    </row>
    <row r="122" spans="1:29" s="862" customFormat="1">
      <c r="A122" s="843" t="s">
        <v>376</v>
      </c>
      <c r="B122" s="987" t="s">
        <v>377</v>
      </c>
      <c r="C122" s="845">
        <v>3</v>
      </c>
      <c r="D122" s="948"/>
      <c r="E122" s="956"/>
      <c r="F122" s="949"/>
      <c r="G122" s="957"/>
      <c r="H122" s="955"/>
      <c r="I122" s="956"/>
      <c r="J122" s="949"/>
      <c r="K122" s="1071"/>
      <c r="L122" s="948">
        <f>'[8]sp. recuperare si  cronici'!E35</f>
        <v>512</v>
      </c>
      <c r="M122" s="956">
        <f>'[8]sp. recuperare si  cronici'!F35</f>
        <v>1236.21</v>
      </c>
      <c r="N122" s="949">
        <f>'[8]sp. recuperare si  cronici'!G35</f>
        <v>569</v>
      </c>
      <c r="O122" s="949">
        <f>'[8]sp. recuperare si  cronici'!H35</f>
        <v>0</v>
      </c>
      <c r="P122" s="956">
        <f>'[8]sp. recuperare si  cronici'!I35</f>
        <v>1236.21</v>
      </c>
      <c r="Q122" s="949">
        <f>'[8]sp. recuperare si  cronici'!J35</f>
        <v>1232</v>
      </c>
      <c r="R122" s="956">
        <f>'[8]sp. recuperare si  cronici'!K35</f>
        <v>290.27999999999997</v>
      </c>
      <c r="S122" s="1071">
        <f>'[8]sp. recuperare si  cronici'!L35</f>
        <v>290.27999999999997</v>
      </c>
      <c r="T122" s="948">
        <f>'[8]sp. recuperare si  cronici'!Q35</f>
        <v>668</v>
      </c>
      <c r="U122" s="956">
        <f>'[8]sp. recuperare si  cronici'!R35</f>
        <v>157.65</v>
      </c>
      <c r="V122" s="949">
        <f>'[8]sp. recuperare si  cronici'!S35</f>
        <v>736</v>
      </c>
      <c r="W122" s="957">
        <f>'[8]sp. recuperare si  cronici'!T35</f>
        <v>148.19999999999999</v>
      </c>
      <c r="X122" s="912">
        <f t="shared" si="24"/>
        <v>1684.1399999999999</v>
      </c>
      <c r="Y122" s="913">
        <f t="shared" si="25"/>
        <v>1674.69</v>
      </c>
      <c r="Z122" s="861"/>
      <c r="AA122" s="861"/>
    </row>
    <row r="123" spans="1:29" ht="22.5">
      <c r="A123" s="843" t="s">
        <v>378</v>
      </c>
      <c r="B123" s="987" t="s">
        <v>379</v>
      </c>
      <c r="C123" s="845">
        <v>1</v>
      </c>
      <c r="D123" s="948">
        <f>'[8]sp. DRG'!E104</f>
        <v>4644</v>
      </c>
      <c r="E123" s="956">
        <f>'[8]sp. DRG'!F104</f>
        <v>9496.02</v>
      </c>
      <c r="F123" s="949">
        <f>'[8]sp. DRG'!G104</f>
        <v>4644</v>
      </c>
      <c r="G123" s="957">
        <f>'[8]sp. DRG'!H104</f>
        <v>9494.4500000000007</v>
      </c>
      <c r="H123" s="955"/>
      <c r="I123" s="956"/>
      <c r="J123" s="949"/>
      <c r="K123" s="1071"/>
      <c r="L123" s="948">
        <f>'[8]sp. DRG'!I104</f>
        <v>534</v>
      </c>
      <c r="M123" s="956">
        <f>'[8]sp. DRG'!J104</f>
        <v>13823.18</v>
      </c>
      <c r="N123" s="949">
        <f>'[8]sp. DRG'!K104</f>
        <v>534</v>
      </c>
      <c r="O123" s="949">
        <f>'[8]sp. DRG'!L104</f>
        <v>105972</v>
      </c>
      <c r="P123" s="956">
        <f>'[8]sp. DRG'!M104</f>
        <v>13823.18</v>
      </c>
      <c r="Q123" s="949">
        <f>'[8]sp. DRG'!N104</f>
        <v>6069</v>
      </c>
      <c r="R123" s="956">
        <f>'[8]sp. DRG'!O104</f>
        <v>1429.78</v>
      </c>
      <c r="S123" s="1071">
        <f>'[8]sp. DRG'!P104</f>
        <v>1429.98</v>
      </c>
      <c r="T123" s="948">
        <f>'[8]sp. DRG'!Q104</f>
        <v>5381</v>
      </c>
      <c r="U123" s="956">
        <f>'[8]sp. DRG'!R104</f>
        <v>863.44</v>
      </c>
      <c r="V123" s="949">
        <f>'[8]sp. DRG'!S104</f>
        <v>3442</v>
      </c>
      <c r="W123" s="957">
        <f>'[8]sp. DRG'!T104</f>
        <v>739.23</v>
      </c>
      <c r="X123" s="912">
        <f t="shared" si="24"/>
        <v>25612.420000000002</v>
      </c>
      <c r="Y123" s="913">
        <f t="shared" si="25"/>
        <v>25486.84</v>
      </c>
    </row>
    <row r="124" spans="1:29" s="862" customFormat="1">
      <c r="A124" s="1072" t="s">
        <v>380</v>
      </c>
      <c r="B124" s="1073" t="s">
        <v>381</v>
      </c>
      <c r="C124" s="926">
        <v>3</v>
      </c>
      <c r="D124" s="948"/>
      <c r="E124" s="956"/>
      <c r="F124" s="949"/>
      <c r="G124" s="957"/>
      <c r="H124" s="955"/>
      <c r="I124" s="956"/>
      <c r="J124" s="949"/>
      <c r="K124" s="1071"/>
      <c r="L124" s="948">
        <f>'[8]sp. recuperare si  cronici'!E36</f>
        <v>105</v>
      </c>
      <c r="M124" s="956">
        <f>'[8]sp. recuperare si  cronici'!F36</f>
        <v>232.24</v>
      </c>
      <c r="N124" s="949">
        <f>'[8]sp. recuperare si  cronici'!G36</f>
        <v>101</v>
      </c>
      <c r="O124" s="949">
        <f>'[8]sp. recuperare si  cronici'!H36</f>
        <v>0</v>
      </c>
      <c r="P124" s="956">
        <f>'[8]sp. recuperare si  cronici'!I36</f>
        <v>223.37</v>
      </c>
      <c r="Q124" s="949">
        <f>'[8]sp. recuperare si  cronici'!J36</f>
        <v>3795</v>
      </c>
      <c r="R124" s="956">
        <f>'[8]sp. recuperare si  cronici'!K36</f>
        <v>662.09</v>
      </c>
      <c r="S124" s="1071">
        <f>'[8]sp. recuperare si  cronici'!L36</f>
        <v>622.99</v>
      </c>
      <c r="T124" s="948">
        <f>'[8]sp. recuperare si  cronici'!Q36</f>
        <v>0</v>
      </c>
      <c r="U124" s="956">
        <f>'[8]sp. recuperare si  cronici'!R36</f>
        <v>0</v>
      </c>
      <c r="V124" s="949">
        <f>'[8]sp. recuperare si  cronici'!S36</f>
        <v>0</v>
      </c>
      <c r="W124" s="957">
        <f>'[8]sp. recuperare si  cronici'!T36</f>
        <v>0</v>
      </c>
      <c r="X124" s="912">
        <f t="shared" si="24"/>
        <v>894.33</v>
      </c>
      <c r="Y124" s="913">
        <f t="shared" si="25"/>
        <v>846.36</v>
      </c>
      <c r="Z124" s="861"/>
      <c r="AA124" s="861"/>
    </row>
    <row r="125" spans="1:29" s="862" customFormat="1" ht="13.5" thickBot="1">
      <c r="A125" s="1074" t="s">
        <v>382</v>
      </c>
      <c r="B125" s="1075" t="s">
        <v>383</v>
      </c>
      <c r="C125" s="1076">
        <v>3</v>
      </c>
      <c r="D125" s="1077"/>
      <c r="E125" s="1078"/>
      <c r="F125" s="1079"/>
      <c r="G125" s="1080"/>
      <c r="H125" s="1081"/>
      <c r="I125" s="1078"/>
      <c r="J125" s="1079"/>
      <c r="K125" s="1082"/>
      <c r="L125" s="1077">
        <f>'[8]sp. recuperare si  cronici'!E37</f>
        <v>812</v>
      </c>
      <c r="M125" s="1078">
        <f>'[8]sp. recuperare si  cronici'!F37</f>
        <v>1660.54</v>
      </c>
      <c r="N125" s="1079">
        <f>'[8]sp. recuperare si  cronici'!G37</f>
        <v>761</v>
      </c>
      <c r="O125" s="1079">
        <f>'[8]sp. recuperare si  cronici'!H37</f>
        <v>0</v>
      </c>
      <c r="P125" s="1078">
        <f>'[8]sp. recuperare si  cronici'!I37</f>
        <v>1524.47</v>
      </c>
      <c r="Q125" s="1079">
        <f>'[8]sp. recuperare si  cronici'!J37</f>
        <v>5662</v>
      </c>
      <c r="R125" s="1078">
        <f>'[8]sp. recuperare si  cronici'!K37</f>
        <v>1334.08</v>
      </c>
      <c r="S125" s="1082">
        <f>'[8]sp. recuperare si  cronici'!L37</f>
        <v>1308.4000000000001</v>
      </c>
      <c r="T125" s="1077">
        <f>'[8]sp. recuperare si  cronici'!Q37</f>
        <v>2289</v>
      </c>
      <c r="U125" s="1078">
        <f>'[8]sp. recuperare si  cronici'!R37</f>
        <v>645.63</v>
      </c>
      <c r="V125" s="1079">
        <f>'[8]sp. recuperare si  cronici'!S37</f>
        <v>2090</v>
      </c>
      <c r="W125" s="1080">
        <f>'[8]sp. recuperare si  cronici'!T37</f>
        <v>585.01</v>
      </c>
      <c r="X125" s="912">
        <f t="shared" si="24"/>
        <v>3640.25</v>
      </c>
      <c r="Y125" s="913">
        <f t="shared" si="25"/>
        <v>3417.88</v>
      </c>
      <c r="Z125" s="861"/>
      <c r="AA125" s="861"/>
    </row>
    <row r="126" spans="1:29" s="862" customFormat="1" ht="13.5" thickBot="1">
      <c r="A126" s="1083" t="s">
        <v>384</v>
      </c>
      <c r="B126" s="1084" t="s">
        <v>385</v>
      </c>
      <c r="C126" s="1085">
        <v>1</v>
      </c>
      <c r="D126" s="1079">
        <f>'[8]sp. DRG'!E105</f>
        <v>1839</v>
      </c>
      <c r="E126" s="1079">
        <f>'[8]sp. DRG'!F105</f>
        <v>2665.05</v>
      </c>
      <c r="F126" s="1079">
        <f>'[8]sp. DRG'!G105</f>
        <v>1838</v>
      </c>
      <c r="G126" s="1079">
        <f>'[8]sp. DRG'!H105</f>
        <v>2664.0720000000001</v>
      </c>
      <c r="H126" s="1079"/>
      <c r="I126" s="1079"/>
      <c r="J126" s="1079"/>
      <c r="K126" s="1079"/>
      <c r="L126" s="1079">
        <f>'[8]sp. DRG'!I105</f>
        <v>0</v>
      </c>
      <c r="M126" s="1079">
        <f>'[8]sp. DRG'!J105</f>
        <v>0</v>
      </c>
      <c r="N126" s="1079">
        <f>'[8]sp. DRG'!K105</f>
        <v>0</v>
      </c>
      <c r="O126" s="1079">
        <f>'[8]sp. DRG'!L105</f>
        <v>0</v>
      </c>
      <c r="P126" s="1079">
        <f>'[8]sp. DRG'!M105</f>
        <v>0</v>
      </c>
      <c r="Q126" s="1079">
        <f>'[8]sp. DRG'!N105</f>
        <v>0</v>
      </c>
      <c r="R126" s="1079">
        <f>'[8]sp. DRG'!O105</f>
        <v>0</v>
      </c>
      <c r="S126" s="1079">
        <f>'[8]sp. DRG'!P105</f>
        <v>0</v>
      </c>
      <c r="T126" s="1079">
        <f>'[8]sp. DRG'!Q105</f>
        <v>1000</v>
      </c>
      <c r="U126" s="1079">
        <f>'[8]sp. DRG'!R105</f>
        <v>358.87</v>
      </c>
      <c r="V126" s="1079">
        <f>'[8]sp. DRG'!S105</f>
        <v>1030</v>
      </c>
      <c r="W126" s="1079">
        <f>'[8]sp. DRG'!T105</f>
        <v>323.72000000000003</v>
      </c>
      <c r="X126" s="912">
        <f t="shared" si="24"/>
        <v>3023.92</v>
      </c>
      <c r="Y126" s="913">
        <f t="shared" si="25"/>
        <v>2987.7920000000004</v>
      </c>
      <c r="Z126" s="861"/>
      <c r="AA126" s="861"/>
    </row>
    <row r="127" spans="1:29" ht="13.5" thickBot="1">
      <c r="A127" s="3004" t="s">
        <v>386</v>
      </c>
      <c r="B127" s="3005"/>
      <c r="C127" s="3022"/>
      <c r="D127" s="874">
        <f>SUM(D119:D126)</f>
        <v>38824</v>
      </c>
      <c r="E127" s="875">
        <f>SUM(E119:E126)</f>
        <v>65641.254000000001</v>
      </c>
      <c r="F127" s="874">
        <f>SUM(F119:F126)</f>
        <v>38515.482923428448</v>
      </c>
      <c r="G127" s="875">
        <f>SUM(G119:G126)</f>
        <v>65127.362000000008</v>
      </c>
      <c r="H127" s="995">
        <f>SUM(H119:H125)</f>
        <v>0</v>
      </c>
      <c r="I127" s="875">
        <f>SUM(I119:I125)</f>
        <v>0</v>
      </c>
      <c r="J127" s="874">
        <f>SUM(J119:J125)</f>
        <v>0</v>
      </c>
      <c r="K127" s="875">
        <f>SUM(K119:K125)</f>
        <v>0</v>
      </c>
      <c r="L127" s="995">
        <f>SUM(L119:L126)</f>
        <v>2487</v>
      </c>
      <c r="M127" s="875">
        <f t="shared" ref="M127:Y127" si="26">SUM(M119:M126)</f>
        <v>19691.279000000002</v>
      </c>
      <c r="N127" s="995">
        <f t="shared" si="26"/>
        <v>2662</v>
      </c>
      <c r="O127" s="995">
        <f t="shared" si="26"/>
        <v>118845</v>
      </c>
      <c r="P127" s="875">
        <f t="shared" si="26"/>
        <v>19546.34</v>
      </c>
      <c r="Q127" s="995">
        <f t="shared" si="26"/>
        <v>16758</v>
      </c>
      <c r="R127" s="875">
        <f t="shared" si="26"/>
        <v>3716.23</v>
      </c>
      <c r="S127" s="875">
        <f t="shared" si="26"/>
        <v>3651.65</v>
      </c>
      <c r="T127" s="995">
        <f t="shared" si="26"/>
        <v>24515</v>
      </c>
      <c r="U127" s="875">
        <f t="shared" si="26"/>
        <v>5355.6360000000004</v>
      </c>
      <c r="V127" s="995">
        <f t="shared" si="26"/>
        <v>27312</v>
      </c>
      <c r="W127" s="875">
        <f t="shared" si="26"/>
        <v>4986.21</v>
      </c>
      <c r="X127" s="875">
        <f t="shared" si="26"/>
        <v>94404.399000000005</v>
      </c>
      <c r="Y127" s="875">
        <f t="shared" si="26"/>
        <v>93311.562000000005</v>
      </c>
      <c r="Z127" s="878">
        <f>'[8]sp. DRG'!U106+'[8]sp. recuperare si  cronici'!U38</f>
        <v>94404.39899999999</v>
      </c>
      <c r="AA127" s="878">
        <f>'[8]sp. DRG'!V106+'[8]sp. recuperare si  cronici'!V38</f>
        <v>93311.562000000005</v>
      </c>
      <c r="AB127" s="879">
        <f>X127-Z127</f>
        <v>0</v>
      </c>
      <c r="AC127" s="879">
        <f>Y127-AA127</f>
        <v>0</v>
      </c>
    </row>
    <row r="128" spans="1:29">
      <c r="A128" s="832" t="s">
        <v>387</v>
      </c>
      <c r="B128" s="983" t="s">
        <v>388</v>
      </c>
      <c r="C128" s="1086">
        <v>1</v>
      </c>
      <c r="D128" s="942">
        <f>'[8]sp. DRG'!E107</f>
        <v>18474</v>
      </c>
      <c r="E128" s="985">
        <f>'[8]sp. DRG'!F107</f>
        <v>32698.98</v>
      </c>
      <c r="F128" s="943">
        <f>'[8]sp. DRG'!G107</f>
        <v>17532</v>
      </c>
      <c r="G128" s="986">
        <f>'[8]sp. DRG'!H107</f>
        <v>31031.53</v>
      </c>
      <c r="H128" s="984"/>
      <c r="I128" s="985"/>
      <c r="J128" s="943"/>
      <c r="K128" s="986"/>
      <c r="L128" s="984">
        <f>'[8]sp. DRG'!I107</f>
        <v>508</v>
      </c>
      <c r="M128" s="985">
        <f>'[8]sp. DRG'!J107</f>
        <v>1509.6</v>
      </c>
      <c r="N128" s="943">
        <f>'[8]sp. DRG'!K107</f>
        <v>317</v>
      </c>
      <c r="O128" s="943">
        <f>'[8]sp. DRG'!L107</f>
        <v>8684</v>
      </c>
      <c r="P128" s="985">
        <f>'[8]sp. DRG'!M107</f>
        <v>1464.12</v>
      </c>
      <c r="Q128" s="943">
        <f>'[8]sp. DRG'!N107</f>
        <v>0</v>
      </c>
      <c r="R128" s="985">
        <f>'[8]sp. DRG'!O107</f>
        <v>0</v>
      </c>
      <c r="S128" s="986">
        <f>'[8]sp. DRG'!P107</f>
        <v>0</v>
      </c>
      <c r="T128" s="984">
        <f>'[8]sp. DRG'!Q107</f>
        <v>3972</v>
      </c>
      <c r="U128" s="985">
        <f>'[8]sp. DRG'!R107</f>
        <v>1114.73</v>
      </c>
      <c r="V128" s="943">
        <f>'[8]sp. DRG'!S107</f>
        <v>5043</v>
      </c>
      <c r="W128" s="986">
        <f>'[8]sp. DRG'!T107</f>
        <v>1114.73</v>
      </c>
      <c r="X128" s="912">
        <f t="shared" ref="X128:X133" si="27">U128+R128+M128+I128+E128</f>
        <v>35323.31</v>
      </c>
      <c r="Y128" s="913">
        <f t="shared" ref="Y128:Y133" si="28">W128+S128+P128+K128+G128</f>
        <v>33610.379999999997</v>
      </c>
    </row>
    <row r="129" spans="1:29">
      <c r="A129" s="843" t="s">
        <v>389</v>
      </c>
      <c r="B129" s="987" t="s">
        <v>390</v>
      </c>
      <c r="C129" s="1087">
        <v>1</v>
      </c>
      <c r="D129" s="948">
        <f>'[8]sp. DRG'!E108</f>
        <v>8374</v>
      </c>
      <c r="E129" s="956">
        <f>'[8]sp. DRG'!F108</f>
        <v>12054.79</v>
      </c>
      <c r="F129" s="949">
        <f>'[8]sp. DRG'!G108</f>
        <v>8271</v>
      </c>
      <c r="G129" s="957">
        <f>'[8]sp. DRG'!H108</f>
        <v>11905.31</v>
      </c>
      <c r="H129" s="955"/>
      <c r="I129" s="956"/>
      <c r="J129" s="949"/>
      <c r="K129" s="957"/>
      <c r="L129" s="955">
        <f>'[8]sp. DRG'!I108</f>
        <v>55</v>
      </c>
      <c r="M129" s="956">
        <f>'[8]sp. DRG'!J108</f>
        <v>234.56</v>
      </c>
      <c r="N129" s="949">
        <f>'[8]sp. DRG'!K108</f>
        <v>0</v>
      </c>
      <c r="O129" s="949">
        <f>'[8]sp. DRG'!L108</f>
        <v>2163</v>
      </c>
      <c r="P129" s="956">
        <f>'[8]sp. DRG'!M108</f>
        <v>234.56</v>
      </c>
      <c r="Q129" s="949">
        <f>'[8]sp. DRG'!N108</f>
        <v>0</v>
      </c>
      <c r="R129" s="956">
        <f>'[8]sp. DRG'!O108</f>
        <v>0</v>
      </c>
      <c r="S129" s="957">
        <f>'[8]sp. DRG'!P108</f>
        <v>0</v>
      </c>
      <c r="T129" s="955">
        <f>'[8]sp. DRG'!Q108</f>
        <v>0</v>
      </c>
      <c r="U129" s="956">
        <f>'[8]sp. DRG'!R108</f>
        <v>0</v>
      </c>
      <c r="V129" s="949">
        <f>'[8]sp. DRG'!S108</f>
        <v>0</v>
      </c>
      <c r="W129" s="957">
        <f>'[8]sp. DRG'!T108</f>
        <v>0</v>
      </c>
      <c r="X129" s="912">
        <f t="shared" si="27"/>
        <v>12289.35</v>
      </c>
      <c r="Y129" s="913">
        <f t="shared" si="28"/>
        <v>12139.869999999999</v>
      </c>
    </row>
    <row r="130" spans="1:29">
      <c r="A130" s="843" t="s">
        <v>391</v>
      </c>
      <c r="B130" s="987" t="s">
        <v>392</v>
      </c>
      <c r="C130" s="1087">
        <v>1</v>
      </c>
      <c r="D130" s="948">
        <f>'[8]sp. DRG'!E109</f>
        <v>2971</v>
      </c>
      <c r="E130" s="956">
        <f>'[8]sp. DRG'!F109</f>
        <v>3352.84</v>
      </c>
      <c r="F130" s="949">
        <f>'[8]sp. DRG'!G109</f>
        <v>2971</v>
      </c>
      <c r="G130" s="957">
        <f>'[8]sp. DRG'!H109</f>
        <v>3352.84</v>
      </c>
      <c r="H130" s="955"/>
      <c r="I130" s="956"/>
      <c r="J130" s="949"/>
      <c r="K130" s="957"/>
      <c r="L130" s="955">
        <f>'[8]sp. DRG'!I109</f>
        <v>851</v>
      </c>
      <c r="M130" s="956">
        <f>'[8]sp. DRG'!J109</f>
        <v>2478.12</v>
      </c>
      <c r="N130" s="949">
        <f>'[8]sp. DRG'!K109</f>
        <v>411</v>
      </c>
      <c r="O130" s="949">
        <f>'[8]sp. DRG'!L109</f>
        <v>13616</v>
      </c>
      <c r="P130" s="956">
        <f>'[8]sp. DRG'!M109</f>
        <v>2381.63</v>
      </c>
      <c r="Q130" s="949">
        <f>'[8]sp. DRG'!N109</f>
        <v>0</v>
      </c>
      <c r="R130" s="956">
        <f>'[8]sp. DRG'!O109</f>
        <v>0</v>
      </c>
      <c r="S130" s="957">
        <f>'[8]sp. DRG'!P109</f>
        <v>0</v>
      </c>
      <c r="T130" s="955">
        <f>'[8]sp. DRG'!Q109</f>
        <v>2250</v>
      </c>
      <c r="U130" s="956">
        <f>'[8]sp. DRG'!R109</f>
        <v>225</v>
      </c>
      <c r="V130" s="949">
        <f>'[8]sp. DRG'!S109</f>
        <v>2687</v>
      </c>
      <c r="W130" s="957">
        <f>'[8]sp. DRG'!T109</f>
        <v>225</v>
      </c>
      <c r="X130" s="912">
        <f t="shared" si="27"/>
        <v>6055.96</v>
      </c>
      <c r="Y130" s="913">
        <f t="shared" si="28"/>
        <v>5959.47</v>
      </c>
    </row>
    <row r="131" spans="1:29" ht="22.5">
      <c r="A131" s="843" t="s">
        <v>393</v>
      </c>
      <c r="B131" s="987" t="s">
        <v>394</v>
      </c>
      <c r="C131" s="1087">
        <v>1</v>
      </c>
      <c r="D131" s="948">
        <f>'[8]sp. DRG'!E110</f>
        <v>2881</v>
      </c>
      <c r="E131" s="956">
        <f>'[8]sp. DRG'!F110</f>
        <v>3340.09</v>
      </c>
      <c r="F131" s="949">
        <f>'[8]sp. DRG'!G110</f>
        <v>2881</v>
      </c>
      <c r="G131" s="957">
        <f>'[8]sp. DRG'!H110</f>
        <v>3340.09</v>
      </c>
      <c r="H131" s="1010"/>
      <c r="I131" s="956"/>
      <c r="J131" s="1008"/>
      <c r="K131" s="957"/>
      <c r="L131" s="955">
        <f>'[8]sp. DRG'!I110</f>
        <v>0</v>
      </c>
      <c r="M131" s="956">
        <f>'[8]sp. DRG'!J110</f>
        <v>0</v>
      </c>
      <c r="N131" s="949">
        <f>'[8]sp. DRG'!K110</f>
        <v>0</v>
      </c>
      <c r="O131" s="949">
        <f>'[8]sp. DRG'!L110</f>
        <v>0</v>
      </c>
      <c r="P131" s="956">
        <f>'[8]sp. DRG'!M110</f>
        <v>0</v>
      </c>
      <c r="Q131" s="949">
        <f>'[8]sp. DRG'!N110</f>
        <v>0</v>
      </c>
      <c r="R131" s="956">
        <f>'[8]sp. DRG'!O110</f>
        <v>0</v>
      </c>
      <c r="S131" s="957">
        <f>'[8]sp. DRG'!P110</f>
        <v>0</v>
      </c>
      <c r="T131" s="955">
        <f>'[8]sp. DRG'!Q110</f>
        <v>2250</v>
      </c>
      <c r="U131" s="956">
        <f>'[8]sp. DRG'!R110</f>
        <v>225</v>
      </c>
      <c r="V131" s="949">
        <f>'[8]sp. DRG'!S110</f>
        <v>2579</v>
      </c>
      <c r="W131" s="957">
        <f>'[8]sp. DRG'!T110</f>
        <v>225</v>
      </c>
      <c r="X131" s="912">
        <f t="shared" si="27"/>
        <v>3565.09</v>
      </c>
      <c r="Y131" s="913">
        <f t="shared" si="28"/>
        <v>3565.09</v>
      </c>
    </row>
    <row r="132" spans="1:29">
      <c r="A132" s="843" t="s">
        <v>395</v>
      </c>
      <c r="B132" s="987" t="s">
        <v>396</v>
      </c>
      <c r="C132" s="1087">
        <v>1</v>
      </c>
      <c r="D132" s="948">
        <f>'[8]sp. DRG'!E111</f>
        <v>2106</v>
      </c>
      <c r="E132" s="956">
        <f>'[8]sp. DRG'!F111</f>
        <v>2649.72</v>
      </c>
      <c r="F132" s="949">
        <f>'[8]sp. DRG'!G111</f>
        <v>2004</v>
      </c>
      <c r="G132" s="957">
        <f>'[8]sp. DRG'!H111</f>
        <v>2521.34</v>
      </c>
      <c r="H132" s="1011"/>
      <c r="I132" s="956"/>
      <c r="J132" s="1013"/>
      <c r="K132" s="957"/>
      <c r="L132" s="955">
        <f>'[8]sp. DRG'!I111</f>
        <v>0</v>
      </c>
      <c r="M132" s="956">
        <f>'[8]sp. DRG'!J111</f>
        <v>0</v>
      </c>
      <c r="N132" s="949">
        <f>'[8]sp. DRG'!K111</f>
        <v>0</v>
      </c>
      <c r="O132" s="949">
        <f>'[8]sp. DRG'!L111</f>
        <v>0</v>
      </c>
      <c r="P132" s="956">
        <f>'[8]sp. DRG'!M111</f>
        <v>0</v>
      </c>
      <c r="Q132" s="949">
        <f>'[8]sp. DRG'!N111</f>
        <v>0</v>
      </c>
      <c r="R132" s="956">
        <f>'[8]sp. DRG'!O111</f>
        <v>0</v>
      </c>
      <c r="S132" s="957">
        <f>'[8]sp. DRG'!P111</f>
        <v>0</v>
      </c>
      <c r="T132" s="955">
        <f>'[8]sp. DRG'!Q111</f>
        <v>2516</v>
      </c>
      <c r="U132" s="956">
        <f>'[8]sp. DRG'!R111</f>
        <v>313.83</v>
      </c>
      <c r="V132" s="949">
        <f>'[8]sp. DRG'!S111</f>
        <v>2537</v>
      </c>
      <c r="W132" s="957">
        <f>'[8]sp. DRG'!T111</f>
        <v>265.24</v>
      </c>
      <c r="X132" s="912">
        <f t="shared" si="27"/>
        <v>2963.5499999999997</v>
      </c>
      <c r="Y132" s="913">
        <f t="shared" si="28"/>
        <v>2786.58</v>
      </c>
    </row>
    <row r="133" spans="1:29" ht="23.25" thickBot="1">
      <c r="A133" s="894" t="s">
        <v>397</v>
      </c>
      <c r="B133" s="988" t="s">
        <v>398</v>
      </c>
      <c r="C133" s="1088">
        <v>3</v>
      </c>
      <c r="D133" s="1089"/>
      <c r="E133" s="1090"/>
      <c r="F133" s="1091"/>
      <c r="G133" s="1092"/>
      <c r="H133" s="1093">
        <f>'[8]sp. recuperare si  cronici'!M40</f>
        <v>0</v>
      </c>
      <c r="I133" s="1091">
        <f>'[8]sp. recuperare si  cronici'!N40</f>
        <v>0</v>
      </c>
      <c r="J133" s="1091">
        <f>'[8]sp. recuperare si  cronici'!O40</f>
        <v>0</v>
      </c>
      <c r="K133" s="1094">
        <f>'[8]sp. recuperare si  cronici'!P40</f>
        <v>0</v>
      </c>
      <c r="L133" s="1093">
        <f>'[8]sp. recuperare si  cronici'!E40</f>
        <v>171</v>
      </c>
      <c r="M133" s="1090">
        <f>'[8]sp. recuperare si  cronici'!F40</f>
        <v>454.31</v>
      </c>
      <c r="N133" s="1091">
        <f>'[8]sp. recuperare si  cronici'!G40</f>
        <v>185</v>
      </c>
      <c r="O133" s="1091">
        <f>'[8]sp. recuperare si  cronici'!H40</f>
        <v>0</v>
      </c>
      <c r="P133" s="1090">
        <f>'[8]sp. recuperare si  cronici'!I40</f>
        <v>454.31</v>
      </c>
      <c r="Q133" s="1091">
        <f>'[8]sp. recuperare si  cronici'!J40</f>
        <v>0</v>
      </c>
      <c r="R133" s="1090">
        <f>'[8]sp. recuperare si  cronici'!K40</f>
        <v>0</v>
      </c>
      <c r="S133" s="1092">
        <f>'[8]sp. recuperare si  cronici'!L40</f>
        <v>0</v>
      </c>
      <c r="T133" s="1093">
        <f>'[8]sp. recuperare si  cronici'!Q40</f>
        <v>0</v>
      </c>
      <c r="U133" s="1090">
        <f>'[8]sp. recuperare si  cronici'!R40</f>
        <v>0</v>
      </c>
      <c r="V133" s="1091">
        <f>'[8]sp. recuperare si  cronici'!S40</f>
        <v>0</v>
      </c>
      <c r="W133" s="1092">
        <f>'[8]sp. recuperare si  cronici'!T40</f>
        <v>0</v>
      </c>
      <c r="X133" s="912">
        <f t="shared" si="27"/>
        <v>454.31</v>
      </c>
      <c r="Y133" s="913">
        <f t="shared" si="28"/>
        <v>454.31</v>
      </c>
    </row>
    <row r="134" spans="1:29" ht="13.5" thickBot="1">
      <c r="A134" s="3004" t="s">
        <v>399</v>
      </c>
      <c r="B134" s="3005"/>
      <c r="C134" s="3022"/>
      <c r="D134" s="1095">
        <f t="shared" ref="D134:Y134" si="29">SUM(D128:D133)</f>
        <v>34806</v>
      </c>
      <c r="E134" s="1096">
        <f t="shared" si="29"/>
        <v>54096.42</v>
      </c>
      <c r="F134" s="1097">
        <f t="shared" si="29"/>
        <v>33659</v>
      </c>
      <c r="G134" s="1096">
        <f t="shared" si="29"/>
        <v>52151.109999999986</v>
      </c>
      <c r="H134" s="1098">
        <f t="shared" si="29"/>
        <v>0</v>
      </c>
      <c r="I134" s="1099">
        <f t="shared" si="29"/>
        <v>0</v>
      </c>
      <c r="J134" s="1098">
        <f t="shared" si="29"/>
        <v>0</v>
      </c>
      <c r="K134" s="1099">
        <f t="shared" si="29"/>
        <v>0</v>
      </c>
      <c r="L134" s="1098">
        <f t="shared" si="29"/>
        <v>1585</v>
      </c>
      <c r="M134" s="1099">
        <f t="shared" si="29"/>
        <v>4676.59</v>
      </c>
      <c r="N134" s="1098">
        <f t="shared" si="29"/>
        <v>913</v>
      </c>
      <c r="O134" s="1098">
        <f t="shared" si="29"/>
        <v>24463</v>
      </c>
      <c r="P134" s="1099">
        <f t="shared" si="29"/>
        <v>4534.62</v>
      </c>
      <c r="Q134" s="1098">
        <f t="shared" si="29"/>
        <v>0</v>
      </c>
      <c r="R134" s="1099">
        <f t="shared" si="29"/>
        <v>0</v>
      </c>
      <c r="S134" s="1100">
        <f t="shared" si="29"/>
        <v>0</v>
      </c>
      <c r="T134" s="1101">
        <f t="shared" si="29"/>
        <v>10988</v>
      </c>
      <c r="U134" s="1099">
        <f t="shared" si="29"/>
        <v>1878.56</v>
      </c>
      <c r="V134" s="1098">
        <f t="shared" si="29"/>
        <v>12846</v>
      </c>
      <c r="W134" s="1099">
        <f t="shared" si="29"/>
        <v>1829.97</v>
      </c>
      <c r="X134" s="1102">
        <f t="shared" si="29"/>
        <v>60651.569999999992</v>
      </c>
      <c r="Y134" s="1103">
        <f t="shared" si="29"/>
        <v>58515.7</v>
      </c>
      <c r="Z134" s="878">
        <f>'[8]sp. DRG'!U112+'[8]sp. recuperare si  cronici'!U41</f>
        <v>60651.570000000007</v>
      </c>
      <c r="AA134" s="878">
        <f>'[8]sp. DRG'!V112+'[8]sp. recuperare si  cronici'!V41</f>
        <v>58515.7</v>
      </c>
      <c r="AB134" s="879">
        <f>X134-Z134</f>
        <v>0</v>
      </c>
      <c r="AC134" s="879">
        <f>Y134-AA134</f>
        <v>0</v>
      </c>
    </row>
    <row r="135" spans="1:29" ht="22.5">
      <c r="A135" s="832" t="s">
        <v>400</v>
      </c>
      <c r="B135" s="983" t="s">
        <v>401</v>
      </c>
      <c r="C135" s="834">
        <v>1</v>
      </c>
      <c r="D135" s="835">
        <f>'[8]sp. DRG'!E113</f>
        <v>13275</v>
      </c>
      <c r="E135" s="836">
        <f>'[8]sp. DRG'!F113</f>
        <v>20249.02</v>
      </c>
      <c r="F135" s="837">
        <f>'[8]sp. DRG'!G113</f>
        <v>13275</v>
      </c>
      <c r="G135" s="838">
        <f>'[8]sp. DRG'!H113</f>
        <v>20248.419999999998</v>
      </c>
      <c r="H135" s="1104"/>
      <c r="I135" s="1105"/>
      <c r="J135" s="1106"/>
      <c r="K135" s="1107"/>
      <c r="L135" s="1104">
        <f>'[8]sp. DRG'!I113</f>
        <v>696</v>
      </c>
      <c r="M135" s="912">
        <f>'[8]sp. DRG'!J113</f>
        <v>1905.42</v>
      </c>
      <c r="N135" s="1104">
        <f>'[8]sp. DRG'!K113</f>
        <v>722</v>
      </c>
      <c r="O135" s="1104">
        <f>'[8]sp. DRG'!L113</f>
        <v>341</v>
      </c>
      <c r="P135" s="912">
        <f>'[8]sp. DRG'!M113</f>
        <v>1435.17</v>
      </c>
      <c r="Q135" s="1104">
        <f>'[8]sp. DRG'!N113</f>
        <v>0</v>
      </c>
      <c r="R135" s="912">
        <f>'[8]sp. DRG'!O113</f>
        <v>0</v>
      </c>
      <c r="S135" s="1108">
        <f>'[8]sp. DRG'!P113</f>
        <v>0</v>
      </c>
      <c r="T135" s="911">
        <f>'[8]sp. DRG'!Q113</f>
        <v>4925</v>
      </c>
      <c r="U135" s="841">
        <f>'[8]sp. DRG'!R113</f>
        <v>1755.65</v>
      </c>
      <c r="V135" s="880">
        <f>'[8]sp. DRG'!S113</f>
        <v>5945</v>
      </c>
      <c r="W135" s="1109">
        <f>'[8]sp. DRG'!T113</f>
        <v>1679.1</v>
      </c>
      <c r="X135" s="1052">
        <f>U135+R135+M135+I135+E135</f>
        <v>23910.09</v>
      </c>
      <c r="Y135" s="913">
        <f>W135+S135+P135+K135+G135</f>
        <v>23362.69</v>
      </c>
    </row>
    <row r="136" spans="1:29">
      <c r="A136" s="843" t="s">
        <v>402</v>
      </c>
      <c r="B136" s="987" t="s">
        <v>403</v>
      </c>
      <c r="C136" s="885">
        <v>1</v>
      </c>
      <c r="D136" s="846">
        <f>'[8]sp. DRG'!E114</f>
        <v>3933</v>
      </c>
      <c r="E136" s="847">
        <f>'[8]sp. DRG'!F114</f>
        <v>4472.71</v>
      </c>
      <c r="F136" s="848">
        <f>'[8]sp. DRG'!G114</f>
        <v>3933</v>
      </c>
      <c r="G136" s="849">
        <f>'[8]sp. DRG'!H114</f>
        <v>4472.46</v>
      </c>
      <c r="H136" s="886"/>
      <c r="I136" s="1105"/>
      <c r="J136" s="887"/>
      <c r="K136" s="1107"/>
      <c r="L136" s="1104">
        <f>'[8]sp. DRG'!I114</f>
        <v>243</v>
      </c>
      <c r="M136" s="912">
        <f>'[8]sp. DRG'!J114</f>
        <v>990.03</v>
      </c>
      <c r="N136" s="1104">
        <f>'[8]sp. DRG'!K114</f>
        <v>406</v>
      </c>
      <c r="O136" s="1104">
        <f>'[8]sp. DRG'!L114</f>
        <v>3807</v>
      </c>
      <c r="P136" s="912">
        <f>'[8]sp. DRG'!M114</f>
        <v>990.03</v>
      </c>
      <c r="Q136" s="1104">
        <f>'[8]sp. DRG'!N114</f>
        <v>0</v>
      </c>
      <c r="R136" s="912">
        <f>'[8]sp. DRG'!O114</f>
        <v>0</v>
      </c>
      <c r="S136" s="1108">
        <f>'[8]sp. DRG'!P114</f>
        <v>0</v>
      </c>
      <c r="T136" s="1110">
        <f>'[8]sp. DRG'!Q114</f>
        <v>4664</v>
      </c>
      <c r="U136" s="912">
        <f>'[8]sp. DRG'!R114</f>
        <v>865.31</v>
      </c>
      <c r="V136" s="1104">
        <f>'[8]sp. DRG'!S114</f>
        <v>10209</v>
      </c>
      <c r="W136" s="1111">
        <f>'[8]sp. DRG'!T114</f>
        <v>865.31</v>
      </c>
      <c r="X136" s="1052">
        <f>U136+R136+M136+I136+E136</f>
        <v>6328.05</v>
      </c>
      <c r="Y136" s="913">
        <f>W136+S136+P136+K136+G136</f>
        <v>6327.8</v>
      </c>
    </row>
    <row r="137" spans="1:29" ht="22.5">
      <c r="A137" s="843" t="s">
        <v>404</v>
      </c>
      <c r="B137" s="987" t="s">
        <v>405</v>
      </c>
      <c r="C137" s="885">
        <v>1</v>
      </c>
      <c r="D137" s="846">
        <f>'[8]sp. DRG'!E115</f>
        <v>2376</v>
      </c>
      <c r="E137" s="847">
        <f>'[8]sp. DRG'!F115</f>
        <v>2712.56</v>
      </c>
      <c r="F137" s="848">
        <f>'[8]sp. DRG'!G115</f>
        <v>2376</v>
      </c>
      <c r="G137" s="849">
        <f>'[8]sp. DRG'!H115</f>
        <v>2701.97</v>
      </c>
      <c r="H137" s="886"/>
      <c r="I137" s="1105"/>
      <c r="J137" s="887"/>
      <c r="K137" s="1107"/>
      <c r="L137" s="1104">
        <f>'[8]sp. DRG'!I115</f>
        <v>0</v>
      </c>
      <c r="M137" s="912">
        <f>'[8]sp. DRG'!J115</f>
        <v>0</v>
      </c>
      <c r="N137" s="1104">
        <f>'[8]sp. DRG'!K115</f>
        <v>0</v>
      </c>
      <c r="O137" s="1104">
        <f>'[8]sp. DRG'!L115</f>
        <v>0</v>
      </c>
      <c r="P137" s="912">
        <f>'[8]sp. DRG'!M115</f>
        <v>0</v>
      </c>
      <c r="Q137" s="1104">
        <f>'[8]sp. DRG'!N115</f>
        <v>0</v>
      </c>
      <c r="R137" s="912">
        <f>'[8]sp. DRG'!O115</f>
        <v>0</v>
      </c>
      <c r="S137" s="1108">
        <f>'[8]sp. DRG'!P115</f>
        <v>0</v>
      </c>
      <c r="T137" s="1110">
        <f>'[8]sp. DRG'!Q115</f>
        <v>4339</v>
      </c>
      <c r="U137" s="912">
        <f>'[8]sp. DRG'!R115</f>
        <v>1284.21</v>
      </c>
      <c r="V137" s="1104">
        <f>'[8]sp. DRG'!S115</f>
        <v>5600</v>
      </c>
      <c r="W137" s="1111">
        <f>'[8]sp. DRG'!T115</f>
        <v>1263.06</v>
      </c>
      <c r="X137" s="1052">
        <f>U137+R137+M137+I137+E137</f>
        <v>3996.77</v>
      </c>
      <c r="Y137" s="913">
        <f>W137+S137+P137+K137+G137</f>
        <v>3965.0299999999997</v>
      </c>
    </row>
    <row r="138" spans="1:29">
      <c r="A138" s="843" t="s">
        <v>406</v>
      </c>
      <c r="B138" s="987" t="s">
        <v>407</v>
      </c>
      <c r="C138" s="885">
        <v>1</v>
      </c>
      <c r="D138" s="846">
        <f>'[8]sp. DRG'!E116</f>
        <v>1769</v>
      </c>
      <c r="E138" s="847">
        <f>'[8]sp. DRG'!F116</f>
        <v>2306.7399999999998</v>
      </c>
      <c r="F138" s="848">
        <f>'[8]sp. DRG'!G116</f>
        <v>1769</v>
      </c>
      <c r="G138" s="849">
        <f>'[8]sp. DRG'!H116</f>
        <v>2305.2600000000002</v>
      </c>
      <c r="H138" s="886"/>
      <c r="I138" s="888"/>
      <c r="J138" s="887"/>
      <c r="K138" s="884"/>
      <c r="L138" s="1104">
        <f>'[8]sp. DRG'!I116</f>
        <v>234</v>
      </c>
      <c r="M138" s="912">
        <f>'[8]sp. DRG'!J116</f>
        <v>1536.5</v>
      </c>
      <c r="N138" s="1104">
        <f>'[8]sp. DRG'!K116</f>
        <v>189</v>
      </c>
      <c r="O138" s="1104">
        <f>'[8]sp. DRG'!L116</f>
        <v>11034</v>
      </c>
      <c r="P138" s="912">
        <f>'[8]sp. DRG'!M116</f>
        <v>1451.97</v>
      </c>
      <c r="Q138" s="1104">
        <f>'[8]sp. DRG'!N116</f>
        <v>0</v>
      </c>
      <c r="R138" s="912">
        <f>'[8]sp. DRG'!O116</f>
        <v>0</v>
      </c>
      <c r="S138" s="1108">
        <f>'[8]sp. DRG'!P116</f>
        <v>0</v>
      </c>
      <c r="T138" s="1110">
        <f>'[8]sp. DRG'!Q116</f>
        <v>714</v>
      </c>
      <c r="U138" s="912">
        <f>'[8]sp. DRG'!R116</f>
        <v>197.65</v>
      </c>
      <c r="V138" s="1104">
        <f>'[8]sp. DRG'!S116</f>
        <v>669</v>
      </c>
      <c r="W138" s="1111">
        <f>'[8]sp. DRG'!T116</f>
        <v>171.29</v>
      </c>
      <c r="X138" s="1052">
        <f>U138+R138+M138+I138+E138</f>
        <v>4040.89</v>
      </c>
      <c r="Y138" s="913">
        <f>W138+S138+P138+K138+G138</f>
        <v>3928.5200000000004</v>
      </c>
    </row>
    <row r="139" spans="1:29" ht="23.25" thickBot="1">
      <c r="A139" s="1055" t="s">
        <v>408</v>
      </c>
      <c r="B139" s="1056" t="s">
        <v>409</v>
      </c>
      <c r="C139" s="1112">
        <v>1</v>
      </c>
      <c r="D139" s="897">
        <f>'[8]sp. DRG'!E117</f>
        <v>162</v>
      </c>
      <c r="E139" s="898">
        <f>'[8]sp. DRG'!F117</f>
        <v>271.01</v>
      </c>
      <c r="F139" s="899">
        <f>'[8]sp. DRG'!G117</f>
        <v>160</v>
      </c>
      <c r="G139" s="900">
        <f>'[8]sp. DRG'!H117</f>
        <v>239.37</v>
      </c>
      <c r="H139" s="1113"/>
      <c r="I139" s="1114"/>
      <c r="J139" s="1115"/>
      <c r="K139" s="1116"/>
      <c r="L139" s="1104">
        <f>'[8]sp. DRG'!I117</f>
        <v>612</v>
      </c>
      <c r="M139" s="912">
        <f>'[8]sp. DRG'!J117</f>
        <v>3696.5</v>
      </c>
      <c r="N139" s="1104">
        <f>'[8]sp. DRG'!K117</f>
        <v>600</v>
      </c>
      <c r="O139" s="1104">
        <f>'[8]sp. DRG'!L117</f>
        <v>17645</v>
      </c>
      <c r="P139" s="912">
        <f>'[8]sp. DRG'!M117</f>
        <v>3494</v>
      </c>
      <c r="Q139" s="1104">
        <f>'[8]sp. DRG'!N117</f>
        <v>0</v>
      </c>
      <c r="R139" s="912">
        <f>'[8]sp. DRG'!O117</f>
        <v>0</v>
      </c>
      <c r="S139" s="1108">
        <f>'[8]sp. DRG'!P117</f>
        <v>0</v>
      </c>
      <c r="T139" s="1117">
        <f>'[8]sp. DRG'!Q117</f>
        <v>102</v>
      </c>
      <c r="U139" s="1118">
        <f>'[8]sp. DRG'!R117</f>
        <v>28.65</v>
      </c>
      <c r="V139" s="1119">
        <f>'[8]sp. DRG'!S117</f>
        <v>42</v>
      </c>
      <c r="W139" s="1120">
        <f>'[8]sp. DRG'!T117</f>
        <v>17.670000000000002</v>
      </c>
      <c r="X139" s="1052">
        <f>U139+R139+M139+I139+E139</f>
        <v>3996.16</v>
      </c>
      <c r="Y139" s="913">
        <f>W139+S139+P139+K139+G139</f>
        <v>3751.04</v>
      </c>
    </row>
    <row r="140" spans="1:29" ht="13.5" thickBot="1">
      <c r="A140" s="3004" t="s">
        <v>410</v>
      </c>
      <c r="B140" s="3005"/>
      <c r="C140" s="3022"/>
      <c r="D140" s="905">
        <f t="shared" ref="D140:Y140" si="30">SUM(D135:D139)</f>
        <v>21515</v>
      </c>
      <c r="E140" s="906">
        <f t="shared" si="30"/>
        <v>30012.039999999997</v>
      </c>
      <c r="F140" s="905">
        <f t="shared" si="30"/>
        <v>21513</v>
      </c>
      <c r="G140" s="906">
        <f t="shared" si="30"/>
        <v>29967.48</v>
      </c>
      <c r="H140" s="1066">
        <f t="shared" si="30"/>
        <v>0</v>
      </c>
      <c r="I140" s="1121">
        <f t="shared" si="30"/>
        <v>0</v>
      </c>
      <c r="J140" s="1122">
        <f t="shared" si="30"/>
        <v>0</v>
      </c>
      <c r="K140" s="1121">
        <f t="shared" si="30"/>
        <v>0</v>
      </c>
      <c r="L140" s="1066">
        <f t="shared" si="30"/>
        <v>1785</v>
      </c>
      <c r="M140" s="1121">
        <f t="shared" si="30"/>
        <v>8128.45</v>
      </c>
      <c r="N140" s="1122">
        <f t="shared" si="30"/>
        <v>1917</v>
      </c>
      <c r="O140" s="1122">
        <f t="shared" si="30"/>
        <v>32827</v>
      </c>
      <c r="P140" s="1121">
        <f t="shared" si="30"/>
        <v>7371.17</v>
      </c>
      <c r="Q140" s="1122">
        <f t="shared" si="30"/>
        <v>0</v>
      </c>
      <c r="R140" s="1121">
        <f t="shared" si="30"/>
        <v>0</v>
      </c>
      <c r="S140" s="1123">
        <f t="shared" si="30"/>
        <v>0</v>
      </c>
      <c r="T140" s="1122">
        <f t="shared" si="30"/>
        <v>14744</v>
      </c>
      <c r="U140" s="1121">
        <f t="shared" si="30"/>
        <v>4131.4699999999993</v>
      </c>
      <c r="V140" s="1122">
        <f t="shared" si="30"/>
        <v>22465</v>
      </c>
      <c r="W140" s="1121">
        <f t="shared" si="30"/>
        <v>3996.43</v>
      </c>
      <c r="X140" s="1102">
        <f t="shared" si="30"/>
        <v>42271.959999999992</v>
      </c>
      <c r="Y140" s="1103">
        <f t="shared" si="30"/>
        <v>41335.079999999994</v>
      </c>
      <c r="Z140" s="878">
        <f>'[8]sp. DRG'!U118</f>
        <v>42271.960000000006</v>
      </c>
      <c r="AA140" s="878">
        <f>'[8]sp. DRG'!V118</f>
        <v>41335.079999999994</v>
      </c>
      <c r="AB140" s="879">
        <f>X140-Z140</f>
        <v>0</v>
      </c>
      <c r="AC140" s="879">
        <f>Y140-AA140</f>
        <v>0</v>
      </c>
    </row>
    <row r="141" spans="1:29" ht="22.5">
      <c r="A141" s="832" t="s">
        <v>411</v>
      </c>
      <c r="B141" s="983" t="s">
        <v>412</v>
      </c>
      <c r="C141" s="1124">
        <v>1</v>
      </c>
      <c r="D141" s="835">
        <f>'[8]sp. DRG'!E119</f>
        <v>42287</v>
      </c>
      <c r="E141" s="836">
        <f>'[8]sp. DRG'!F119</f>
        <v>94901.96596999999</v>
      </c>
      <c r="F141" s="837">
        <f>'[8]sp. DRG'!G119</f>
        <v>40177</v>
      </c>
      <c r="G141" s="838">
        <f>'[8]sp. DRG'!H119</f>
        <v>94901.923043002753</v>
      </c>
      <c r="H141" s="1125"/>
      <c r="I141" s="1126"/>
      <c r="J141" s="1127"/>
      <c r="K141" s="1128"/>
      <c r="L141" s="1125">
        <f>'[8]sp. DRG'!I119</f>
        <v>198</v>
      </c>
      <c r="M141" s="1126">
        <f>'[8]sp. DRG'!J119</f>
        <v>902.95</v>
      </c>
      <c r="N141" s="1127">
        <f>'[8]sp. DRG'!K119</f>
        <v>107</v>
      </c>
      <c r="O141" s="1127">
        <f>'[8]sp. DRG'!L119</f>
        <v>3238</v>
      </c>
      <c r="P141" s="1126">
        <f>'[8]sp. DRG'!M119</f>
        <v>902.95</v>
      </c>
      <c r="Q141" s="1127">
        <f>'[8]sp. DRG'!N119</f>
        <v>0</v>
      </c>
      <c r="R141" s="1126">
        <f>'[8]sp. DRG'!O119</f>
        <v>0</v>
      </c>
      <c r="S141" s="1128">
        <f>'[8]sp. DRG'!P119</f>
        <v>0</v>
      </c>
      <c r="T141" s="1125">
        <f>'[8]sp. DRG'!Q119</f>
        <v>14494</v>
      </c>
      <c r="U141" s="1126">
        <f>'[8]sp. DRG'!R119</f>
        <v>5360.97</v>
      </c>
      <c r="V141" s="1127">
        <f>'[8]sp. DRG'!S119</f>
        <v>18647</v>
      </c>
      <c r="W141" s="1128">
        <f>'[8]sp. DRG'!T119</f>
        <v>5245.69</v>
      </c>
      <c r="X141" s="912">
        <f t="shared" ref="X141:X159" si="31">U141+R141+M141+I141+E141</f>
        <v>101165.88596999999</v>
      </c>
      <c r="Y141" s="913">
        <f t="shared" ref="Y141:Y159" si="32">W141+S141+P141+K141+G141</f>
        <v>101050.56304300275</v>
      </c>
    </row>
    <row r="142" spans="1:29" ht="90">
      <c r="A142" s="843" t="s">
        <v>413</v>
      </c>
      <c r="B142" s="1129" t="s">
        <v>414</v>
      </c>
      <c r="C142" s="1087">
        <v>1</v>
      </c>
      <c r="D142" s="846">
        <f>'[8]sp. DRG'!E120</f>
        <v>11468</v>
      </c>
      <c r="E142" s="847">
        <f>'[8]sp. DRG'!F120</f>
        <v>33003.07</v>
      </c>
      <c r="F142" s="848">
        <f>'[8]sp. DRG'!G120</f>
        <v>10870</v>
      </c>
      <c r="G142" s="849">
        <f>'[8]sp. DRG'!H120</f>
        <v>33001.519999999997</v>
      </c>
      <c r="H142" s="1010"/>
      <c r="I142" s="1007"/>
      <c r="J142" s="1008"/>
      <c r="K142" s="1009"/>
      <c r="L142" s="1010">
        <f>'[8]sp. DRG'!I120</f>
        <v>0</v>
      </c>
      <c r="M142" s="1007">
        <f>'[8]sp. DRG'!J120</f>
        <v>0</v>
      </c>
      <c r="N142" s="1008">
        <f>'[8]sp. DRG'!K120</f>
        <v>0</v>
      </c>
      <c r="O142" s="1008">
        <f>'[8]sp. DRG'!L120</f>
        <v>0</v>
      </c>
      <c r="P142" s="1007">
        <f>'[8]sp. DRG'!M120</f>
        <v>0</v>
      </c>
      <c r="Q142" s="1008">
        <f>'[8]sp. DRG'!N120</f>
        <v>0</v>
      </c>
      <c r="R142" s="1007">
        <f>'[8]sp. DRG'!O120</f>
        <v>0</v>
      </c>
      <c r="S142" s="1009">
        <f>'[8]sp. DRG'!P120</f>
        <v>0</v>
      </c>
      <c r="T142" s="1010">
        <f>'[8]sp. DRG'!Q120</f>
        <v>11298</v>
      </c>
      <c r="U142" s="1007">
        <f>'[8]sp. DRG'!R120</f>
        <v>3235.8809999999999</v>
      </c>
      <c r="V142" s="1008">
        <f>'[8]sp. DRG'!S120</f>
        <v>10990</v>
      </c>
      <c r="W142" s="1009">
        <f>'[8]sp. DRG'!T120</f>
        <v>3235.8809999999999</v>
      </c>
      <c r="X142" s="912">
        <f t="shared" si="31"/>
        <v>36238.951000000001</v>
      </c>
      <c r="Y142" s="913">
        <f t="shared" si="32"/>
        <v>36237.400999999998</v>
      </c>
    </row>
    <row r="143" spans="1:29" ht="38.25">
      <c r="A143" s="843" t="s">
        <v>415</v>
      </c>
      <c r="B143" s="1130" t="s">
        <v>416</v>
      </c>
      <c r="C143" s="1087">
        <v>1</v>
      </c>
      <c r="D143" s="846">
        <f>'[8]sp. DRG'!E121</f>
        <v>16708</v>
      </c>
      <c r="E143" s="847">
        <f>'[8]sp. DRG'!F121</f>
        <v>31507.279999999999</v>
      </c>
      <c r="F143" s="848">
        <f>'[8]sp. DRG'!G121</f>
        <v>17895</v>
      </c>
      <c r="G143" s="849">
        <f>'[8]sp. DRG'!H121</f>
        <v>31507.19</v>
      </c>
      <c r="H143" s="1010"/>
      <c r="I143" s="1007"/>
      <c r="J143" s="1008"/>
      <c r="K143" s="1009"/>
      <c r="L143" s="1010">
        <f>'[8]sp. DRG'!I121</f>
        <v>424</v>
      </c>
      <c r="M143" s="1007">
        <f>'[8]sp. DRG'!J121</f>
        <v>2005.48</v>
      </c>
      <c r="N143" s="1008">
        <f>'[8]sp. DRG'!K121</f>
        <v>455</v>
      </c>
      <c r="O143" s="1008">
        <f>'[8]sp. DRG'!L121</f>
        <v>1340</v>
      </c>
      <c r="P143" s="1007">
        <f>'[8]sp. DRG'!M121</f>
        <v>2005.48</v>
      </c>
      <c r="Q143" s="1008">
        <f>'[8]sp. DRG'!N121</f>
        <v>0</v>
      </c>
      <c r="R143" s="1007">
        <f>'[8]sp. DRG'!O121</f>
        <v>0</v>
      </c>
      <c r="S143" s="1009">
        <f>'[8]sp. DRG'!P121</f>
        <v>0</v>
      </c>
      <c r="T143" s="1010">
        <f>'[8]sp. DRG'!Q121</f>
        <v>9666</v>
      </c>
      <c r="U143" s="1007">
        <f>'[8]sp. DRG'!R121</f>
        <v>1769.71</v>
      </c>
      <c r="V143" s="1008">
        <f>'[8]sp. DRG'!S121</f>
        <v>10274</v>
      </c>
      <c r="W143" s="1009">
        <f>'[8]sp. DRG'!T121</f>
        <v>1769.71</v>
      </c>
      <c r="X143" s="912">
        <f t="shared" si="31"/>
        <v>35282.47</v>
      </c>
      <c r="Y143" s="913">
        <f t="shared" si="32"/>
        <v>35282.379999999997</v>
      </c>
    </row>
    <row r="144" spans="1:29" ht="22.5">
      <c r="A144" s="843" t="s">
        <v>417</v>
      </c>
      <c r="B144" s="987" t="s">
        <v>418</v>
      </c>
      <c r="C144" s="1087">
        <v>1</v>
      </c>
      <c r="D144" s="846">
        <f>'[8]sp. DRG'!E122</f>
        <v>4779</v>
      </c>
      <c r="E144" s="847">
        <f>'[8]sp. DRG'!F122</f>
        <v>12485.03</v>
      </c>
      <c r="F144" s="848">
        <f>'[8]sp. DRG'!G122</f>
        <v>4474</v>
      </c>
      <c r="G144" s="849">
        <f>'[8]sp. DRG'!H122</f>
        <v>12483.38</v>
      </c>
      <c r="H144" s="1010"/>
      <c r="I144" s="1007"/>
      <c r="J144" s="1008"/>
      <c r="K144" s="1009"/>
      <c r="L144" s="1010">
        <f>'[8]sp. DRG'!I122</f>
        <v>0</v>
      </c>
      <c r="M144" s="1007">
        <f>'[8]sp. DRG'!J122</f>
        <v>0</v>
      </c>
      <c r="N144" s="1008">
        <f>'[8]sp. DRG'!K122</f>
        <v>0</v>
      </c>
      <c r="O144" s="1008">
        <f>'[8]sp. DRG'!L122</f>
        <v>0</v>
      </c>
      <c r="P144" s="1007">
        <f>'[8]sp. DRG'!M122</f>
        <v>0</v>
      </c>
      <c r="Q144" s="1008">
        <f>'[8]sp. DRG'!N122</f>
        <v>0</v>
      </c>
      <c r="R144" s="1007">
        <f>'[8]sp. DRG'!O122</f>
        <v>0</v>
      </c>
      <c r="S144" s="1009">
        <f>'[8]sp. DRG'!P122</f>
        <v>0</v>
      </c>
      <c r="T144" s="1010">
        <f>'[8]sp. DRG'!Q122</f>
        <v>32551</v>
      </c>
      <c r="U144" s="1007">
        <f>'[8]sp. DRG'!R122</f>
        <v>7442.99</v>
      </c>
      <c r="V144" s="1008">
        <f>'[8]sp. DRG'!S122</f>
        <v>28114</v>
      </c>
      <c r="W144" s="1009">
        <f>'[8]sp. DRG'!T122</f>
        <v>7055.97</v>
      </c>
      <c r="X144" s="912">
        <f t="shared" si="31"/>
        <v>19928.02</v>
      </c>
      <c r="Y144" s="913">
        <f t="shared" si="32"/>
        <v>19539.349999999999</v>
      </c>
    </row>
    <row r="145" spans="1:25" ht="22.5">
      <c r="A145" s="843" t="s">
        <v>419</v>
      </c>
      <c r="B145" s="987" t="s">
        <v>420</v>
      </c>
      <c r="C145" s="1087">
        <v>1</v>
      </c>
      <c r="D145" s="846">
        <f>'[8]sp. DRG'!E123</f>
        <v>5580</v>
      </c>
      <c r="E145" s="847">
        <f>'[8]sp. DRG'!F123</f>
        <v>11057.75</v>
      </c>
      <c r="F145" s="848">
        <f>'[8]sp. DRG'!G123</f>
        <v>5721</v>
      </c>
      <c r="G145" s="849">
        <f>'[8]sp. DRG'!H123</f>
        <v>11055.96</v>
      </c>
      <c r="H145" s="1010"/>
      <c r="I145" s="1007"/>
      <c r="J145" s="1008"/>
      <c r="K145" s="1009"/>
      <c r="L145" s="1010">
        <f>'[8]sp. DRG'!I123</f>
        <v>1337</v>
      </c>
      <c r="M145" s="1007">
        <f>'[8]sp. DRG'!J123</f>
        <v>3773.12</v>
      </c>
      <c r="N145" s="1008">
        <f>'[8]sp. DRG'!K123</f>
        <v>1444</v>
      </c>
      <c r="O145" s="1008">
        <f>'[8]sp. DRG'!L123</f>
        <v>20397</v>
      </c>
      <c r="P145" s="1007">
        <f>'[8]sp. DRG'!M123</f>
        <v>3773.12</v>
      </c>
      <c r="Q145" s="1008">
        <f>'[8]sp. DRG'!N123</f>
        <v>0</v>
      </c>
      <c r="R145" s="1007">
        <f>'[8]sp. DRG'!O123</f>
        <v>0</v>
      </c>
      <c r="S145" s="1009">
        <f>'[8]sp. DRG'!P123</f>
        <v>0</v>
      </c>
      <c r="T145" s="1010">
        <f>'[8]sp. DRG'!Q123</f>
        <v>12169</v>
      </c>
      <c r="U145" s="1007">
        <f>'[8]sp. DRG'!R123</f>
        <v>3370.31</v>
      </c>
      <c r="V145" s="1008">
        <f>'[8]sp. DRG'!S123</f>
        <v>12323</v>
      </c>
      <c r="W145" s="1009">
        <f>'[8]sp. DRG'!T123</f>
        <v>3370.31</v>
      </c>
      <c r="X145" s="912">
        <f t="shared" si="31"/>
        <v>18201.18</v>
      </c>
      <c r="Y145" s="913">
        <f t="shared" si="32"/>
        <v>18199.39</v>
      </c>
    </row>
    <row r="146" spans="1:25" ht="33.75">
      <c r="A146" s="843" t="s">
        <v>421</v>
      </c>
      <c r="B146" s="987" t="s">
        <v>422</v>
      </c>
      <c r="C146" s="1087">
        <v>1</v>
      </c>
      <c r="D146" s="846">
        <f>'[8]sp. DRG'!E124</f>
        <v>12413</v>
      </c>
      <c r="E146" s="847">
        <f>'[8]sp. DRG'!F124</f>
        <v>27290.22</v>
      </c>
      <c r="F146" s="848">
        <f>'[8]sp. DRG'!G124</f>
        <v>12833</v>
      </c>
      <c r="G146" s="849">
        <f>'[8]sp. DRG'!H124</f>
        <v>27289.77</v>
      </c>
      <c r="H146" s="1010"/>
      <c r="I146" s="1007"/>
      <c r="J146" s="1008"/>
      <c r="K146" s="1009"/>
      <c r="L146" s="1010">
        <f>'[8]sp. DRG'!I124</f>
        <v>0</v>
      </c>
      <c r="M146" s="1007">
        <f>'[8]sp. DRG'!J124</f>
        <v>0</v>
      </c>
      <c r="N146" s="1008">
        <f>'[8]sp. DRG'!K124</f>
        <v>0</v>
      </c>
      <c r="O146" s="1008">
        <f>'[8]sp. DRG'!L124</f>
        <v>0</v>
      </c>
      <c r="P146" s="1007">
        <f>'[8]sp. DRG'!M124</f>
        <v>0</v>
      </c>
      <c r="Q146" s="1008">
        <f>'[8]sp. DRG'!N124</f>
        <v>0</v>
      </c>
      <c r="R146" s="1007">
        <f>'[8]sp. DRG'!O124</f>
        <v>0</v>
      </c>
      <c r="S146" s="1009">
        <f>'[8]sp. DRG'!P124</f>
        <v>0</v>
      </c>
      <c r="T146" s="1010">
        <f>'[8]sp. DRG'!Q124</f>
        <v>28267</v>
      </c>
      <c r="U146" s="1007">
        <f>'[8]sp. DRG'!R124</f>
        <v>8843.58</v>
      </c>
      <c r="V146" s="1008">
        <f>'[8]sp. DRG'!S124</f>
        <v>47964</v>
      </c>
      <c r="W146" s="1009">
        <f>'[8]sp. DRG'!T124</f>
        <v>8843.58</v>
      </c>
      <c r="X146" s="912">
        <f t="shared" si="31"/>
        <v>36133.800000000003</v>
      </c>
      <c r="Y146" s="913">
        <f t="shared" si="32"/>
        <v>36133.35</v>
      </c>
    </row>
    <row r="147" spans="1:25" ht="45">
      <c r="A147" s="843" t="s">
        <v>423</v>
      </c>
      <c r="B147" s="987" t="s">
        <v>424</v>
      </c>
      <c r="C147" s="1087">
        <v>1</v>
      </c>
      <c r="D147" s="846">
        <f>'[8]sp. DRG'!E125</f>
        <v>4161</v>
      </c>
      <c r="E147" s="847">
        <f>'[8]sp. DRG'!F125</f>
        <v>16240.13</v>
      </c>
      <c r="F147" s="848">
        <f>'[8]sp. DRG'!G125</f>
        <v>3946</v>
      </c>
      <c r="G147" s="849">
        <f>'[8]sp. DRG'!H125</f>
        <v>16238.62</v>
      </c>
      <c r="H147" s="1010"/>
      <c r="I147" s="1007"/>
      <c r="J147" s="1008"/>
      <c r="K147" s="1009"/>
      <c r="L147" s="1010">
        <f>'[8]sp. DRG'!I125</f>
        <v>12</v>
      </c>
      <c r="M147" s="1007">
        <f>'[8]sp. DRG'!J125</f>
        <v>29.24</v>
      </c>
      <c r="N147" s="1008">
        <f>'[8]sp. DRG'!K125</f>
        <v>20</v>
      </c>
      <c r="O147" s="1008">
        <f>'[8]sp. DRG'!L125</f>
        <v>0</v>
      </c>
      <c r="P147" s="1007">
        <f>'[8]sp. DRG'!M125</f>
        <v>27.21</v>
      </c>
      <c r="Q147" s="1008">
        <f>'[8]sp. DRG'!N125</f>
        <v>0</v>
      </c>
      <c r="R147" s="1007">
        <f>'[8]sp. DRG'!O125</f>
        <v>0</v>
      </c>
      <c r="S147" s="1009">
        <f>'[8]sp. DRG'!P125</f>
        <v>0</v>
      </c>
      <c r="T147" s="1010">
        <f>'[8]sp. DRG'!Q125</f>
        <v>11553</v>
      </c>
      <c r="U147" s="1007">
        <f>'[8]sp. DRG'!R125</f>
        <v>3372.2840000000001</v>
      </c>
      <c r="V147" s="1008">
        <f>'[8]sp. DRG'!S125</f>
        <v>11636</v>
      </c>
      <c r="W147" s="1009">
        <f>'[8]sp. DRG'!T125</f>
        <v>3372.2840000000001</v>
      </c>
      <c r="X147" s="912">
        <f t="shared" si="31"/>
        <v>19641.653999999999</v>
      </c>
      <c r="Y147" s="913">
        <f t="shared" si="32"/>
        <v>19638.114000000001</v>
      </c>
    </row>
    <row r="148" spans="1:25">
      <c r="A148" s="843" t="s">
        <v>425</v>
      </c>
      <c r="B148" s="987" t="s">
        <v>426</v>
      </c>
      <c r="C148" s="1087">
        <v>1</v>
      </c>
      <c r="D148" s="846">
        <f>'[8]sp. DRG'!E126</f>
        <v>6245</v>
      </c>
      <c r="E148" s="847">
        <f>'[8]sp. DRG'!F126</f>
        <v>9201.24</v>
      </c>
      <c r="F148" s="848">
        <f>'[8]sp. DRG'!G126</f>
        <v>5937</v>
      </c>
      <c r="G148" s="849">
        <f>'[8]sp. DRG'!H126</f>
        <v>9200.7999999999993</v>
      </c>
      <c r="H148" s="1010"/>
      <c r="I148" s="1007"/>
      <c r="J148" s="1008"/>
      <c r="K148" s="1009"/>
      <c r="L148" s="1010">
        <f>'[8]sp. DRG'!I126</f>
        <v>755</v>
      </c>
      <c r="M148" s="1007">
        <f>'[8]sp. DRG'!J126</f>
        <v>2283.8200000000002</v>
      </c>
      <c r="N148" s="1008">
        <f>'[8]sp. DRG'!K126</f>
        <v>501</v>
      </c>
      <c r="O148" s="1008">
        <f>'[8]sp. DRG'!L126</f>
        <v>11324</v>
      </c>
      <c r="P148" s="1007">
        <f>'[8]sp. DRG'!M126</f>
        <v>2283.8200000000002</v>
      </c>
      <c r="Q148" s="1008">
        <f>'[8]sp. DRG'!N126</f>
        <v>1509</v>
      </c>
      <c r="R148" s="1007">
        <f>'[8]sp. DRG'!O126</f>
        <v>355.55</v>
      </c>
      <c r="S148" s="1009">
        <f>'[8]sp. DRG'!P126</f>
        <v>355.55</v>
      </c>
      <c r="T148" s="1010">
        <f>'[8]sp. DRG'!Q126</f>
        <v>9442</v>
      </c>
      <c r="U148" s="1007">
        <f>'[8]sp. DRG'!R126</f>
        <v>2269.2399999999998</v>
      </c>
      <c r="V148" s="1008">
        <f>'[8]sp. DRG'!S126</f>
        <v>8659</v>
      </c>
      <c r="W148" s="1009">
        <f>'[8]sp. DRG'!T126</f>
        <v>2245.2199999999998</v>
      </c>
      <c r="X148" s="912">
        <f t="shared" si="31"/>
        <v>14109.85</v>
      </c>
      <c r="Y148" s="913">
        <f t="shared" si="32"/>
        <v>14085.39</v>
      </c>
    </row>
    <row r="149" spans="1:25">
      <c r="A149" s="843" t="s">
        <v>427</v>
      </c>
      <c r="B149" s="987" t="s">
        <v>428</v>
      </c>
      <c r="C149" s="1087">
        <v>1</v>
      </c>
      <c r="D149" s="846">
        <f>'[8]sp. DRG'!E127</f>
        <v>7049</v>
      </c>
      <c r="E149" s="847">
        <f>'[8]sp. DRG'!F127</f>
        <v>9823.35</v>
      </c>
      <c r="F149" s="848">
        <f>'[8]sp. DRG'!G127</f>
        <v>6713</v>
      </c>
      <c r="G149" s="849">
        <f>'[8]sp. DRG'!H127</f>
        <v>9818.4699999999993</v>
      </c>
      <c r="H149" s="1010"/>
      <c r="I149" s="1007"/>
      <c r="J149" s="1008"/>
      <c r="K149" s="1009"/>
      <c r="L149" s="1010">
        <f>'[8]sp. DRG'!I127</f>
        <v>38</v>
      </c>
      <c r="M149" s="1007">
        <f>'[8]sp. DRG'!J127</f>
        <v>1515.77</v>
      </c>
      <c r="N149" s="1008">
        <f>'[8]sp. DRG'!K127</f>
        <v>0</v>
      </c>
      <c r="O149" s="1008">
        <f>'[8]sp. DRG'!L127</f>
        <v>12259</v>
      </c>
      <c r="P149" s="1007">
        <f>'[8]sp. DRG'!M127</f>
        <v>1515.72</v>
      </c>
      <c r="Q149" s="1008">
        <f>'[8]sp. DRG'!N127</f>
        <v>0</v>
      </c>
      <c r="R149" s="1007">
        <f>'[8]sp. DRG'!O127</f>
        <v>0</v>
      </c>
      <c r="S149" s="1009">
        <f>'[8]sp. DRG'!P127</f>
        <v>0</v>
      </c>
      <c r="T149" s="1010">
        <f>'[8]sp. DRG'!Q127</f>
        <v>11901</v>
      </c>
      <c r="U149" s="1007">
        <f>'[8]sp. DRG'!R127</f>
        <v>3085.84</v>
      </c>
      <c r="V149" s="1008">
        <f>'[8]sp. DRG'!S127</f>
        <v>12748</v>
      </c>
      <c r="W149" s="1009">
        <f>'[8]sp. DRG'!T127</f>
        <v>3085.84</v>
      </c>
      <c r="X149" s="912">
        <f t="shared" si="31"/>
        <v>14424.960000000001</v>
      </c>
      <c r="Y149" s="913">
        <f t="shared" si="32"/>
        <v>14420.029999999999</v>
      </c>
    </row>
    <row r="150" spans="1:25" ht="22.5">
      <c r="A150" s="843" t="s">
        <v>429</v>
      </c>
      <c r="B150" s="987" t="s">
        <v>430</v>
      </c>
      <c r="C150" s="1087">
        <v>1</v>
      </c>
      <c r="D150" s="846">
        <f>'[8]sp. DRG'!E128</f>
        <v>2549</v>
      </c>
      <c r="E150" s="847">
        <f>'[8]sp. DRG'!F128</f>
        <v>3201.45</v>
      </c>
      <c r="F150" s="848">
        <f>'[8]sp. DRG'!G128</f>
        <v>2458</v>
      </c>
      <c r="G150" s="849">
        <f>'[8]sp. DRG'!H128</f>
        <v>3200.29</v>
      </c>
      <c r="H150" s="1010"/>
      <c r="I150" s="1007"/>
      <c r="J150" s="1008"/>
      <c r="K150" s="1009"/>
      <c r="L150" s="1010">
        <f>'[8]sp. DRG'!I128</f>
        <v>0</v>
      </c>
      <c r="M150" s="1007">
        <f>'[8]sp. DRG'!J128</f>
        <v>0</v>
      </c>
      <c r="N150" s="1008">
        <f>'[8]sp. DRG'!K128</f>
        <v>0</v>
      </c>
      <c r="O150" s="1008">
        <f>'[8]sp. DRG'!L128</f>
        <v>0</v>
      </c>
      <c r="P150" s="1007">
        <f>'[8]sp. DRG'!M128</f>
        <v>0</v>
      </c>
      <c r="Q150" s="1008">
        <f>'[8]sp. DRG'!N128</f>
        <v>0</v>
      </c>
      <c r="R150" s="1007">
        <f>'[8]sp. DRG'!O128</f>
        <v>0</v>
      </c>
      <c r="S150" s="1009">
        <f>'[8]sp. DRG'!P128</f>
        <v>0</v>
      </c>
      <c r="T150" s="1010">
        <f>'[8]sp. DRG'!Q128</f>
        <v>3360</v>
      </c>
      <c r="U150" s="1007">
        <f>'[8]sp. DRG'!R128</f>
        <v>564.35</v>
      </c>
      <c r="V150" s="1008">
        <f>'[8]sp. DRG'!S128</f>
        <v>3126</v>
      </c>
      <c r="W150" s="1009">
        <f>'[8]sp. DRG'!T128</f>
        <v>564.35</v>
      </c>
      <c r="X150" s="912">
        <f t="shared" si="31"/>
        <v>3765.7999999999997</v>
      </c>
      <c r="Y150" s="913">
        <f t="shared" si="32"/>
        <v>3764.64</v>
      </c>
    </row>
    <row r="151" spans="1:25" ht="22.5">
      <c r="A151" s="843" t="s">
        <v>431</v>
      </c>
      <c r="B151" s="987" t="s">
        <v>432</v>
      </c>
      <c r="C151" s="1087">
        <v>1</v>
      </c>
      <c r="D151" s="846">
        <f>'[8]sp. DRG'!E129</f>
        <v>3513</v>
      </c>
      <c r="E151" s="847">
        <f>'[8]sp. DRG'!F129</f>
        <v>5264.58</v>
      </c>
      <c r="F151" s="848">
        <f>'[8]sp. DRG'!G129</f>
        <v>3425</v>
      </c>
      <c r="G151" s="849">
        <f>'[8]sp. DRG'!H129</f>
        <v>5264.05</v>
      </c>
      <c r="H151" s="1010"/>
      <c r="I151" s="1007"/>
      <c r="J151" s="1008"/>
      <c r="K151" s="1009"/>
      <c r="L151" s="1010">
        <f>'[8]sp. DRG'!I129</f>
        <v>27</v>
      </c>
      <c r="M151" s="1007">
        <f>'[8]sp. DRG'!J129</f>
        <v>709.34</v>
      </c>
      <c r="N151" s="1008">
        <f>'[8]sp. DRG'!K129</f>
        <v>0</v>
      </c>
      <c r="O151" s="1008">
        <f>'[8]sp. DRG'!L129</f>
        <v>5589</v>
      </c>
      <c r="P151" s="1007">
        <f>'[8]sp. DRG'!M129</f>
        <v>707.06</v>
      </c>
      <c r="Q151" s="1008">
        <f>'[8]sp. DRG'!N129</f>
        <v>0</v>
      </c>
      <c r="R151" s="1007">
        <f>'[8]sp. DRG'!O129</f>
        <v>0</v>
      </c>
      <c r="S151" s="1009">
        <f>'[8]sp. DRG'!P129</f>
        <v>0</v>
      </c>
      <c r="T151" s="1010">
        <f>'[8]sp. DRG'!Q129</f>
        <v>3438</v>
      </c>
      <c r="U151" s="1007">
        <f>'[8]sp. DRG'!R129</f>
        <v>576.29999999999995</v>
      </c>
      <c r="V151" s="1008">
        <f>'[8]sp. DRG'!S129</f>
        <v>3568</v>
      </c>
      <c r="W151" s="1009">
        <f>'[8]sp. DRG'!T129</f>
        <v>576.29999999999995</v>
      </c>
      <c r="X151" s="912">
        <f t="shared" si="31"/>
        <v>6550.2199999999993</v>
      </c>
      <c r="Y151" s="913">
        <f t="shared" si="32"/>
        <v>6547.41</v>
      </c>
    </row>
    <row r="152" spans="1:25" ht="22.5">
      <c r="A152" s="843" t="s">
        <v>433</v>
      </c>
      <c r="B152" s="987" t="s">
        <v>434</v>
      </c>
      <c r="C152" s="1087">
        <v>1</v>
      </c>
      <c r="D152" s="846">
        <f>'[8]sp. DRG'!E130</f>
        <v>2583</v>
      </c>
      <c r="E152" s="847">
        <f>'[8]sp. DRG'!F130</f>
        <v>3653.13</v>
      </c>
      <c r="F152" s="848">
        <f>'[8]sp. DRG'!G130</f>
        <v>2723</v>
      </c>
      <c r="G152" s="849">
        <f>'[8]sp. DRG'!H130</f>
        <v>3652.9163199999998</v>
      </c>
      <c r="H152" s="1010"/>
      <c r="I152" s="1007"/>
      <c r="J152" s="1008"/>
      <c r="K152" s="1009"/>
      <c r="L152" s="1010">
        <f>'[8]sp. DRG'!I130</f>
        <v>0</v>
      </c>
      <c r="M152" s="1007">
        <f>'[8]sp. DRG'!J130</f>
        <v>0</v>
      </c>
      <c r="N152" s="1008">
        <f>'[8]sp. DRG'!K130</f>
        <v>0</v>
      </c>
      <c r="O152" s="1008">
        <f>'[8]sp. DRG'!L130</f>
        <v>0</v>
      </c>
      <c r="P152" s="1007">
        <f>'[8]sp. DRG'!M130</f>
        <v>0</v>
      </c>
      <c r="Q152" s="1008">
        <f>'[8]sp. DRG'!N130</f>
        <v>2415</v>
      </c>
      <c r="R152" s="1007">
        <f>'[8]sp. DRG'!O130</f>
        <v>569.02229999999997</v>
      </c>
      <c r="S152" s="1009">
        <f>'[8]sp. DRG'!P130</f>
        <v>569.02229999999997</v>
      </c>
      <c r="T152" s="1010">
        <f>'[8]sp. DRG'!Q130</f>
        <v>2463</v>
      </c>
      <c r="U152" s="1007">
        <f>'[8]sp. DRG'!R130</f>
        <v>354.447</v>
      </c>
      <c r="V152" s="1008">
        <f>'[8]sp. DRG'!S130</f>
        <v>2801</v>
      </c>
      <c r="W152" s="1009">
        <f>'[8]sp. DRG'!T130</f>
        <v>354.447</v>
      </c>
      <c r="X152" s="912">
        <f t="shared" si="31"/>
        <v>4576.5992999999999</v>
      </c>
      <c r="Y152" s="913">
        <f t="shared" si="32"/>
        <v>4576.38562</v>
      </c>
    </row>
    <row r="153" spans="1:25" ht="22.5">
      <c r="A153" s="843" t="s">
        <v>435</v>
      </c>
      <c r="B153" s="1129" t="s">
        <v>436</v>
      </c>
      <c r="C153" s="1087">
        <v>1</v>
      </c>
      <c r="D153" s="846">
        <f>'[8]sp. DRG'!E131</f>
        <v>1704</v>
      </c>
      <c r="E153" s="847">
        <f>'[8]sp. DRG'!F131</f>
        <v>3245.21</v>
      </c>
      <c r="F153" s="848">
        <f>'[8]sp. DRG'!G131</f>
        <v>1470</v>
      </c>
      <c r="G153" s="849">
        <f>'[8]sp. DRG'!H131</f>
        <v>3243.27</v>
      </c>
      <c r="H153" s="1010"/>
      <c r="I153" s="1007"/>
      <c r="J153" s="1008"/>
      <c r="K153" s="1009"/>
      <c r="L153" s="1010">
        <f>'[8]sp. DRG'!I131</f>
        <v>0</v>
      </c>
      <c r="M153" s="1007">
        <f>'[8]sp. DRG'!J131</f>
        <v>0</v>
      </c>
      <c r="N153" s="1008">
        <f>'[8]sp. DRG'!K131</f>
        <v>0</v>
      </c>
      <c r="O153" s="1008">
        <f>'[8]sp. DRG'!L131</f>
        <v>0</v>
      </c>
      <c r="P153" s="1007">
        <f>'[8]sp. DRG'!M131</f>
        <v>0</v>
      </c>
      <c r="Q153" s="1008">
        <f>'[8]sp. DRG'!N131</f>
        <v>0</v>
      </c>
      <c r="R153" s="1007">
        <f>'[8]sp. DRG'!O131</f>
        <v>0</v>
      </c>
      <c r="S153" s="1009">
        <f>'[8]sp. DRG'!P131</f>
        <v>0</v>
      </c>
      <c r="T153" s="1010">
        <f>'[8]sp. DRG'!Q131</f>
        <v>1799</v>
      </c>
      <c r="U153" s="1007">
        <f>'[8]sp. DRG'!R131</f>
        <v>494.39</v>
      </c>
      <c r="V153" s="1008">
        <f>'[8]sp. DRG'!S131</f>
        <v>1633</v>
      </c>
      <c r="W153" s="1009">
        <f>'[8]sp. DRG'!T131</f>
        <v>492.81</v>
      </c>
      <c r="X153" s="912">
        <f t="shared" si="31"/>
        <v>3739.6</v>
      </c>
      <c r="Y153" s="913">
        <f t="shared" si="32"/>
        <v>3736.08</v>
      </c>
    </row>
    <row r="154" spans="1:25" ht="22.5">
      <c r="A154" s="843" t="s">
        <v>437</v>
      </c>
      <c r="B154" s="987" t="s">
        <v>438</v>
      </c>
      <c r="C154" s="1087">
        <v>1</v>
      </c>
      <c r="D154" s="846">
        <f>'[8]sp. DRG'!E132</f>
        <v>2733</v>
      </c>
      <c r="E154" s="847">
        <f>'[8]sp. DRG'!F132</f>
        <v>7575.01</v>
      </c>
      <c r="F154" s="848">
        <f>'[8]sp. DRG'!G132</f>
        <v>2853</v>
      </c>
      <c r="G154" s="849">
        <f>'[8]sp. DRG'!H132</f>
        <v>7574.09</v>
      </c>
      <c r="H154" s="1010"/>
      <c r="I154" s="1007"/>
      <c r="J154" s="1008"/>
      <c r="K154" s="1009"/>
      <c r="L154" s="1010">
        <f>'[8]sp. DRG'!I132</f>
        <v>675</v>
      </c>
      <c r="M154" s="1007">
        <f>'[8]sp. DRG'!J132</f>
        <v>3507.14</v>
      </c>
      <c r="N154" s="1008">
        <f>'[8]sp. DRG'!K132</f>
        <v>0</v>
      </c>
      <c r="O154" s="1008">
        <f>'[8]sp. DRG'!L132</f>
        <v>15549</v>
      </c>
      <c r="P154" s="1007">
        <f>'[8]sp. DRG'!M132</f>
        <v>3507.1</v>
      </c>
      <c r="Q154" s="1008">
        <f>'[8]sp. DRG'!N132</f>
        <v>0</v>
      </c>
      <c r="R154" s="1007">
        <f>'[8]sp. DRG'!O132</f>
        <v>0</v>
      </c>
      <c r="S154" s="1009">
        <f>'[8]sp. DRG'!P132</f>
        <v>0</v>
      </c>
      <c r="T154" s="1010">
        <f>'[8]sp. DRG'!Q132</f>
        <v>4262</v>
      </c>
      <c r="U154" s="1007">
        <f>'[8]sp. DRG'!R132</f>
        <v>1428.84</v>
      </c>
      <c r="V154" s="1008">
        <f>'[8]sp. DRG'!S132</f>
        <v>5136</v>
      </c>
      <c r="W154" s="1009">
        <f>'[8]sp. DRG'!T132</f>
        <v>1428.84</v>
      </c>
      <c r="X154" s="912">
        <f t="shared" si="31"/>
        <v>12510.99</v>
      </c>
      <c r="Y154" s="913">
        <f t="shared" si="32"/>
        <v>12510.029999999999</v>
      </c>
    </row>
    <row r="155" spans="1:25" ht="22.5">
      <c r="A155" s="843" t="s">
        <v>439</v>
      </c>
      <c r="B155" s="987" t="s">
        <v>440</v>
      </c>
      <c r="C155" s="1087">
        <v>1</v>
      </c>
      <c r="D155" s="846">
        <f>'[8]sp. DRG'!E133</f>
        <v>543</v>
      </c>
      <c r="E155" s="847">
        <f>'[8]sp. DRG'!F133</f>
        <v>1030.29</v>
      </c>
      <c r="F155" s="848">
        <f>'[8]sp. DRG'!G133</f>
        <v>414</v>
      </c>
      <c r="G155" s="849">
        <f>'[8]sp. DRG'!H133</f>
        <v>1029.54</v>
      </c>
      <c r="H155" s="1010"/>
      <c r="I155" s="1007"/>
      <c r="J155" s="1008"/>
      <c r="K155" s="1009"/>
      <c r="L155" s="1010">
        <f>'[8]sp. DRG'!I133</f>
        <v>6746</v>
      </c>
      <c r="M155" s="1007">
        <f>'[8]sp. DRG'!J133</f>
        <v>18944.150000000001</v>
      </c>
      <c r="N155" s="1008">
        <f>'[8]sp. DRG'!K133</f>
        <v>7476</v>
      </c>
      <c r="O155" s="1008">
        <f>'[8]sp. DRG'!L133</f>
        <v>0</v>
      </c>
      <c r="P155" s="1007">
        <f>'[8]sp. DRG'!M133</f>
        <v>18943.12</v>
      </c>
      <c r="Q155" s="1008">
        <f>'[8]sp. DRG'!N133</f>
        <v>0</v>
      </c>
      <c r="R155" s="1007">
        <f>'[8]sp. DRG'!O133</f>
        <v>0</v>
      </c>
      <c r="S155" s="1009">
        <f>'[8]sp. DRG'!P133</f>
        <v>0</v>
      </c>
      <c r="T155" s="1010">
        <f>'[8]sp. DRG'!Q133</f>
        <v>405</v>
      </c>
      <c r="U155" s="1007">
        <f>'[8]sp. DRG'!R133</f>
        <v>116.84</v>
      </c>
      <c r="V155" s="1008">
        <f>'[8]sp. DRG'!S133</f>
        <v>391</v>
      </c>
      <c r="W155" s="1009">
        <f>'[8]sp. DRG'!T133</f>
        <v>111.94</v>
      </c>
      <c r="X155" s="912">
        <f t="shared" si="31"/>
        <v>20091.280000000002</v>
      </c>
      <c r="Y155" s="913">
        <f t="shared" si="32"/>
        <v>20084.599999999999</v>
      </c>
    </row>
    <row r="156" spans="1:25" ht="22.5">
      <c r="A156" s="843" t="s">
        <v>441</v>
      </c>
      <c r="B156" s="987" t="s">
        <v>442</v>
      </c>
      <c r="C156" s="1087">
        <v>3</v>
      </c>
      <c r="D156" s="846"/>
      <c r="E156" s="1012"/>
      <c r="F156" s="1013"/>
      <c r="G156" s="1014"/>
      <c r="H156" s="1011"/>
      <c r="I156" s="1012"/>
      <c r="J156" s="1013"/>
      <c r="K156" s="1014"/>
      <c r="L156" s="1011">
        <f>'[8]sp. recuperare si  cronici'!E42</f>
        <v>274</v>
      </c>
      <c r="M156" s="1012">
        <f>'[8]sp. recuperare si  cronici'!F42</f>
        <v>5667.15</v>
      </c>
      <c r="N156" s="1013">
        <f>'[8]sp. recuperare si  cronici'!G42</f>
        <v>221</v>
      </c>
      <c r="O156" s="1013">
        <f>'[8]sp. recuperare si  cronici'!H42</f>
        <v>53440</v>
      </c>
      <c r="P156" s="1012">
        <f>'[8]sp. recuperare si  cronici'!I42</f>
        <v>5667.14</v>
      </c>
      <c r="Q156" s="1013">
        <f>'[8]sp. recuperare si  cronici'!J42</f>
        <v>0</v>
      </c>
      <c r="R156" s="1012">
        <f>'[8]sp. recuperare si  cronici'!K42</f>
        <v>0</v>
      </c>
      <c r="S156" s="1014">
        <f>'[8]sp. recuperare si  cronici'!L42</f>
        <v>0</v>
      </c>
      <c r="T156" s="1131"/>
      <c r="U156" s="1012"/>
      <c r="V156" s="1132"/>
      <c r="W156" s="1014"/>
      <c r="X156" s="912">
        <f t="shared" si="31"/>
        <v>5667.15</v>
      </c>
      <c r="Y156" s="913">
        <f t="shared" si="32"/>
        <v>5667.14</v>
      </c>
    </row>
    <row r="157" spans="1:25" ht="13.5">
      <c r="A157" s="1133" t="s">
        <v>443</v>
      </c>
      <c r="B157" s="1134" t="s">
        <v>444</v>
      </c>
      <c r="C157" s="1135">
        <v>1</v>
      </c>
      <c r="D157" s="1136">
        <f>'[8]sp. DRG'!E134</f>
        <v>7386</v>
      </c>
      <c r="E157" s="1136">
        <f>'[8]sp. DRG'!F134</f>
        <v>11150.48</v>
      </c>
      <c r="F157" s="1136">
        <f>'[8]sp. DRG'!G134</f>
        <v>6837</v>
      </c>
      <c r="G157" s="1136">
        <f>'[8]sp. DRG'!H134</f>
        <v>11150.09</v>
      </c>
      <c r="H157" s="1137"/>
      <c r="I157" s="1043"/>
      <c r="J157" s="1042"/>
      <c r="K157" s="1138"/>
      <c r="L157" s="1137">
        <f>'[8]sp. DRG'!I134</f>
        <v>0</v>
      </c>
      <c r="M157" s="1137">
        <f>'[8]sp. DRG'!J134</f>
        <v>0</v>
      </c>
      <c r="N157" s="1137">
        <f>'[8]sp. DRG'!K134</f>
        <v>0</v>
      </c>
      <c r="O157" s="1137">
        <f>'[8]sp. DRG'!L134</f>
        <v>0</v>
      </c>
      <c r="P157" s="1137">
        <f>'[8]sp. DRG'!M134</f>
        <v>0</v>
      </c>
      <c r="Q157" s="1137">
        <f>'[8]sp. DRG'!N134</f>
        <v>0</v>
      </c>
      <c r="R157" s="1137">
        <f>'[8]sp. DRG'!O134</f>
        <v>0</v>
      </c>
      <c r="S157" s="1137">
        <f>'[8]sp. DRG'!P134</f>
        <v>0</v>
      </c>
      <c r="T157" s="1137">
        <f>'[8]sp. DRG'!Q134</f>
        <v>3618</v>
      </c>
      <c r="U157" s="1012">
        <f>'[8]sp. DRG'!R134</f>
        <v>981.18</v>
      </c>
      <c r="V157" s="1137">
        <f>'[8]sp. DRG'!S134</f>
        <v>3837</v>
      </c>
      <c r="W157" s="1012">
        <f>'[8]sp. DRG'!T134</f>
        <v>981.18</v>
      </c>
      <c r="X157" s="912">
        <f t="shared" si="31"/>
        <v>12131.66</v>
      </c>
      <c r="Y157" s="913">
        <f t="shared" si="32"/>
        <v>12131.27</v>
      </c>
    </row>
    <row r="158" spans="1:25" ht="13.5" thickBot="1">
      <c r="A158" s="924" t="s">
        <v>445</v>
      </c>
      <c r="B158" s="1139" t="s">
        <v>446</v>
      </c>
      <c r="C158" s="1140">
        <v>3</v>
      </c>
      <c r="D158" s="848"/>
      <c r="E158" s="1012"/>
      <c r="F158" s="1013"/>
      <c r="G158" s="1012"/>
      <c r="H158" s="1013"/>
      <c r="I158" s="1012"/>
      <c r="J158" s="1013"/>
      <c r="K158" s="1012"/>
      <c r="L158" s="1013">
        <f>'[8]sp. recuperare si  cronici'!E43</f>
        <v>1180</v>
      </c>
      <c r="M158" s="1012">
        <f>'[8]sp. recuperare si  cronici'!F43</f>
        <v>2735.48</v>
      </c>
      <c r="N158" s="1013">
        <f>'[8]sp. recuperare si  cronici'!G43</f>
        <v>1180</v>
      </c>
      <c r="O158" s="1013">
        <f>'[8]sp. recuperare si  cronici'!H43</f>
        <v>0</v>
      </c>
      <c r="P158" s="1012">
        <f>'[8]sp. recuperare si  cronici'!I43</f>
        <v>2735.48</v>
      </c>
      <c r="Q158" s="1013"/>
      <c r="R158" s="1012"/>
      <c r="S158" s="1012"/>
      <c r="T158" s="887">
        <f>'[8]sp. recuperare si  cronici'!Q43</f>
        <v>0</v>
      </c>
      <c r="U158" s="1012">
        <f>'[8]sp. recuperare si  cronici'!R43</f>
        <v>0</v>
      </c>
      <c r="V158" s="887">
        <f>'[8]sp. recuperare si  cronici'!S43</f>
        <v>0</v>
      </c>
      <c r="W158" s="1012">
        <f>'[8]sp. recuperare si  cronici'!T43</f>
        <v>0</v>
      </c>
      <c r="X158" s="912">
        <f t="shared" si="31"/>
        <v>2735.48</v>
      </c>
      <c r="Y158" s="913">
        <f t="shared" si="32"/>
        <v>2735.48</v>
      </c>
    </row>
    <row r="159" spans="1:25" ht="13.5">
      <c r="A159" s="1141" t="s">
        <v>447</v>
      </c>
      <c r="B159" s="1142" t="s">
        <v>448</v>
      </c>
      <c r="C159" s="932">
        <v>3</v>
      </c>
      <c r="D159" s="848"/>
      <c r="E159" s="1012"/>
      <c r="F159" s="1013"/>
      <c r="G159" s="1012"/>
      <c r="H159" s="1013"/>
      <c r="I159" s="1012"/>
      <c r="J159" s="1013"/>
      <c r="K159" s="1012"/>
      <c r="L159" s="1013">
        <f>'[8]sp. recuperare si  cronici'!E44</f>
        <v>0</v>
      </c>
      <c r="M159" s="1013">
        <f>'[8]sp. recuperare si  cronici'!F44</f>
        <v>1495.72</v>
      </c>
      <c r="N159" s="1013">
        <f>'[8]sp. recuperare si  cronici'!G44</f>
        <v>0</v>
      </c>
      <c r="O159" s="1013">
        <f>'[8]sp. recuperare si  cronici'!H44</f>
        <v>6570</v>
      </c>
      <c r="P159" s="1013">
        <f>'[8]sp. recuperare si  cronici'!I44</f>
        <v>1495.72</v>
      </c>
      <c r="Q159" s="1013">
        <f>'[8]sp. recuperare si  cronici'!J44</f>
        <v>6348</v>
      </c>
      <c r="R159" s="1012">
        <f>'[8]sp. recuperare si  cronici'!K44</f>
        <v>0</v>
      </c>
      <c r="S159" s="1012">
        <f>'[8]sp. recuperare si  cronici'!L44</f>
        <v>0</v>
      </c>
      <c r="T159" s="1013">
        <f>'[8]sp. recuperare si  cronici'!Q44</f>
        <v>0</v>
      </c>
      <c r="U159" s="1012">
        <f>'[8]sp. recuperare si  cronici'!R44</f>
        <v>0</v>
      </c>
      <c r="V159" s="1013">
        <f>'[8]sp. recuperare si  cronici'!S44</f>
        <v>0</v>
      </c>
      <c r="W159" s="1012">
        <f>'[8]sp. recuperare si  cronici'!T44</f>
        <v>0</v>
      </c>
      <c r="X159" s="912">
        <f t="shared" si="31"/>
        <v>1495.72</v>
      </c>
      <c r="Y159" s="913">
        <f t="shared" si="32"/>
        <v>1495.72</v>
      </c>
    </row>
    <row r="160" spans="1:25" ht="13.5" thickBot="1">
      <c r="A160" s="1143" t="s">
        <v>1159</v>
      </c>
      <c r="B160" s="1144" t="s">
        <v>1160</v>
      </c>
      <c r="C160" s="1145">
        <v>3</v>
      </c>
      <c r="D160" s="1146"/>
      <c r="E160" s="1043"/>
      <c r="F160" s="1042"/>
      <c r="G160" s="1043"/>
      <c r="H160" s="1042"/>
      <c r="I160" s="1043"/>
      <c r="J160" s="1042"/>
      <c r="K160" s="1043"/>
      <c r="L160" s="1042">
        <f>'[8]sp. recuperare si  cronici'!E45</f>
        <v>196</v>
      </c>
      <c r="M160" s="1042">
        <f>'[8]sp. recuperare si  cronici'!F45</f>
        <v>490.76</v>
      </c>
      <c r="N160" s="1042">
        <f>'[8]sp. recuperare si  cronici'!G45</f>
        <v>264</v>
      </c>
      <c r="O160" s="1042">
        <f>'[8]sp. recuperare si  cronici'!H45</f>
        <v>0</v>
      </c>
      <c r="P160" s="1042">
        <f>'[8]sp. recuperare si  cronici'!I45</f>
        <v>490.64</v>
      </c>
      <c r="Q160" s="1042">
        <f>'[8]sp. recuperare si  cronici'!J45</f>
        <v>0</v>
      </c>
      <c r="R160" s="1042">
        <f>'[8]sp. recuperare si  cronici'!K45</f>
        <v>0</v>
      </c>
      <c r="S160" s="1042">
        <f>'[8]sp. recuperare si  cronici'!L45</f>
        <v>0</v>
      </c>
      <c r="T160" s="1042">
        <f>'[8]sp. recuperare si  cronici'!Q45</f>
        <v>601</v>
      </c>
      <c r="U160" s="1042">
        <f>'[8]sp. recuperare si  cronici'!R45</f>
        <v>196.29</v>
      </c>
      <c r="V160" s="1042">
        <f>'[8]sp. recuperare si  cronici'!S45</f>
        <v>607</v>
      </c>
      <c r="W160" s="1042">
        <f>'[8]sp. recuperare si  cronici'!T45</f>
        <v>196.29</v>
      </c>
      <c r="X160" s="1147">
        <f>U160+R160+M160+I160+E160</f>
        <v>687.05</v>
      </c>
      <c r="Y160" s="1148">
        <f>W160+S160+P160+K160+G160</f>
        <v>686.93</v>
      </c>
    </row>
    <row r="161" spans="1:29" ht="13.5" thickBot="1">
      <c r="A161" s="3004" t="s">
        <v>449</v>
      </c>
      <c r="B161" s="3005"/>
      <c r="C161" s="3022"/>
      <c r="D161" s="874">
        <f>SUM(D141:D160)</f>
        <v>131701</v>
      </c>
      <c r="E161" s="875">
        <f t="shared" ref="E161:Y161" si="33">SUM(E141:E160)</f>
        <v>280630.18596999993</v>
      </c>
      <c r="F161" s="874">
        <f t="shared" si="33"/>
        <v>128746</v>
      </c>
      <c r="G161" s="875">
        <f t="shared" si="33"/>
        <v>280611.87936300272</v>
      </c>
      <c r="H161" s="874">
        <f t="shared" si="33"/>
        <v>0</v>
      </c>
      <c r="I161" s="874">
        <f t="shared" si="33"/>
        <v>0</v>
      </c>
      <c r="J161" s="874">
        <f t="shared" si="33"/>
        <v>0</v>
      </c>
      <c r="K161" s="874">
        <f t="shared" si="33"/>
        <v>0</v>
      </c>
      <c r="L161" s="874">
        <f t="shared" si="33"/>
        <v>11862</v>
      </c>
      <c r="M161" s="875">
        <f t="shared" si="33"/>
        <v>44060.12000000001</v>
      </c>
      <c r="N161" s="874">
        <f t="shared" si="33"/>
        <v>11668</v>
      </c>
      <c r="O161" s="874">
        <f t="shared" si="33"/>
        <v>129706</v>
      </c>
      <c r="P161" s="875">
        <f t="shared" si="33"/>
        <v>44054.560000000005</v>
      </c>
      <c r="Q161" s="874">
        <f t="shared" si="33"/>
        <v>10272</v>
      </c>
      <c r="R161" s="874">
        <f t="shared" si="33"/>
        <v>924.57230000000004</v>
      </c>
      <c r="S161" s="875">
        <f t="shared" si="33"/>
        <v>924.57230000000004</v>
      </c>
      <c r="T161" s="874">
        <f t="shared" si="33"/>
        <v>161287</v>
      </c>
      <c r="U161" s="875">
        <f t="shared" si="33"/>
        <v>43463.441999999988</v>
      </c>
      <c r="V161" s="874">
        <f t="shared" si="33"/>
        <v>182454</v>
      </c>
      <c r="W161" s="875">
        <f t="shared" si="33"/>
        <v>42930.642</v>
      </c>
      <c r="X161" s="875">
        <f t="shared" si="33"/>
        <v>369078.32026999985</v>
      </c>
      <c r="Y161" s="875">
        <f t="shared" si="33"/>
        <v>368521.65366300271</v>
      </c>
      <c r="Z161" s="878">
        <f>'[8]sp. DRG'!U135+'[8]sp. recuperare si  cronici'!U46</f>
        <v>369078.32026999991</v>
      </c>
      <c r="AA161" s="878">
        <f>'[8]sp. DRG'!V135+'[8]sp. recuperare si  cronici'!V46</f>
        <v>368521.65366300283</v>
      </c>
      <c r="AB161" s="879">
        <f>X161-Z161</f>
        <v>0</v>
      </c>
      <c r="AC161" s="879">
        <f>Y161-AA161</f>
        <v>0</v>
      </c>
    </row>
    <row r="162" spans="1:29" s="862" customFormat="1" ht="22.5">
      <c r="A162" s="999" t="s">
        <v>450</v>
      </c>
      <c r="B162" s="937" t="s">
        <v>451</v>
      </c>
      <c r="C162" s="1149">
        <v>1</v>
      </c>
      <c r="D162" s="1150">
        <f>'[8]sp. DRG'!E136</f>
        <v>49124</v>
      </c>
      <c r="E162" s="1045">
        <f>'[8]sp. DRG'!F136</f>
        <v>94705.21</v>
      </c>
      <c r="F162" s="1150">
        <f>'[8]sp. DRG'!G136</f>
        <v>22184</v>
      </c>
      <c r="G162" s="1045">
        <f>'[8]sp. DRG'!H136</f>
        <v>94705.21</v>
      </c>
      <c r="H162" s="1151"/>
      <c r="I162" s="1045"/>
      <c r="J162" s="1151"/>
      <c r="K162" s="1045"/>
      <c r="L162" s="1151">
        <f>'[8]sp. DRG'!I136</f>
        <v>916</v>
      </c>
      <c r="M162" s="1152">
        <f>'[8]sp. DRG'!J136</f>
        <v>4650.34</v>
      </c>
      <c r="N162" s="1151">
        <f>'[8]sp. DRG'!K136</f>
        <v>416</v>
      </c>
      <c r="O162" s="1151">
        <f>'[8]sp. DRG'!L136</f>
        <v>12790</v>
      </c>
      <c r="P162" s="1152">
        <f>'[8]sp. DRG'!M136</f>
        <v>4492.74</v>
      </c>
      <c r="Q162" s="1151">
        <f>'[8]sp. DRG'!N136</f>
        <v>0</v>
      </c>
      <c r="R162" s="1152">
        <f>'[8]sp. DRG'!O136</f>
        <v>0</v>
      </c>
      <c r="S162" s="1152">
        <f>'[8]sp. DRG'!P136</f>
        <v>0</v>
      </c>
      <c r="T162" s="1151">
        <f>'[8]sp. DRG'!Q136</f>
        <v>12792</v>
      </c>
      <c r="U162" s="1152">
        <f>'[8]sp. DRG'!R136</f>
        <v>4206.3599999999997</v>
      </c>
      <c r="V162" s="1151">
        <f>'[8]sp. DRG'!S136</f>
        <v>14600</v>
      </c>
      <c r="W162" s="1152">
        <f>'[8]sp. DRG'!T136</f>
        <v>4124.05</v>
      </c>
      <c r="X162" s="888">
        <f t="shared" ref="X162:X179" si="34">U162+R162+M162+I162+E162</f>
        <v>103561.91</v>
      </c>
      <c r="Y162" s="888">
        <f t="shared" ref="Y162:Y179" si="35">W162+S162+P162+K162+G162</f>
        <v>103322</v>
      </c>
      <c r="Z162" s="861"/>
      <c r="AA162" s="861"/>
    </row>
    <row r="163" spans="1:29" s="1153" customFormat="1">
      <c r="A163" s="843" t="s">
        <v>452</v>
      </c>
      <c r="B163" s="844" t="s">
        <v>453</v>
      </c>
      <c r="C163" s="1140">
        <v>1</v>
      </c>
      <c r="D163" s="857">
        <f>'[8]sp. DRG'!E137</f>
        <v>6060</v>
      </c>
      <c r="E163" s="856">
        <f>'[8]sp. DRG'!F137</f>
        <v>12611.45</v>
      </c>
      <c r="F163" s="857">
        <f>'[8]sp. DRG'!G137</f>
        <v>6060</v>
      </c>
      <c r="G163" s="856">
        <f>'[8]sp. DRG'!H137</f>
        <v>12611.45</v>
      </c>
      <c r="H163" s="915"/>
      <c r="I163" s="856"/>
      <c r="J163" s="915"/>
      <c r="K163" s="856"/>
      <c r="L163" s="915">
        <f>'[8]sp. DRG'!I137</f>
        <v>80</v>
      </c>
      <c r="M163" s="920">
        <f>'[8]sp. DRG'!J137</f>
        <v>269.29000000000002</v>
      </c>
      <c r="N163" s="915">
        <f>'[8]sp. DRG'!K137</f>
        <v>74</v>
      </c>
      <c r="O163" s="915">
        <f>'[8]sp. DRG'!L137</f>
        <v>0</v>
      </c>
      <c r="P163" s="920">
        <f>'[8]sp. DRG'!M137</f>
        <v>150.16999999999999</v>
      </c>
      <c r="Q163" s="915">
        <f>'[8]sp. DRG'!N137</f>
        <v>0</v>
      </c>
      <c r="R163" s="920">
        <f>'[8]sp. DRG'!O137</f>
        <v>0</v>
      </c>
      <c r="S163" s="920">
        <f>'[8]sp. DRG'!P137</f>
        <v>0</v>
      </c>
      <c r="T163" s="915">
        <f>'[8]sp. DRG'!Q137</f>
        <v>3284</v>
      </c>
      <c r="U163" s="920">
        <f>'[8]sp. DRG'!R137</f>
        <v>1595</v>
      </c>
      <c r="V163" s="915">
        <f>'[8]sp. DRG'!S137</f>
        <v>5204</v>
      </c>
      <c r="W163" s="920">
        <f>'[8]sp. DRG'!T137</f>
        <v>1595</v>
      </c>
      <c r="X163" s="888">
        <f t="shared" si="34"/>
        <v>14475.740000000002</v>
      </c>
      <c r="Y163" s="888">
        <f t="shared" si="35"/>
        <v>14356.62</v>
      </c>
      <c r="Z163" s="861"/>
      <c r="AA163" s="861"/>
    </row>
    <row r="164" spans="1:29" s="862" customFormat="1" ht="22.5">
      <c r="A164" s="843" t="s">
        <v>454</v>
      </c>
      <c r="B164" s="844" t="s">
        <v>455</v>
      </c>
      <c r="C164" s="1140">
        <v>1</v>
      </c>
      <c r="D164" s="857">
        <f>'[8]sp. DRG'!E138</f>
        <v>1020</v>
      </c>
      <c r="E164" s="856">
        <f>'[8]sp. DRG'!F138</f>
        <v>2286.56</v>
      </c>
      <c r="F164" s="857">
        <f>'[8]sp. DRG'!G138</f>
        <v>1126</v>
      </c>
      <c r="G164" s="856">
        <f>'[8]sp. DRG'!H138</f>
        <v>2286.56</v>
      </c>
      <c r="H164" s="915"/>
      <c r="I164" s="856"/>
      <c r="J164" s="915"/>
      <c r="K164" s="856"/>
      <c r="L164" s="915">
        <f>'[8]sp. DRG'!I138</f>
        <v>0</v>
      </c>
      <c r="M164" s="920">
        <f>'[8]sp. DRG'!J138</f>
        <v>0</v>
      </c>
      <c r="N164" s="915">
        <f>'[8]sp. DRG'!K138</f>
        <v>0</v>
      </c>
      <c r="O164" s="915">
        <f>'[8]sp. DRG'!L138</f>
        <v>0</v>
      </c>
      <c r="P164" s="920">
        <f>'[8]sp. DRG'!M138</f>
        <v>0</v>
      </c>
      <c r="Q164" s="915">
        <f>'[8]sp. DRG'!N138</f>
        <v>0</v>
      </c>
      <c r="R164" s="920">
        <f>'[8]sp. DRG'!O138</f>
        <v>0</v>
      </c>
      <c r="S164" s="920">
        <f>'[8]sp. DRG'!P138</f>
        <v>0</v>
      </c>
      <c r="T164" s="915">
        <f>'[8]sp. DRG'!Q138</f>
        <v>1734</v>
      </c>
      <c r="U164" s="920">
        <f>'[8]sp. DRG'!R138</f>
        <v>640</v>
      </c>
      <c r="V164" s="915">
        <f>'[8]sp. DRG'!S138</f>
        <v>3380</v>
      </c>
      <c r="W164" s="920">
        <f>'[8]sp. DRG'!T138</f>
        <v>640</v>
      </c>
      <c r="X164" s="888">
        <f t="shared" si="34"/>
        <v>2926.56</v>
      </c>
      <c r="Y164" s="888">
        <f t="shared" si="35"/>
        <v>2926.56</v>
      </c>
      <c r="Z164" s="861"/>
      <c r="AA164" s="861"/>
    </row>
    <row r="165" spans="1:29" s="862" customFormat="1">
      <c r="A165" s="843" t="s">
        <v>456</v>
      </c>
      <c r="B165" s="844" t="s">
        <v>457</v>
      </c>
      <c r="C165" s="1140">
        <v>1</v>
      </c>
      <c r="D165" s="857">
        <f>'[8]sp. DRG'!E139</f>
        <v>3540</v>
      </c>
      <c r="E165" s="856">
        <f>'[8]sp. DRG'!F139</f>
        <v>7880.52</v>
      </c>
      <c r="F165" s="857">
        <f>'[8]sp. DRG'!G139</f>
        <v>3556</v>
      </c>
      <c r="G165" s="856">
        <f>'[8]sp. DRG'!H139</f>
        <v>7880.52</v>
      </c>
      <c r="H165" s="915"/>
      <c r="I165" s="856"/>
      <c r="J165" s="915"/>
      <c r="K165" s="856"/>
      <c r="L165" s="915">
        <f>'[8]sp. DRG'!I139</f>
        <v>356</v>
      </c>
      <c r="M165" s="920">
        <f>'[8]sp. DRG'!J139</f>
        <v>1805.63</v>
      </c>
      <c r="N165" s="915">
        <f>'[8]sp. DRG'!K139</f>
        <v>356</v>
      </c>
      <c r="O165" s="915">
        <f>'[8]sp. DRG'!L139</f>
        <v>0</v>
      </c>
      <c r="P165" s="920">
        <f>'[8]sp. DRG'!M139</f>
        <v>1805.63</v>
      </c>
      <c r="Q165" s="915">
        <f>'[8]sp. DRG'!N139</f>
        <v>0</v>
      </c>
      <c r="R165" s="920">
        <f>'[8]sp. DRG'!O139</f>
        <v>0</v>
      </c>
      <c r="S165" s="920">
        <f>'[8]sp. DRG'!P139</f>
        <v>0</v>
      </c>
      <c r="T165" s="915">
        <f>'[8]sp. DRG'!Q139</f>
        <v>6534</v>
      </c>
      <c r="U165" s="920">
        <f>'[8]sp. DRG'!R139</f>
        <v>3589.17</v>
      </c>
      <c r="V165" s="915">
        <f>'[8]sp. DRG'!S139</f>
        <v>7840</v>
      </c>
      <c r="W165" s="920">
        <f>'[8]sp. DRG'!T139</f>
        <v>3589.17</v>
      </c>
      <c r="X165" s="888">
        <f t="shared" si="34"/>
        <v>13275.32</v>
      </c>
      <c r="Y165" s="888">
        <f t="shared" si="35"/>
        <v>13275.32</v>
      </c>
      <c r="Z165" s="861"/>
      <c r="AA165" s="861"/>
    </row>
    <row r="166" spans="1:29" s="862" customFormat="1">
      <c r="A166" s="843" t="s">
        <v>458</v>
      </c>
      <c r="B166" s="844" t="s">
        <v>459</v>
      </c>
      <c r="C166" s="1140">
        <v>1</v>
      </c>
      <c r="D166" s="857">
        <f>'[8]sp. DRG'!E140</f>
        <v>2160</v>
      </c>
      <c r="E166" s="856">
        <f>'[8]sp. DRG'!F140</f>
        <v>2216.98</v>
      </c>
      <c r="F166" s="857">
        <f>'[8]sp. DRG'!G140</f>
        <v>1080</v>
      </c>
      <c r="G166" s="856">
        <f>'[8]sp. DRG'!H140</f>
        <v>2216.98</v>
      </c>
      <c r="H166" s="915"/>
      <c r="I166" s="856"/>
      <c r="J166" s="915"/>
      <c r="K166" s="856"/>
      <c r="L166" s="915">
        <f>'[8]sp. DRG'!I140</f>
        <v>0</v>
      </c>
      <c r="M166" s="920">
        <f>'[8]sp. DRG'!J140</f>
        <v>0</v>
      </c>
      <c r="N166" s="915">
        <f>'[8]sp. DRG'!K140</f>
        <v>0</v>
      </c>
      <c r="O166" s="915">
        <f>'[8]sp. DRG'!L140</f>
        <v>0</v>
      </c>
      <c r="P166" s="920">
        <f>'[8]sp. DRG'!M140</f>
        <v>0</v>
      </c>
      <c r="Q166" s="915">
        <f>'[8]sp. DRG'!N140</f>
        <v>0</v>
      </c>
      <c r="R166" s="920">
        <f>'[8]sp. DRG'!O140</f>
        <v>0</v>
      </c>
      <c r="S166" s="920">
        <f>'[8]sp. DRG'!P140</f>
        <v>0</v>
      </c>
      <c r="T166" s="915">
        <f>'[8]sp. DRG'!Q140</f>
        <v>1022</v>
      </c>
      <c r="U166" s="920">
        <f>'[8]sp. DRG'!R140</f>
        <v>409.22</v>
      </c>
      <c r="V166" s="915">
        <f>'[8]sp. DRG'!S140</f>
        <v>820</v>
      </c>
      <c r="W166" s="920">
        <f>'[8]sp. DRG'!T140</f>
        <v>364.96</v>
      </c>
      <c r="X166" s="888">
        <f t="shared" si="34"/>
        <v>2626.2</v>
      </c>
      <c r="Y166" s="888">
        <f t="shared" si="35"/>
        <v>2581.94</v>
      </c>
      <c r="Z166" s="861"/>
      <c r="AA166" s="861"/>
    </row>
    <row r="167" spans="1:29" s="862" customFormat="1">
      <c r="A167" s="843" t="s">
        <v>460</v>
      </c>
      <c r="B167" s="844" t="s">
        <v>461</v>
      </c>
      <c r="C167" s="1140">
        <v>1</v>
      </c>
      <c r="D167" s="857">
        <f>'[8]sp. DRG'!E141</f>
        <v>0</v>
      </c>
      <c r="E167" s="856">
        <f>'[8]sp. DRG'!F141</f>
        <v>0</v>
      </c>
      <c r="F167" s="857">
        <f>'[8]sp. DRG'!G141</f>
        <v>0</v>
      </c>
      <c r="G167" s="856">
        <f>'[8]sp. DRG'!H141</f>
        <v>0</v>
      </c>
      <c r="H167" s="915"/>
      <c r="I167" s="856"/>
      <c r="J167" s="915"/>
      <c r="K167" s="856"/>
      <c r="L167" s="915">
        <f>'[8]sp. DRG'!I141</f>
        <v>0</v>
      </c>
      <c r="M167" s="920">
        <f>'[8]sp. DRG'!J141</f>
        <v>0</v>
      </c>
      <c r="N167" s="915">
        <f>'[8]sp. DRG'!K141</f>
        <v>0</v>
      </c>
      <c r="O167" s="915">
        <f>'[8]sp. DRG'!L141</f>
        <v>0</v>
      </c>
      <c r="P167" s="920">
        <f>'[8]sp. DRG'!M141</f>
        <v>0</v>
      </c>
      <c r="Q167" s="915">
        <f>'[8]sp. DRG'!N141</f>
        <v>0</v>
      </c>
      <c r="R167" s="920">
        <f>'[8]sp. DRG'!O141</f>
        <v>0</v>
      </c>
      <c r="S167" s="920">
        <f>'[8]sp. DRG'!P141</f>
        <v>0</v>
      </c>
      <c r="T167" s="915">
        <f>'[8]sp. DRG'!Q141</f>
        <v>0</v>
      </c>
      <c r="U167" s="920">
        <f>'[8]sp. DRG'!R141</f>
        <v>0</v>
      </c>
      <c r="V167" s="915">
        <f>'[8]sp. DRG'!S141</f>
        <v>0</v>
      </c>
      <c r="W167" s="920">
        <f>'[8]sp. DRG'!T141</f>
        <v>0</v>
      </c>
      <c r="X167" s="888">
        <f t="shared" si="34"/>
        <v>0</v>
      </c>
      <c r="Y167" s="888">
        <f t="shared" si="35"/>
        <v>0</v>
      </c>
      <c r="Z167" s="861"/>
      <c r="AA167" s="861"/>
    </row>
    <row r="168" spans="1:29" s="862" customFormat="1" ht="22.5">
      <c r="A168" s="1154" t="s">
        <v>462</v>
      </c>
      <c r="B168" s="1155" t="s">
        <v>463</v>
      </c>
      <c r="C168" s="1140">
        <v>3</v>
      </c>
      <c r="D168" s="857"/>
      <c r="E168" s="920"/>
      <c r="F168" s="915"/>
      <c r="G168" s="920"/>
      <c r="H168" s="915"/>
      <c r="I168" s="920"/>
      <c r="J168" s="915"/>
      <c r="K168" s="920"/>
      <c r="L168" s="915">
        <f>'[8]sp. recuperare si  cronici'!E47</f>
        <v>930</v>
      </c>
      <c r="M168" s="920">
        <f>'[8]sp. recuperare si  cronici'!F47</f>
        <v>6550.8</v>
      </c>
      <c r="N168" s="915">
        <f>'[8]sp. recuperare si  cronici'!G47</f>
        <v>0</v>
      </c>
      <c r="O168" s="915">
        <f>'[8]sp. recuperare si  cronici'!H47</f>
        <v>25500</v>
      </c>
      <c r="P168" s="920">
        <f>'[8]sp. recuperare si  cronici'!I47</f>
        <v>6550.8</v>
      </c>
      <c r="Q168" s="915">
        <f>'[8]sp. recuperare si  cronici'!J47</f>
        <v>0</v>
      </c>
      <c r="R168" s="920">
        <f>'[8]sp. recuperare si  cronici'!K47</f>
        <v>0</v>
      </c>
      <c r="S168" s="920">
        <f>'[8]sp. recuperare si  cronici'!L47</f>
        <v>0</v>
      </c>
      <c r="T168" s="915">
        <f>'[8]sp. recuperare si  cronici'!Q47</f>
        <v>244</v>
      </c>
      <c r="U168" s="920">
        <f>'[8]sp. recuperare si  cronici'!R47</f>
        <v>113.64</v>
      </c>
      <c r="V168" s="915">
        <f>'[8]sp. recuperare si  cronici'!S47</f>
        <v>0</v>
      </c>
      <c r="W168" s="920">
        <f>'[8]sp. recuperare si  cronici'!T47</f>
        <v>113.64</v>
      </c>
      <c r="X168" s="888">
        <f t="shared" si="34"/>
        <v>6664.4400000000005</v>
      </c>
      <c r="Y168" s="888">
        <f t="shared" si="35"/>
        <v>6664.4400000000005</v>
      </c>
      <c r="Z168" s="861"/>
      <c r="AA168" s="861"/>
    </row>
    <row r="169" spans="1:29" s="862" customFormat="1" ht="33.75">
      <c r="A169" s="843" t="s">
        <v>464</v>
      </c>
      <c r="B169" s="844" t="s">
        <v>465</v>
      </c>
      <c r="C169" s="1140">
        <v>3</v>
      </c>
      <c r="D169" s="857"/>
      <c r="E169" s="920"/>
      <c r="F169" s="915"/>
      <c r="G169" s="920"/>
      <c r="H169" s="915"/>
      <c r="I169" s="920"/>
      <c r="J169" s="915"/>
      <c r="K169" s="920"/>
      <c r="L169" s="915">
        <f>'[8]sp. recuperare si  cronici'!E48</f>
        <v>1830</v>
      </c>
      <c r="M169" s="920">
        <f>'[8]sp. recuperare si  cronici'!F48</f>
        <v>6402</v>
      </c>
      <c r="N169" s="915">
        <f>'[8]sp. recuperare si  cronici'!G48</f>
        <v>1830</v>
      </c>
      <c r="O169" s="915">
        <f>'[8]sp. recuperare si  cronici'!H48</f>
        <v>0</v>
      </c>
      <c r="P169" s="920">
        <f>'[8]sp. recuperare si  cronici'!I48</f>
        <v>6402</v>
      </c>
      <c r="Q169" s="915">
        <f>'[8]sp. recuperare si  cronici'!J48</f>
        <v>0</v>
      </c>
      <c r="R169" s="920">
        <f>'[8]sp. recuperare si  cronici'!K48</f>
        <v>0</v>
      </c>
      <c r="S169" s="920">
        <f>'[8]sp. recuperare si  cronici'!L48</f>
        <v>0</v>
      </c>
      <c r="T169" s="915">
        <f>'[8]sp. recuperare si  cronici'!Q48</f>
        <v>0</v>
      </c>
      <c r="U169" s="920">
        <f>'[8]sp. recuperare si  cronici'!R48</f>
        <v>0</v>
      </c>
      <c r="V169" s="915">
        <f>'[8]sp. recuperare si  cronici'!S48</f>
        <v>0</v>
      </c>
      <c r="W169" s="920">
        <f>'[8]sp. recuperare si  cronici'!T48</f>
        <v>0</v>
      </c>
      <c r="X169" s="888">
        <f t="shared" si="34"/>
        <v>6402</v>
      </c>
      <c r="Y169" s="888">
        <f t="shared" si="35"/>
        <v>6402</v>
      </c>
      <c r="Z169" s="861"/>
      <c r="AA169" s="861"/>
    </row>
    <row r="170" spans="1:29" s="862" customFormat="1" ht="19.5" customHeight="1">
      <c r="A170" s="1156" t="s">
        <v>466</v>
      </c>
      <c r="B170" s="1157" t="s">
        <v>467</v>
      </c>
      <c r="C170" s="1140">
        <v>1</v>
      </c>
      <c r="D170" s="857">
        <f>'[8]sp. DRG'!E144</f>
        <v>444</v>
      </c>
      <c r="E170" s="857">
        <f>'[8]sp. DRG'!F144</f>
        <v>1547.09</v>
      </c>
      <c r="F170" s="857">
        <f>'[8]sp. DRG'!G144</f>
        <v>444</v>
      </c>
      <c r="G170" s="857">
        <f>'[8]sp. DRG'!H144</f>
        <v>1547.09</v>
      </c>
      <c r="H170" s="920"/>
      <c r="I170" s="920"/>
      <c r="J170" s="920"/>
      <c r="K170" s="920"/>
      <c r="L170" s="915">
        <f>'[8]sp. DRG'!I144</f>
        <v>0</v>
      </c>
      <c r="M170" s="915">
        <f>'[8]sp. DRG'!J144</f>
        <v>0</v>
      </c>
      <c r="N170" s="915">
        <f>'[8]sp. DRG'!K144</f>
        <v>0</v>
      </c>
      <c r="O170" s="915">
        <f>'[8]sp. DRG'!L144</f>
        <v>0</v>
      </c>
      <c r="P170" s="915">
        <f>'[8]sp. DRG'!M144</f>
        <v>0</v>
      </c>
      <c r="Q170" s="915">
        <f>'[8]sp. DRG'!N144</f>
        <v>0</v>
      </c>
      <c r="R170" s="915">
        <f>'[8]sp. DRG'!O144</f>
        <v>0</v>
      </c>
      <c r="S170" s="915">
        <f>'[8]sp. DRG'!P144</f>
        <v>0</v>
      </c>
      <c r="T170" s="915">
        <f>'[8]sp. DRG'!Q144</f>
        <v>1540</v>
      </c>
      <c r="U170" s="915">
        <f>'[8]sp. DRG'!R144</f>
        <v>1060.1199999999999</v>
      </c>
      <c r="V170" s="915">
        <f>'[8]sp. DRG'!S144</f>
        <v>1466</v>
      </c>
      <c r="W170" s="915">
        <f>'[8]sp. DRG'!T144</f>
        <v>1060.1199999999999</v>
      </c>
      <c r="X170" s="888">
        <f t="shared" si="34"/>
        <v>2607.21</v>
      </c>
      <c r="Y170" s="888">
        <f t="shared" si="35"/>
        <v>2607.21</v>
      </c>
      <c r="Z170" s="861"/>
      <c r="AA170" s="861"/>
    </row>
    <row r="171" spans="1:29" s="862" customFormat="1" ht="22.5">
      <c r="A171" s="890" t="s">
        <v>468</v>
      </c>
      <c r="B171" s="919" t="s">
        <v>469</v>
      </c>
      <c r="C171" s="932">
        <v>3</v>
      </c>
      <c r="D171" s="857"/>
      <c r="E171" s="920"/>
      <c r="F171" s="915"/>
      <c r="G171" s="920"/>
      <c r="H171" s="915"/>
      <c r="I171" s="920"/>
      <c r="J171" s="915"/>
      <c r="K171" s="920"/>
      <c r="L171" s="915">
        <f>'[8]sp. recuperare si  cronici'!E49</f>
        <v>0</v>
      </c>
      <c r="M171" s="915">
        <f>'[8]sp. recuperare si  cronici'!F49</f>
        <v>0</v>
      </c>
      <c r="N171" s="915">
        <f>'[8]sp. recuperare si  cronici'!G49</f>
        <v>0</v>
      </c>
      <c r="O171" s="915">
        <f>'[8]sp. recuperare si  cronici'!H49</f>
        <v>0</v>
      </c>
      <c r="P171" s="915">
        <f>'[8]sp. recuperare si  cronici'!I49</f>
        <v>0</v>
      </c>
      <c r="Q171" s="915">
        <f>'[8]sp. recuperare si  cronici'!J49</f>
        <v>2380</v>
      </c>
      <c r="R171" s="915">
        <f>'[8]sp. recuperare si  cronici'!K49</f>
        <v>764.06</v>
      </c>
      <c r="S171" s="915">
        <f>'[8]sp. recuperare si  cronici'!L49</f>
        <v>764.06</v>
      </c>
      <c r="T171" s="915">
        <f>'[8]sp. recuperare si  cronici'!M49</f>
        <v>0</v>
      </c>
      <c r="U171" s="915">
        <f>'[8]sp. recuperare si  cronici'!N49</f>
        <v>0</v>
      </c>
      <c r="V171" s="915">
        <f>'[8]sp. recuperare si  cronici'!O49</f>
        <v>0</v>
      </c>
      <c r="W171" s="915">
        <f>'[8]sp. recuperare si  cronici'!P49</f>
        <v>0</v>
      </c>
      <c r="X171" s="888">
        <f t="shared" si="34"/>
        <v>764.06</v>
      </c>
      <c r="Y171" s="888">
        <f t="shared" si="35"/>
        <v>764.06</v>
      </c>
      <c r="Z171" s="861"/>
      <c r="AA171" s="861"/>
    </row>
    <row r="172" spans="1:29" s="862" customFormat="1" ht="22.5">
      <c r="A172" s="843" t="s">
        <v>470</v>
      </c>
      <c r="B172" s="844" t="s">
        <v>471</v>
      </c>
      <c r="C172" s="1140">
        <v>1</v>
      </c>
      <c r="D172" s="857">
        <f>'[8]sp. DRG'!E142</f>
        <v>2160</v>
      </c>
      <c r="E172" s="856">
        <f>'[8]sp. DRG'!F142</f>
        <v>8267.67</v>
      </c>
      <c r="F172" s="857">
        <f>'[8]sp. DRG'!G142</f>
        <v>2062</v>
      </c>
      <c r="G172" s="856">
        <f>'[8]sp. DRG'!H142</f>
        <v>8267.67</v>
      </c>
      <c r="H172" s="915"/>
      <c r="I172" s="920"/>
      <c r="J172" s="915"/>
      <c r="K172" s="920"/>
      <c r="L172" s="915">
        <f>'[8]sp. DRG'!I142</f>
        <v>60</v>
      </c>
      <c r="M172" s="920">
        <f>'[8]sp. DRG'!J142</f>
        <v>107.8</v>
      </c>
      <c r="N172" s="915">
        <f>'[8]sp. DRG'!K142</f>
        <v>60</v>
      </c>
      <c r="O172" s="915">
        <f>'[8]sp. DRG'!L142</f>
        <v>0</v>
      </c>
      <c r="P172" s="920">
        <f>'[8]sp. DRG'!M142</f>
        <v>107.8</v>
      </c>
      <c r="Q172" s="915">
        <f>'[8]sp. DRG'!N142</f>
        <v>0</v>
      </c>
      <c r="R172" s="920">
        <f>'[8]sp. DRG'!O142</f>
        <v>0</v>
      </c>
      <c r="S172" s="920">
        <f>'[8]sp. DRG'!P142</f>
        <v>0</v>
      </c>
      <c r="T172" s="915">
        <f>'[8]sp. DRG'!Q142</f>
        <v>3360</v>
      </c>
      <c r="U172" s="920">
        <f>'[8]sp. DRG'!R142</f>
        <v>1341</v>
      </c>
      <c r="V172" s="915">
        <f>'[8]sp. DRG'!S142</f>
        <v>5776</v>
      </c>
      <c r="W172" s="920">
        <f>'[8]sp. DRG'!T142</f>
        <v>1341</v>
      </c>
      <c r="X172" s="888">
        <f t="shared" si="34"/>
        <v>9716.4699999999993</v>
      </c>
      <c r="Y172" s="888">
        <f t="shared" si="35"/>
        <v>9716.4699999999993</v>
      </c>
      <c r="Z172" s="861"/>
      <c r="AA172" s="861"/>
    </row>
    <row r="173" spans="1:29" s="862" customFormat="1">
      <c r="A173" s="890" t="s">
        <v>472</v>
      </c>
      <c r="B173" s="919" t="s">
        <v>473</v>
      </c>
      <c r="C173" s="932">
        <v>1</v>
      </c>
      <c r="D173" s="857">
        <f>'[8]sp. DRG'!E143</f>
        <v>124</v>
      </c>
      <c r="E173" s="856">
        <f>'[8]sp. DRG'!F143</f>
        <v>467.02</v>
      </c>
      <c r="F173" s="857">
        <f>'[8]sp. DRG'!G143</f>
        <v>124</v>
      </c>
      <c r="G173" s="856">
        <f>'[8]sp. DRG'!H143</f>
        <v>467.02</v>
      </c>
      <c r="H173" s="915"/>
      <c r="I173" s="920"/>
      <c r="J173" s="915"/>
      <c r="K173" s="920"/>
      <c r="L173" s="915">
        <f>'[8]sp. DRG'!I143</f>
        <v>0</v>
      </c>
      <c r="M173" s="920">
        <f>'[8]sp. DRG'!J143</f>
        <v>0</v>
      </c>
      <c r="N173" s="915">
        <f>'[8]sp. DRG'!K143</f>
        <v>0</v>
      </c>
      <c r="O173" s="915">
        <f>'[8]sp. DRG'!L143</f>
        <v>0</v>
      </c>
      <c r="P173" s="920">
        <f>'[8]sp. DRG'!M143</f>
        <v>0</v>
      </c>
      <c r="Q173" s="915">
        <f>'[8]sp. DRG'!N143</f>
        <v>0</v>
      </c>
      <c r="R173" s="920">
        <f>'[8]sp. DRG'!O143</f>
        <v>0</v>
      </c>
      <c r="S173" s="920">
        <f>'[8]sp. DRG'!P143</f>
        <v>0</v>
      </c>
      <c r="T173" s="915">
        <f>'[8]sp. DRG'!Q143</f>
        <v>132</v>
      </c>
      <c r="U173" s="920">
        <f>'[8]sp. DRG'!R143</f>
        <v>78.22</v>
      </c>
      <c r="V173" s="915">
        <f>'[8]sp. DRG'!S143</f>
        <v>136</v>
      </c>
      <c r="W173" s="920">
        <f>'[8]sp. DRG'!T143</f>
        <v>78.22</v>
      </c>
      <c r="X173" s="888">
        <f t="shared" si="34"/>
        <v>545.24</v>
      </c>
      <c r="Y173" s="888">
        <f t="shared" si="35"/>
        <v>545.24</v>
      </c>
      <c r="Z173" s="861"/>
      <c r="AA173" s="861"/>
    </row>
    <row r="174" spans="1:29" s="862" customFormat="1" ht="22.5">
      <c r="A174" s="1158" t="s">
        <v>474</v>
      </c>
      <c r="B174" s="1159" t="s">
        <v>475</v>
      </c>
      <c r="C174" s="932">
        <v>1</v>
      </c>
      <c r="D174" s="857">
        <f>'[8]sp. DRG'!E148</f>
        <v>230</v>
      </c>
      <c r="E174" s="857">
        <f>'[8]sp. DRG'!F148</f>
        <v>613.01</v>
      </c>
      <c r="F174" s="857">
        <f>'[8]sp. DRG'!G148</f>
        <v>230</v>
      </c>
      <c r="G174" s="857">
        <f>'[8]sp. DRG'!H148</f>
        <v>613.01</v>
      </c>
      <c r="H174" s="1160"/>
      <c r="I174" s="1160"/>
      <c r="J174" s="1160"/>
      <c r="K174" s="1160"/>
      <c r="L174" s="915">
        <f>'[8]sp. DRG'!I148</f>
        <v>0</v>
      </c>
      <c r="M174" s="915">
        <f>'[8]sp. DRG'!J148</f>
        <v>0</v>
      </c>
      <c r="N174" s="915">
        <f>'[8]sp. DRG'!K148</f>
        <v>0</v>
      </c>
      <c r="O174" s="915">
        <f>'[8]sp. DRG'!L148</f>
        <v>0</v>
      </c>
      <c r="P174" s="915">
        <f>'[8]sp. DRG'!M148</f>
        <v>0</v>
      </c>
      <c r="Q174" s="915">
        <f>'[8]sp. DRG'!N148</f>
        <v>0</v>
      </c>
      <c r="R174" s="915">
        <f>'[8]sp. DRG'!O148</f>
        <v>0</v>
      </c>
      <c r="S174" s="915">
        <f>'[8]sp. DRG'!P148</f>
        <v>0</v>
      </c>
      <c r="T174" s="915">
        <f>'[8]sp. DRG'!Q148</f>
        <v>1070</v>
      </c>
      <c r="U174" s="915">
        <f>'[8]sp. DRG'!R148</f>
        <v>1270</v>
      </c>
      <c r="V174" s="915">
        <f>'[8]sp. DRG'!S148</f>
        <v>1052</v>
      </c>
      <c r="W174" s="915">
        <f>'[8]sp. DRG'!T148</f>
        <v>1270</v>
      </c>
      <c r="X174" s="888">
        <f t="shared" si="34"/>
        <v>1883.01</v>
      </c>
      <c r="Y174" s="888">
        <f t="shared" si="35"/>
        <v>1883.01</v>
      </c>
      <c r="Z174" s="861"/>
      <c r="AA174" s="861"/>
    </row>
    <row r="175" spans="1:29" s="862" customFormat="1">
      <c r="A175" s="890" t="s">
        <v>476</v>
      </c>
      <c r="B175" s="919" t="s">
        <v>477</v>
      </c>
      <c r="C175" s="932">
        <v>1</v>
      </c>
      <c r="D175" s="857">
        <f>'[8]sp. DRG'!E145</f>
        <v>828</v>
      </c>
      <c r="E175" s="856">
        <f>'[8]sp. DRG'!F145</f>
        <v>2711.91</v>
      </c>
      <c r="F175" s="857">
        <f>'[8]sp. DRG'!G145</f>
        <v>828</v>
      </c>
      <c r="G175" s="856">
        <f>'[8]sp. DRG'!H145</f>
        <v>2711.91</v>
      </c>
      <c r="H175" s="915"/>
      <c r="I175" s="920"/>
      <c r="J175" s="915"/>
      <c r="K175" s="920"/>
      <c r="L175" s="915">
        <f>'[8]sp. DRG'!I145</f>
        <v>78</v>
      </c>
      <c r="M175" s="920">
        <f>'[8]sp. DRG'!J145</f>
        <v>290.83999999999997</v>
      </c>
      <c r="N175" s="915">
        <f>'[8]sp. DRG'!K145</f>
        <v>72</v>
      </c>
      <c r="O175" s="915">
        <f>'[8]sp. DRG'!L145</f>
        <v>0</v>
      </c>
      <c r="P175" s="920">
        <f>'[8]sp. DRG'!M145</f>
        <v>290.83999999999997</v>
      </c>
      <c r="Q175" s="915">
        <f>'[8]sp. DRG'!N145</f>
        <v>0</v>
      </c>
      <c r="R175" s="920">
        <f>'[8]sp. DRG'!O145</f>
        <v>0</v>
      </c>
      <c r="S175" s="920">
        <f>'[8]sp. DRG'!P145</f>
        <v>0</v>
      </c>
      <c r="T175" s="915">
        <f>'[8]sp. DRG'!Q145</f>
        <v>1580</v>
      </c>
      <c r="U175" s="920">
        <f>'[8]sp. DRG'!R145</f>
        <v>1100.08</v>
      </c>
      <c r="V175" s="915">
        <f>'[8]sp. DRG'!S145</f>
        <v>1596</v>
      </c>
      <c r="W175" s="920">
        <f>'[8]sp. DRG'!T145</f>
        <v>1100.08</v>
      </c>
      <c r="X175" s="888">
        <f t="shared" si="34"/>
        <v>4102.83</v>
      </c>
      <c r="Y175" s="888">
        <f t="shared" si="35"/>
        <v>4102.83</v>
      </c>
      <c r="Z175" s="861"/>
      <c r="AA175" s="861"/>
    </row>
    <row r="176" spans="1:29" s="862" customFormat="1">
      <c r="A176" s="890" t="s">
        <v>478</v>
      </c>
      <c r="B176" s="919" t="s">
        <v>479</v>
      </c>
      <c r="C176" s="932">
        <v>1</v>
      </c>
      <c r="D176" s="857">
        <f>'[8]sp. DRG'!E146</f>
        <v>960</v>
      </c>
      <c r="E176" s="856">
        <f>'[8]sp. DRG'!F146</f>
        <v>2465.29</v>
      </c>
      <c r="F176" s="857">
        <f>'[8]sp. DRG'!G146</f>
        <v>960</v>
      </c>
      <c r="G176" s="856">
        <f>'[8]sp. DRG'!H146</f>
        <v>2465.29</v>
      </c>
      <c r="H176" s="915"/>
      <c r="I176" s="920"/>
      <c r="J176" s="915"/>
      <c r="K176" s="920"/>
      <c r="L176" s="915">
        <f>'[8]sp. DRG'!I146</f>
        <v>0</v>
      </c>
      <c r="M176" s="920">
        <f>'[8]sp. DRG'!J146</f>
        <v>0</v>
      </c>
      <c r="N176" s="915">
        <f>'[8]sp. DRG'!K146</f>
        <v>0</v>
      </c>
      <c r="O176" s="915">
        <f>'[8]sp. DRG'!L146</f>
        <v>0</v>
      </c>
      <c r="P176" s="920">
        <f>'[8]sp. DRG'!M146</f>
        <v>0</v>
      </c>
      <c r="Q176" s="915">
        <f>'[8]sp. DRG'!N146</f>
        <v>0</v>
      </c>
      <c r="R176" s="920">
        <f>'[8]sp. DRG'!O146</f>
        <v>0</v>
      </c>
      <c r="S176" s="920">
        <f>'[8]sp. DRG'!P146</f>
        <v>0</v>
      </c>
      <c r="T176" s="915">
        <f>'[8]sp. DRG'!Q146</f>
        <v>2412</v>
      </c>
      <c r="U176" s="920">
        <f>'[8]sp. DRG'!R146</f>
        <v>740</v>
      </c>
      <c r="V176" s="915">
        <f>'[8]sp. DRG'!S146</f>
        <v>2550</v>
      </c>
      <c r="W176" s="920">
        <f>'[8]sp. DRG'!T146</f>
        <v>740</v>
      </c>
      <c r="X176" s="888">
        <f t="shared" si="34"/>
        <v>3205.29</v>
      </c>
      <c r="Y176" s="888">
        <f t="shared" si="35"/>
        <v>3205.29</v>
      </c>
      <c r="Z176" s="861"/>
      <c r="AA176" s="861"/>
    </row>
    <row r="177" spans="1:29" s="862" customFormat="1">
      <c r="A177" s="890" t="s">
        <v>480</v>
      </c>
      <c r="B177" s="919" t="s">
        <v>481</v>
      </c>
      <c r="C177" s="932">
        <v>1</v>
      </c>
      <c r="D177" s="857">
        <f>'[8]sp. DRG'!E147</f>
        <v>150</v>
      </c>
      <c r="E177" s="857">
        <f>'[8]sp. DRG'!F147</f>
        <v>352.08</v>
      </c>
      <c r="F177" s="857">
        <f>'[8]sp. DRG'!G147</f>
        <v>142</v>
      </c>
      <c r="G177" s="857">
        <f>'[8]sp. DRG'!H147</f>
        <v>352.08</v>
      </c>
      <c r="H177" s="915"/>
      <c r="I177" s="920"/>
      <c r="J177" s="915"/>
      <c r="K177" s="920"/>
      <c r="L177" s="915">
        <f>'[8]sp. DRG'!I147</f>
        <v>0</v>
      </c>
      <c r="M177" s="915">
        <f>'[8]sp. DRG'!J147</f>
        <v>0</v>
      </c>
      <c r="N177" s="915">
        <f>'[8]sp. DRG'!K147</f>
        <v>0</v>
      </c>
      <c r="O177" s="915">
        <f>'[8]sp. DRG'!L147</f>
        <v>0</v>
      </c>
      <c r="P177" s="915">
        <f>'[8]sp. DRG'!M147</f>
        <v>0</v>
      </c>
      <c r="Q177" s="915">
        <f>'[8]sp. DRG'!N147</f>
        <v>0</v>
      </c>
      <c r="R177" s="915">
        <f>'[8]sp. DRG'!O147</f>
        <v>0</v>
      </c>
      <c r="S177" s="915">
        <f>'[8]sp. DRG'!P147</f>
        <v>0</v>
      </c>
      <c r="T177" s="915">
        <f>'[8]sp. DRG'!Q147</f>
        <v>144</v>
      </c>
      <c r="U177" s="915">
        <f>'[8]sp. DRG'!R147</f>
        <v>62.6</v>
      </c>
      <c r="V177" s="915">
        <f>'[8]sp. DRG'!S147</f>
        <v>148</v>
      </c>
      <c r="W177" s="915">
        <f>'[8]sp. DRG'!T147</f>
        <v>62.6</v>
      </c>
      <c r="X177" s="888">
        <f t="shared" si="34"/>
        <v>414.68</v>
      </c>
      <c r="Y177" s="888">
        <f t="shared" si="35"/>
        <v>414.68</v>
      </c>
      <c r="Z177" s="861"/>
      <c r="AA177" s="861"/>
    </row>
    <row r="178" spans="1:29" s="862" customFormat="1" ht="22.5">
      <c r="A178" s="1161" t="s">
        <v>482</v>
      </c>
      <c r="B178" s="1162" t="s">
        <v>483</v>
      </c>
      <c r="C178" s="1163">
        <v>1</v>
      </c>
      <c r="D178" s="857">
        <f>'[8]sp. DRG'!E149</f>
        <v>1740</v>
      </c>
      <c r="E178" s="857">
        <f>'[8]sp. DRG'!F149</f>
        <v>3568.99</v>
      </c>
      <c r="F178" s="857">
        <f>'[8]sp. DRG'!G149</f>
        <v>1678</v>
      </c>
      <c r="G178" s="857">
        <f>'[8]sp. DRG'!H149</f>
        <v>3568.99</v>
      </c>
      <c r="H178" s="915"/>
      <c r="I178" s="920"/>
      <c r="J178" s="915"/>
      <c r="K178" s="920"/>
      <c r="L178" s="915">
        <f>'[8]sp. DRG'!I149</f>
        <v>0</v>
      </c>
      <c r="M178" s="915">
        <f>'[8]sp. DRG'!J149</f>
        <v>0</v>
      </c>
      <c r="N178" s="915">
        <f>'[8]sp. DRG'!K149</f>
        <v>0</v>
      </c>
      <c r="O178" s="915">
        <f>'[8]sp. DRG'!L149</f>
        <v>0</v>
      </c>
      <c r="P178" s="915">
        <f>'[8]sp. DRG'!M149</f>
        <v>0</v>
      </c>
      <c r="Q178" s="915">
        <f>'[8]sp. DRG'!N149</f>
        <v>0</v>
      </c>
      <c r="R178" s="915">
        <f>'[8]sp. DRG'!O149</f>
        <v>0</v>
      </c>
      <c r="S178" s="915">
        <f>'[8]sp. DRG'!P149</f>
        <v>0</v>
      </c>
      <c r="T178" s="915">
        <f>'[8]sp. DRG'!Q149</f>
        <v>722</v>
      </c>
      <c r="U178" s="915">
        <f>'[8]sp. DRG'!R149</f>
        <v>348.52</v>
      </c>
      <c r="V178" s="915">
        <f>'[8]sp. DRG'!S149</f>
        <v>1432</v>
      </c>
      <c r="W178" s="915">
        <f>'[8]sp. DRG'!T149</f>
        <v>210.36</v>
      </c>
      <c r="X178" s="888">
        <f t="shared" si="34"/>
        <v>3917.5099999999998</v>
      </c>
      <c r="Y178" s="888">
        <f t="shared" si="35"/>
        <v>3779.35</v>
      </c>
      <c r="Z178" s="861"/>
      <c r="AA178" s="861"/>
    </row>
    <row r="179" spans="1:29" s="862" customFormat="1" ht="13.5" thickBot="1">
      <c r="A179" s="1164" t="s">
        <v>484</v>
      </c>
      <c r="B179" s="1165" t="s">
        <v>485</v>
      </c>
      <c r="C179" s="1166">
        <v>3</v>
      </c>
      <c r="D179" s="866"/>
      <c r="E179" s="866"/>
      <c r="F179" s="866"/>
      <c r="G179" s="866"/>
      <c r="H179" s="993">
        <f>'[8]sp. recuperare si  cronici'!M50</f>
        <v>0</v>
      </c>
      <c r="I179" s="993">
        <f>'[8]sp. recuperare si  cronici'!N50</f>
        <v>0</v>
      </c>
      <c r="J179" s="993">
        <f>'[8]sp. recuperare si  cronici'!O50</f>
        <v>0</v>
      </c>
      <c r="K179" s="993">
        <f>'[8]sp. recuperare si  cronici'!P50</f>
        <v>0</v>
      </c>
      <c r="L179" s="993">
        <f>'[8]sp. recuperare si  cronici'!E50</f>
        <v>264</v>
      </c>
      <c r="M179" s="993">
        <f>'[8]sp. recuperare si  cronici'!F50</f>
        <v>3436.05</v>
      </c>
      <c r="N179" s="993">
        <f>'[8]sp. recuperare si  cronici'!G50</f>
        <v>264</v>
      </c>
      <c r="O179" s="993">
        <f>'[8]sp. recuperare si  cronici'!H50</f>
        <v>0</v>
      </c>
      <c r="P179" s="993">
        <f>'[8]sp. recuperare si  cronici'!I50</f>
        <v>3436.05</v>
      </c>
      <c r="Q179" s="993">
        <f>'[8]sp. recuperare si  cronici'!J50</f>
        <v>0</v>
      </c>
      <c r="R179" s="993">
        <f>'[8]sp. recuperare si  cronici'!K50</f>
        <v>0</v>
      </c>
      <c r="S179" s="993">
        <f>'[8]sp. recuperare si  cronici'!L50</f>
        <v>0</v>
      </c>
      <c r="T179" s="993">
        <f>'[8]sp. recuperare si  cronici'!Q50</f>
        <v>0</v>
      </c>
      <c r="U179" s="993">
        <f>'[8]sp. recuperare si  cronici'!R50</f>
        <v>0</v>
      </c>
      <c r="V179" s="993">
        <f>'[8]sp. recuperare si  cronici'!S50</f>
        <v>0</v>
      </c>
      <c r="W179" s="993">
        <f>'[8]sp. recuperare si  cronici'!T50</f>
        <v>0</v>
      </c>
      <c r="X179" s="888">
        <f t="shared" si="34"/>
        <v>3436.05</v>
      </c>
      <c r="Y179" s="888">
        <f t="shared" si="35"/>
        <v>3436.05</v>
      </c>
      <c r="Z179" s="861"/>
      <c r="AA179" s="861"/>
    </row>
    <row r="180" spans="1:29" s="862" customFormat="1" ht="13.5" thickBot="1">
      <c r="A180" s="3004" t="s">
        <v>486</v>
      </c>
      <c r="B180" s="3005"/>
      <c r="C180" s="3022"/>
      <c r="D180" s="1167">
        <f>SUM(D162:D179)</f>
        <v>68540</v>
      </c>
      <c r="E180" s="1167">
        <f t="shared" ref="E180:Y180" si="36">SUM(E162:E179)</f>
        <v>139693.77999999997</v>
      </c>
      <c r="F180" s="1167">
        <f t="shared" si="36"/>
        <v>40474</v>
      </c>
      <c r="G180" s="1167">
        <f t="shared" si="36"/>
        <v>139693.77999999997</v>
      </c>
      <c r="H180" s="1167">
        <f t="shared" si="36"/>
        <v>0</v>
      </c>
      <c r="I180" s="1167">
        <f t="shared" si="36"/>
        <v>0</v>
      </c>
      <c r="J180" s="1167">
        <f t="shared" si="36"/>
        <v>0</v>
      </c>
      <c r="K180" s="1167">
        <f t="shared" si="36"/>
        <v>0</v>
      </c>
      <c r="L180" s="1167">
        <f t="shared" si="36"/>
        <v>4514</v>
      </c>
      <c r="M180" s="1167">
        <f t="shared" si="36"/>
        <v>23512.75</v>
      </c>
      <c r="N180" s="1167">
        <f t="shared" si="36"/>
        <v>3072</v>
      </c>
      <c r="O180" s="1167">
        <f t="shared" si="36"/>
        <v>38290</v>
      </c>
      <c r="P180" s="1167">
        <f t="shared" si="36"/>
        <v>23236.03</v>
      </c>
      <c r="Q180" s="1167">
        <f t="shared" si="36"/>
        <v>2380</v>
      </c>
      <c r="R180" s="1167">
        <f t="shared" si="36"/>
        <v>764.06</v>
      </c>
      <c r="S180" s="1167">
        <f t="shared" si="36"/>
        <v>764.06</v>
      </c>
      <c r="T180" s="1167">
        <f t="shared" si="36"/>
        <v>36570</v>
      </c>
      <c r="U180" s="1167">
        <f t="shared" si="36"/>
        <v>16553.929999999997</v>
      </c>
      <c r="V180" s="1167">
        <f t="shared" si="36"/>
        <v>46000</v>
      </c>
      <c r="W180" s="1167">
        <f t="shared" si="36"/>
        <v>16289.199999999999</v>
      </c>
      <c r="X180" s="1168">
        <f t="shared" si="36"/>
        <v>180524.52</v>
      </c>
      <c r="Y180" s="1168">
        <f t="shared" si="36"/>
        <v>179983.06999999998</v>
      </c>
      <c r="Z180" s="1169">
        <f>'[8]sp. DRG'!U150+'[8]sp. recuperare si  cronici'!U51+'[8]sp. acuti altele decat DRG'!U31</f>
        <v>180524.52</v>
      </c>
      <c r="AA180" s="1169">
        <f>'[8]sp. DRG'!V150+'[8]sp. recuperare si  cronici'!V51+'[8]sp. acuti altele decat DRG'!V31</f>
        <v>179983.06999999998</v>
      </c>
      <c r="AB180" s="879">
        <f>X180-Z180</f>
        <v>0</v>
      </c>
      <c r="AC180" s="879">
        <f>Y180-AA180</f>
        <v>0</v>
      </c>
    </row>
    <row r="181" spans="1:29" ht="33.75">
      <c r="A181" s="832" t="s">
        <v>487</v>
      </c>
      <c r="B181" s="983" t="s">
        <v>488</v>
      </c>
      <c r="C181" s="885">
        <v>1</v>
      </c>
      <c r="D181" s="835">
        <f>'[8]sp. DRG'!E151</f>
        <v>13479</v>
      </c>
      <c r="E181" s="836">
        <f>'[8]sp. DRG'!F151</f>
        <v>23059.200000000001</v>
      </c>
      <c r="F181" s="837">
        <f>'[8]sp. DRG'!G151</f>
        <v>13494</v>
      </c>
      <c r="G181" s="838">
        <f>'[8]sp. DRG'!H151</f>
        <v>22928.48</v>
      </c>
      <c r="H181" s="1170"/>
      <c r="I181" s="1171"/>
      <c r="J181" s="1172"/>
      <c r="K181" s="1173"/>
      <c r="L181" s="1174">
        <f>'[8]sp. DRG'!I151</f>
        <v>70</v>
      </c>
      <c r="M181" s="1175">
        <f>'[8]sp. DRG'!J151</f>
        <v>331.66</v>
      </c>
      <c r="N181" s="1176">
        <f>'[8]sp. DRG'!K151</f>
        <v>91</v>
      </c>
      <c r="O181" s="1176">
        <f>'[8]sp. DRG'!L151</f>
        <v>2175</v>
      </c>
      <c r="P181" s="1175">
        <f>'[8]sp. DRG'!M151</f>
        <v>331.66</v>
      </c>
      <c r="Q181" s="1176">
        <f>'[8]sp. DRG'!N151</f>
        <v>0</v>
      </c>
      <c r="R181" s="1175">
        <f>'[8]sp. DRG'!O151</f>
        <v>0</v>
      </c>
      <c r="S181" s="1177">
        <f>'[8]sp. DRG'!P151</f>
        <v>0</v>
      </c>
      <c r="T181" s="1178">
        <f>'[8]sp. DRG'!Q151</f>
        <v>3993</v>
      </c>
      <c r="U181" s="1175">
        <f>'[8]sp. DRG'!R151</f>
        <v>1505.05</v>
      </c>
      <c r="V181" s="1176">
        <f>'[8]sp. DRG'!S151</f>
        <v>4083</v>
      </c>
      <c r="W181" s="1177">
        <f>'[8]sp. DRG'!T151</f>
        <v>1476.51</v>
      </c>
      <c r="X181" s="1052">
        <f>U181+R181+M181+I181+E181</f>
        <v>24895.91</v>
      </c>
      <c r="Y181" s="913">
        <f>W181+S181+P181+K181+G181</f>
        <v>24736.65</v>
      </c>
    </row>
    <row r="182" spans="1:29" ht="22.5">
      <c r="A182" s="843" t="s">
        <v>489</v>
      </c>
      <c r="B182" s="987" t="s">
        <v>490</v>
      </c>
      <c r="C182" s="845">
        <v>1</v>
      </c>
      <c r="D182" s="846">
        <f>'[8]sp. DRG'!E152</f>
        <v>3939</v>
      </c>
      <c r="E182" s="847">
        <f>'[8]sp. DRG'!F152</f>
        <v>5599.12</v>
      </c>
      <c r="F182" s="848">
        <f>'[8]sp. DRG'!G152</f>
        <v>3947</v>
      </c>
      <c r="G182" s="849">
        <f>'[8]sp. DRG'!H152</f>
        <v>5599.04</v>
      </c>
      <c r="H182" s="1010"/>
      <c r="I182" s="847"/>
      <c r="J182" s="1008"/>
      <c r="K182" s="851"/>
      <c r="L182" s="1179">
        <f>'[8]sp. DRG'!I152</f>
        <v>320</v>
      </c>
      <c r="M182" s="1180">
        <f>'[8]sp. DRG'!J152</f>
        <v>1321.85</v>
      </c>
      <c r="N182" s="1181">
        <f>'[8]sp. DRG'!K152</f>
        <v>406</v>
      </c>
      <c r="O182" s="1181">
        <f>'[8]sp. DRG'!L152</f>
        <v>16209</v>
      </c>
      <c r="P182" s="1180">
        <f>'[8]sp. DRG'!M152</f>
        <v>1321.85</v>
      </c>
      <c r="Q182" s="1181">
        <f>'[8]sp. DRG'!N152</f>
        <v>0</v>
      </c>
      <c r="R182" s="1180">
        <f>'[8]sp. DRG'!O152</f>
        <v>0</v>
      </c>
      <c r="S182" s="1182">
        <f>'[8]sp. DRG'!P152</f>
        <v>0</v>
      </c>
      <c r="T182" s="1183">
        <f>'[8]sp. DRG'!Q152</f>
        <v>496</v>
      </c>
      <c r="U182" s="1180">
        <f>'[8]sp. DRG'!R152</f>
        <v>145.68</v>
      </c>
      <c r="V182" s="1181">
        <f>'[8]sp. DRG'!S152</f>
        <v>477</v>
      </c>
      <c r="W182" s="1182">
        <f>'[8]sp. DRG'!T152</f>
        <v>131.21</v>
      </c>
      <c r="X182" s="1052">
        <f>U182+R182+M182+I182+E182</f>
        <v>7066.65</v>
      </c>
      <c r="Y182" s="913">
        <f>W182+S182+P182+K182+G182</f>
        <v>7052.1</v>
      </c>
    </row>
    <row r="183" spans="1:29" ht="22.5">
      <c r="A183" s="843" t="s">
        <v>491</v>
      </c>
      <c r="B183" s="987" t="s">
        <v>492</v>
      </c>
      <c r="C183" s="845">
        <v>1</v>
      </c>
      <c r="D183" s="846">
        <f>'[8]sp. DRG'!E153</f>
        <v>2021</v>
      </c>
      <c r="E183" s="847">
        <f>'[8]sp. DRG'!F153</f>
        <v>2159.12</v>
      </c>
      <c r="F183" s="848">
        <f>'[8]sp. DRG'!G153</f>
        <v>2007</v>
      </c>
      <c r="G183" s="849">
        <f>'[8]sp. DRG'!H153</f>
        <v>2158.86</v>
      </c>
      <c r="H183" s="1010"/>
      <c r="I183" s="847"/>
      <c r="J183" s="1008"/>
      <c r="K183" s="851"/>
      <c r="L183" s="1179">
        <f>'[8]sp. DRG'!I153</f>
        <v>0</v>
      </c>
      <c r="M183" s="1180">
        <f>'[8]sp. DRG'!J153</f>
        <v>0</v>
      </c>
      <c r="N183" s="1181">
        <f>'[8]sp. DRG'!K153</f>
        <v>0</v>
      </c>
      <c r="O183" s="1181">
        <f>'[8]sp. DRG'!L153</f>
        <v>0</v>
      </c>
      <c r="P183" s="1180">
        <f>'[8]sp. DRG'!M153</f>
        <v>0</v>
      </c>
      <c r="Q183" s="1181">
        <f>'[8]sp. DRG'!N153</f>
        <v>0</v>
      </c>
      <c r="R183" s="1180">
        <f>'[8]sp. DRG'!O153</f>
        <v>0</v>
      </c>
      <c r="S183" s="1182">
        <f>'[8]sp. DRG'!P153</f>
        <v>0</v>
      </c>
      <c r="T183" s="1183">
        <f>'[8]sp. DRG'!Q153</f>
        <v>909</v>
      </c>
      <c r="U183" s="1180">
        <f>'[8]sp. DRG'!R153</f>
        <v>114.23</v>
      </c>
      <c r="V183" s="1181">
        <f>'[8]sp. DRG'!S153</f>
        <v>1045</v>
      </c>
      <c r="W183" s="1182">
        <f>'[8]sp. DRG'!T153</f>
        <v>108.72</v>
      </c>
      <c r="X183" s="1052">
        <f>U183+R183+M183+I183+E183</f>
        <v>2273.35</v>
      </c>
      <c r="Y183" s="913">
        <f>W183+S183+P183+K183+G183</f>
        <v>2267.58</v>
      </c>
    </row>
    <row r="184" spans="1:29" ht="45">
      <c r="A184" s="843" t="s">
        <v>493</v>
      </c>
      <c r="B184" s="987" t="s">
        <v>494</v>
      </c>
      <c r="C184" s="845">
        <v>1</v>
      </c>
      <c r="D184" s="846">
        <f>'[8]sp. DRG'!E154</f>
        <v>2040</v>
      </c>
      <c r="E184" s="847">
        <f>'[8]sp. DRG'!F154</f>
        <v>2094.86</v>
      </c>
      <c r="F184" s="848">
        <f>'[8]sp. DRG'!G154</f>
        <v>2162</v>
      </c>
      <c r="G184" s="849">
        <f>'[8]sp. DRG'!H154</f>
        <v>2080.4299999999998</v>
      </c>
      <c r="H184" s="1010"/>
      <c r="I184" s="1184"/>
      <c r="J184" s="1010"/>
      <c r="K184" s="1184"/>
      <c r="L184" s="1179">
        <f>'[8]sp. DRG'!I154</f>
        <v>9612</v>
      </c>
      <c r="M184" s="1180">
        <f>'[8]sp. DRG'!J154</f>
        <v>13630.905000000001</v>
      </c>
      <c r="N184" s="1181">
        <f>'[8]sp. DRG'!K154</f>
        <v>10053</v>
      </c>
      <c r="O184" s="1181">
        <f>'[8]sp. DRG'!L154</f>
        <v>0</v>
      </c>
      <c r="P184" s="1180">
        <f>'[8]sp. DRG'!M154</f>
        <v>13630.91</v>
      </c>
      <c r="Q184" s="1181">
        <f>'[8]sp. DRG'!N154</f>
        <v>0</v>
      </c>
      <c r="R184" s="1180">
        <f>'[8]sp. DRG'!O154</f>
        <v>0</v>
      </c>
      <c r="S184" s="1182">
        <f>'[8]sp. DRG'!P154</f>
        <v>0</v>
      </c>
      <c r="T184" s="1183">
        <f>'[8]sp. DRG'!Q154</f>
        <v>2999</v>
      </c>
      <c r="U184" s="1180">
        <f>'[8]sp. DRG'!R154</f>
        <v>275.8</v>
      </c>
      <c r="V184" s="1181">
        <f>'[8]sp. DRG'!S154</f>
        <v>3229</v>
      </c>
      <c r="W184" s="1182">
        <f>'[8]sp. DRG'!T154</f>
        <v>275.8</v>
      </c>
      <c r="X184" s="1052">
        <f>U184+R184+M184+I184+E184</f>
        <v>16001.565000000001</v>
      </c>
      <c r="Y184" s="913">
        <f>W184+S184+P184+K184+G184</f>
        <v>15987.14</v>
      </c>
    </row>
    <row r="185" spans="1:29" ht="13.5" thickBot="1">
      <c r="A185" s="894" t="s">
        <v>495</v>
      </c>
      <c r="B185" s="988" t="s">
        <v>496</v>
      </c>
      <c r="C185" s="926">
        <v>1</v>
      </c>
      <c r="D185" s="897">
        <f>'[8]sp. DRG'!E155</f>
        <v>127</v>
      </c>
      <c r="E185" s="898">
        <f>'[8]sp. DRG'!F155</f>
        <v>127.49</v>
      </c>
      <c r="F185" s="899">
        <f>'[8]sp. DRG'!G155</f>
        <v>126</v>
      </c>
      <c r="G185" s="900">
        <f>'[8]sp. DRG'!H155</f>
        <v>113.74</v>
      </c>
      <c r="H185" s="1010"/>
      <c r="I185" s="902"/>
      <c r="J185" s="1008"/>
      <c r="K185" s="1185"/>
      <c r="L185" s="1186">
        <f>'[8]sp. DRG'!I155</f>
        <v>0</v>
      </c>
      <c r="M185" s="1187">
        <f>'[8]sp. DRG'!J155</f>
        <v>0</v>
      </c>
      <c r="N185" s="1188">
        <f>'[8]sp. DRG'!K155</f>
        <v>0</v>
      </c>
      <c r="O185" s="1188">
        <f>'[8]sp. DRG'!L155</f>
        <v>0</v>
      </c>
      <c r="P185" s="1187">
        <f>'[8]sp. DRG'!M155</f>
        <v>0</v>
      </c>
      <c r="Q185" s="1188">
        <f>'[8]sp. DRG'!N155</f>
        <v>0</v>
      </c>
      <c r="R185" s="1187">
        <f>'[8]sp. DRG'!O155</f>
        <v>0</v>
      </c>
      <c r="S185" s="1189">
        <f>'[8]sp. DRG'!P155</f>
        <v>0</v>
      </c>
      <c r="T185" s="1190">
        <f>'[8]sp. DRG'!Q155</f>
        <v>40</v>
      </c>
      <c r="U185" s="1187">
        <f>'[8]sp. DRG'!R155</f>
        <v>25.76</v>
      </c>
      <c r="V185" s="1188">
        <f>'[8]sp. DRG'!S155</f>
        <v>44</v>
      </c>
      <c r="W185" s="1189">
        <f>'[8]sp. DRG'!T155</f>
        <v>20.700000000000003</v>
      </c>
      <c r="X185" s="1052">
        <f>U185+R185+M185+I185+E185</f>
        <v>153.25</v>
      </c>
      <c r="Y185" s="913">
        <f>W185+S185+P185+K185+G185</f>
        <v>134.44</v>
      </c>
    </row>
    <row r="186" spans="1:29" ht="13.5" thickBot="1">
      <c r="A186" s="3004" t="s">
        <v>497</v>
      </c>
      <c r="B186" s="3005"/>
      <c r="C186" s="3022"/>
      <c r="D186" s="905">
        <f t="shared" ref="D186:Y186" si="37">SUM(D181:D185)</f>
        <v>21606</v>
      </c>
      <c r="E186" s="906">
        <f t="shared" si="37"/>
        <v>33039.789999999994</v>
      </c>
      <c r="F186" s="905">
        <f t="shared" si="37"/>
        <v>21736</v>
      </c>
      <c r="G186" s="906">
        <f t="shared" si="37"/>
        <v>32880.550000000003</v>
      </c>
      <c r="H186" s="995">
        <f t="shared" si="37"/>
        <v>0</v>
      </c>
      <c r="I186" s="875">
        <f t="shared" si="37"/>
        <v>0</v>
      </c>
      <c r="J186" s="874">
        <f t="shared" si="37"/>
        <v>0</v>
      </c>
      <c r="K186" s="875">
        <f t="shared" si="37"/>
        <v>0</v>
      </c>
      <c r="L186" s="907">
        <f t="shared" si="37"/>
        <v>10002</v>
      </c>
      <c r="M186" s="906">
        <f t="shared" si="37"/>
        <v>15284.415000000001</v>
      </c>
      <c r="N186" s="905">
        <f t="shared" si="37"/>
        <v>10550</v>
      </c>
      <c r="O186" s="905">
        <f t="shared" si="37"/>
        <v>18384</v>
      </c>
      <c r="P186" s="906">
        <f t="shared" si="37"/>
        <v>15284.42</v>
      </c>
      <c r="Q186" s="905">
        <f t="shared" si="37"/>
        <v>0</v>
      </c>
      <c r="R186" s="906">
        <f t="shared" si="37"/>
        <v>0</v>
      </c>
      <c r="S186" s="908">
        <f t="shared" si="37"/>
        <v>0</v>
      </c>
      <c r="T186" s="876">
        <f t="shared" si="37"/>
        <v>8437</v>
      </c>
      <c r="U186" s="877">
        <f t="shared" si="37"/>
        <v>2066.52</v>
      </c>
      <c r="V186" s="876">
        <f t="shared" si="37"/>
        <v>8878</v>
      </c>
      <c r="W186" s="877">
        <f t="shared" si="37"/>
        <v>2012.94</v>
      </c>
      <c r="X186" s="875">
        <f t="shared" si="37"/>
        <v>50390.724999999999</v>
      </c>
      <c r="Y186" s="875">
        <f t="shared" si="37"/>
        <v>50177.91</v>
      </c>
      <c r="Z186" s="878">
        <f>'[8]sp. DRG'!U156+'[8]sp. acuti altele decat DRG'!U32+'[8]sp. recuperare si  cronici'!U52</f>
        <v>50390.724999999999</v>
      </c>
      <c r="AA186" s="878">
        <f>'[8]sp. DRG'!V156+'[8]sp. acuti altele decat DRG'!V32+'[8]sp. recuperare si  cronici'!V52</f>
        <v>50177.909999999996</v>
      </c>
      <c r="AB186" s="879">
        <f>X186-Z186</f>
        <v>0</v>
      </c>
      <c r="AC186" s="879">
        <f>Y186-AA186</f>
        <v>0</v>
      </c>
    </row>
    <row r="187" spans="1:29" s="862" customFormat="1">
      <c r="A187" s="832" t="s">
        <v>498</v>
      </c>
      <c r="B187" s="983" t="s">
        <v>499</v>
      </c>
      <c r="C187" s="1087">
        <v>1</v>
      </c>
      <c r="D187" s="938">
        <f>'[8]sp. DRG'!E157</f>
        <v>26022</v>
      </c>
      <c r="E187" s="939">
        <f>'[8]sp. DRG'!F157</f>
        <v>51397.71</v>
      </c>
      <c r="F187" s="940">
        <f>'[8]sp. DRG'!G157</f>
        <v>25489</v>
      </c>
      <c r="G187" s="941">
        <f>'[8]sp. DRG'!H157</f>
        <v>49684.03</v>
      </c>
      <c r="H187" s="1191"/>
      <c r="I187" s="1045"/>
      <c r="J187" s="1151"/>
      <c r="K187" s="1192"/>
      <c r="L187" s="1193">
        <f>'[8]sp. DRG'!I157</f>
        <v>4744</v>
      </c>
      <c r="M187" s="969">
        <f>'[8]sp. DRG'!J157</f>
        <v>19239.22</v>
      </c>
      <c r="N187" s="968">
        <f>'[8]sp. DRG'!K157</f>
        <v>2219</v>
      </c>
      <c r="O187" s="968">
        <f>'[8]sp. DRG'!L157</f>
        <v>78798</v>
      </c>
      <c r="P187" s="969">
        <f>'[8]sp. DRG'!M157</f>
        <v>18673.689999999999</v>
      </c>
      <c r="Q187" s="968">
        <f>'[8]sp. DRG'!N157</f>
        <v>0</v>
      </c>
      <c r="R187" s="969">
        <f>'[8]sp. DRG'!O157</f>
        <v>0</v>
      </c>
      <c r="S187" s="970">
        <f>'[8]sp. DRG'!P157</f>
        <v>0</v>
      </c>
      <c r="T187" s="1193">
        <f>'[8]sp. DRG'!Q157</f>
        <v>16821</v>
      </c>
      <c r="U187" s="1194">
        <f>'[8]sp. DRG'!R157</f>
        <v>4570.99</v>
      </c>
      <c r="V187" s="967">
        <f>'[8]sp. DRG'!S157</f>
        <v>16509</v>
      </c>
      <c r="W187" s="1195">
        <f>'[8]sp. DRG'!T157</f>
        <v>4492.83</v>
      </c>
      <c r="X187" s="1052">
        <f>U187+R187+M187+I187+E187</f>
        <v>75207.92</v>
      </c>
      <c r="Y187" s="913">
        <f>W187+S187+P187+K187+G187</f>
        <v>72850.549999999988</v>
      </c>
      <c r="Z187" s="861"/>
      <c r="AA187" s="861"/>
    </row>
    <row r="188" spans="1:29" s="862" customFormat="1">
      <c r="A188" s="843" t="s">
        <v>500</v>
      </c>
      <c r="B188" s="987" t="s">
        <v>501</v>
      </c>
      <c r="C188" s="1087">
        <v>1</v>
      </c>
      <c r="D188" s="855">
        <f>'[8]sp. DRG'!E158</f>
        <v>4042</v>
      </c>
      <c r="E188" s="856">
        <f>'[8]sp. DRG'!F158</f>
        <v>5861.19</v>
      </c>
      <c r="F188" s="857">
        <f>'[8]sp. DRG'!G158</f>
        <v>4042</v>
      </c>
      <c r="G188" s="858">
        <f>'[8]sp. DRG'!H158</f>
        <v>5811.89</v>
      </c>
      <c r="H188" s="914"/>
      <c r="I188" s="856"/>
      <c r="J188" s="915"/>
      <c r="K188" s="860"/>
      <c r="L188" s="923">
        <f>'[8]sp. DRG'!I158</f>
        <v>1032</v>
      </c>
      <c r="M188" s="920">
        <f>'[8]sp. DRG'!J158</f>
        <v>1928.7</v>
      </c>
      <c r="N188" s="915">
        <f>'[8]sp. DRG'!K158</f>
        <v>821</v>
      </c>
      <c r="O188" s="915">
        <f>'[8]sp. DRG'!L158</f>
        <v>869</v>
      </c>
      <c r="P188" s="920">
        <f>'[8]sp. DRG'!M158</f>
        <v>1911.09</v>
      </c>
      <c r="Q188" s="915">
        <f>'[8]sp. DRG'!N158</f>
        <v>0</v>
      </c>
      <c r="R188" s="920">
        <f>'[8]sp. DRG'!O158</f>
        <v>0</v>
      </c>
      <c r="S188" s="921">
        <f>'[8]sp. DRG'!P158</f>
        <v>0</v>
      </c>
      <c r="T188" s="1196">
        <f>'[8]sp. DRG'!Q158</f>
        <v>3218</v>
      </c>
      <c r="U188" s="991">
        <f>'[8]sp. DRG'!R158</f>
        <v>777.17</v>
      </c>
      <c r="V188" s="1191">
        <f>'[8]sp. DRG'!S158</f>
        <v>2942</v>
      </c>
      <c r="W188" s="1197">
        <f>'[8]sp. DRG'!T158</f>
        <v>672.93</v>
      </c>
      <c r="X188" s="1052">
        <f>U188+R188+M188+I188+E188</f>
        <v>8567.06</v>
      </c>
      <c r="Y188" s="913">
        <f>W188+S188+P188+K188+G188</f>
        <v>8395.91</v>
      </c>
      <c r="Z188" s="861"/>
      <c r="AA188" s="861"/>
    </row>
    <row r="189" spans="1:29" s="862" customFormat="1">
      <c r="A189" s="843" t="s">
        <v>502</v>
      </c>
      <c r="B189" s="987" t="s">
        <v>503</v>
      </c>
      <c r="C189" s="1087">
        <v>1</v>
      </c>
      <c r="D189" s="855">
        <f>'[8]sp. DRG'!E159</f>
        <v>3729</v>
      </c>
      <c r="E189" s="856">
        <f>'[8]sp. DRG'!F159</f>
        <v>5118.09</v>
      </c>
      <c r="F189" s="857">
        <f>'[8]sp. DRG'!G159</f>
        <v>3634</v>
      </c>
      <c r="G189" s="858">
        <f>'[8]sp. DRG'!H159</f>
        <v>5067.04</v>
      </c>
      <c r="H189" s="914"/>
      <c r="I189" s="856"/>
      <c r="J189" s="915"/>
      <c r="K189" s="860"/>
      <c r="L189" s="923">
        <f>'[8]sp. DRG'!I159</f>
        <v>0</v>
      </c>
      <c r="M189" s="920">
        <f>'[8]sp. DRG'!J159</f>
        <v>0</v>
      </c>
      <c r="N189" s="915">
        <f>'[8]sp. DRG'!K159</f>
        <v>0</v>
      </c>
      <c r="O189" s="915">
        <f>'[8]sp. DRG'!L159</f>
        <v>0</v>
      </c>
      <c r="P189" s="920">
        <f>'[8]sp. DRG'!M159</f>
        <v>0</v>
      </c>
      <c r="Q189" s="915">
        <f>'[8]sp. DRG'!N159</f>
        <v>0</v>
      </c>
      <c r="R189" s="920">
        <f>'[8]sp. DRG'!O159</f>
        <v>0</v>
      </c>
      <c r="S189" s="921">
        <f>'[8]sp. DRG'!P159</f>
        <v>0</v>
      </c>
      <c r="T189" s="1196">
        <f>'[8]sp. DRG'!Q159</f>
        <v>2839</v>
      </c>
      <c r="U189" s="991">
        <f>'[8]sp. DRG'!R159</f>
        <v>689.54</v>
      </c>
      <c r="V189" s="1191">
        <f>'[8]sp. DRG'!S159</f>
        <v>2591</v>
      </c>
      <c r="W189" s="1197">
        <f>'[8]sp. DRG'!T159</f>
        <v>657.74</v>
      </c>
      <c r="X189" s="1052">
        <f>U189+R189+M189+I189+E189</f>
        <v>5807.63</v>
      </c>
      <c r="Y189" s="913">
        <f>W189+S189+P189+K189+G189</f>
        <v>5724.78</v>
      </c>
      <c r="Z189" s="861"/>
      <c r="AA189" s="861"/>
    </row>
    <row r="190" spans="1:29" s="862" customFormat="1" ht="13.5" thickBot="1">
      <c r="A190" s="843" t="s">
        <v>504</v>
      </c>
      <c r="B190" s="987" t="s">
        <v>505</v>
      </c>
      <c r="C190" s="1087">
        <v>1</v>
      </c>
      <c r="D190" s="864">
        <f>'[8]sp. DRG'!E160</f>
        <v>3285</v>
      </c>
      <c r="E190" s="865">
        <f>'[8]sp. DRG'!F160</f>
        <v>4573.74</v>
      </c>
      <c r="F190" s="866">
        <f>'[8]sp. DRG'!G160</f>
        <v>3250</v>
      </c>
      <c r="G190" s="867">
        <f>'[8]sp. DRG'!H160</f>
        <v>4475.4799999999996</v>
      </c>
      <c r="H190" s="927"/>
      <c r="I190" s="865"/>
      <c r="J190" s="993"/>
      <c r="K190" s="1198"/>
      <c r="L190" s="1199">
        <f>'[8]sp. DRG'!I160</f>
        <v>726</v>
      </c>
      <c r="M190" s="928">
        <f>'[8]sp. DRG'!J160</f>
        <v>1615.57</v>
      </c>
      <c r="N190" s="993">
        <f>'[8]sp. DRG'!K160</f>
        <v>723</v>
      </c>
      <c r="O190" s="993">
        <f>'[8]sp. DRG'!L160</f>
        <v>0</v>
      </c>
      <c r="P190" s="928">
        <f>'[8]sp. DRG'!M160</f>
        <v>1608.84</v>
      </c>
      <c r="Q190" s="993">
        <f>'[8]sp. DRG'!N160</f>
        <v>0</v>
      </c>
      <c r="R190" s="928">
        <f>'[8]sp. DRG'!O160</f>
        <v>0</v>
      </c>
      <c r="S190" s="929">
        <f>'[8]sp. DRG'!P160</f>
        <v>0</v>
      </c>
      <c r="T190" s="1200">
        <f>'[8]sp. DRG'!Q160</f>
        <v>2059</v>
      </c>
      <c r="U190" s="1201">
        <f>'[8]sp. DRG'!R160</f>
        <v>291.61</v>
      </c>
      <c r="V190" s="1202">
        <f>'[8]sp. DRG'!S160</f>
        <v>1777</v>
      </c>
      <c r="W190" s="1203">
        <f>'[8]sp. DRG'!T160</f>
        <v>243.76</v>
      </c>
      <c r="X190" s="1052">
        <f>U190+R190+M190+I190+E190</f>
        <v>6480.92</v>
      </c>
      <c r="Y190" s="913">
        <f>W190+S190+P190+K190+G190</f>
        <v>6328.08</v>
      </c>
      <c r="Z190" s="861"/>
      <c r="AA190" s="861"/>
    </row>
    <row r="191" spans="1:29" ht="13.5" thickBot="1">
      <c r="A191" s="3004" t="s">
        <v>506</v>
      </c>
      <c r="B191" s="3005"/>
      <c r="C191" s="3022"/>
      <c r="D191" s="1122">
        <f t="shared" ref="D191:Y191" si="38">SUM(D187:D190)</f>
        <v>37078</v>
      </c>
      <c r="E191" s="1204">
        <f t="shared" si="38"/>
        <v>66950.73000000001</v>
      </c>
      <c r="F191" s="1066">
        <f t="shared" si="38"/>
        <v>36415</v>
      </c>
      <c r="G191" s="1204">
        <f t="shared" si="38"/>
        <v>65038.44</v>
      </c>
      <c r="H191" s="1066">
        <f t="shared" si="38"/>
        <v>0</v>
      </c>
      <c r="I191" s="1204">
        <f t="shared" si="38"/>
        <v>0</v>
      </c>
      <c r="J191" s="1066">
        <f t="shared" si="38"/>
        <v>0</v>
      </c>
      <c r="K191" s="1204">
        <f t="shared" si="38"/>
        <v>0</v>
      </c>
      <c r="L191" s="1066">
        <f t="shared" si="38"/>
        <v>6502</v>
      </c>
      <c r="M191" s="1204">
        <f t="shared" si="38"/>
        <v>22783.49</v>
      </c>
      <c r="N191" s="1066">
        <f t="shared" si="38"/>
        <v>3763</v>
      </c>
      <c r="O191" s="1066">
        <f t="shared" si="38"/>
        <v>79667</v>
      </c>
      <c r="P191" s="1204">
        <f t="shared" si="38"/>
        <v>22193.62</v>
      </c>
      <c r="Q191" s="1066">
        <f t="shared" si="38"/>
        <v>0</v>
      </c>
      <c r="R191" s="1204">
        <f t="shared" si="38"/>
        <v>0</v>
      </c>
      <c r="S191" s="1205">
        <f t="shared" si="38"/>
        <v>0</v>
      </c>
      <c r="T191" s="1122">
        <f t="shared" si="38"/>
        <v>24937</v>
      </c>
      <c r="U191" s="1204">
        <f t="shared" si="38"/>
        <v>6329.3099999999995</v>
      </c>
      <c r="V191" s="1066">
        <f t="shared" si="38"/>
        <v>23819</v>
      </c>
      <c r="W191" s="1204">
        <f t="shared" si="38"/>
        <v>6067.26</v>
      </c>
      <c r="X191" s="994">
        <f t="shared" si="38"/>
        <v>96063.53</v>
      </c>
      <c r="Y191" s="994">
        <f t="shared" si="38"/>
        <v>93299.319999999992</v>
      </c>
      <c r="Z191" s="878">
        <f>'[8]sp. DRG'!U161</f>
        <v>96063.53</v>
      </c>
      <c r="AA191" s="878">
        <f>'[8]sp. DRG'!V161</f>
        <v>93299.32</v>
      </c>
      <c r="AB191" s="879">
        <f>X191-Z191</f>
        <v>0</v>
      </c>
      <c r="AC191" s="879">
        <f>Y191-AA191</f>
        <v>0</v>
      </c>
    </row>
    <row r="192" spans="1:29" ht="22.5">
      <c r="A192" s="832" t="s">
        <v>507</v>
      </c>
      <c r="B192" s="1206" t="s">
        <v>508</v>
      </c>
      <c r="C192" s="834">
        <v>1</v>
      </c>
      <c r="D192" s="857">
        <f>'[8]sp. DRG'!E162</f>
        <v>39081</v>
      </c>
      <c r="E192" s="856">
        <f>'[8]sp. DRG'!F162</f>
        <v>84520.95</v>
      </c>
      <c r="F192" s="857">
        <f>'[8]sp. DRG'!G162</f>
        <v>39653</v>
      </c>
      <c r="G192" s="856">
        <f>'[8]sp. DRG'!H162</f>
        <v>84520.95</v>
      </c>
      <c r="H192" s="915"/>
      <c r="I192" s="856"/>
      <c r="J192" s="915"/>
      <c r="K192" s="856"/>
      <c r="L192" s="915">
        <f>'[8]sp. DRG'!I162</f>
        <v>865</v>
      </c>
      <c r="M192" s="920">
        <f>'[8]sp. DRG'!J162</f>
        <v>7936.1</v>
      </c>
      <c r="N192" s="915">
        <f>'[8]sp. DRG'!K162</f>
        <v>0</v>
      </c>
      <c r="O192" s="915">
        <f>'[8]sp. DRG'!L162</f>
        <v>0</v>
      </c>
      <c r="P192" s="920">
        <f>'[8]sp. DRG'!M162</f>
        <v>7936.1</v>
      </c>
      <c r="Q192" s="915">
        <f>'[8]sp. DRG'!N162</f>
        <v>0</v>
      </c>
      <c r="R192" s="920">
        <f>'[8]sp. DRG'!O162</f>
        <v>0</v>
      </c>
      <c r="S192" s="920">
        <f>'[8]sp. DRG'!P162</f>
        <v>0</v>
      </c>
      <c r="T192" s="915">
        <f>'[8]sp. DRG'!Q162</f>
        <v>2426</v>
      </c>
      <c r="U192" s="920">
        <f>'[8]sp. DRG'!R162</f>
        <v>1364.86</v>
      </c>
      <c r="V192" s="915">
        <f>'[8]sp. DRG'!S162</f>
        <v>1485</v>
      </c>
      <c r="W192" s="920">
        <f>'[8]sp. DRG'!T162</f>
        <v>600.94000000000005</v>
      </c>
      <c r="X192" s="912">
        <f t="shared" ref="X192:X207" si="39">U192+R192+M192+I192+E192</f>
        <v>93821.91</v>
      </c>
      <c r="Y192" s="913">
        <f t="shared" ref="Y192:Y207" si="40">W192+S192+P192+K192+G192</f>
        <v>93057.989999999991</v>
      </c>
    </row>
    <row r="193" spans="1:29" ht="22.5">
      <c r="A193" s="843" t="s">
        <v>509</v>
      </c>
      <c r="B193" s="1206" t="s">
        <v>510</v>
      </c>
      <c r="C193" s="885">
        <v>1</v>
      </c>
      <c r="D193" s="857">
        <f>'[8]sp. DRG'!E163</f>
        <v>12251</v>
      </c>
      <c r="E193" s="856">
        <f>'[8]sp. DRG'!F163</f>
        <v>20524.3</v>
      </c>
      <c r="F193" s="857">
        <f>'[8]sp. DRG'!G163</f>
        <v>12207</v>
      </c>
      <c r="G193" s="856">
        <f>'[8]sp. DRG'!H163</f>
        <v>20524.3</v>
      </c>
      <c r="H193" s="915"/>
      <c r="I193" s="856"/>
      <c r="J193" s="915"/>
      <c r="K193" s="856"/>
      <c r="L193" s="915">
        <f>'[8]sp. DRG'!I163</f>
        <v>866</v>
      </c>
      <c r="M193" s="920">
        <f>'[8]sp. DRG'!J163</f>
        <v>3255.47</v>
      </c>
      <c r="N193" s="915">
        <f>'[8]sp. DRG'!K163</f>
        <v>0</v>
      </c>
      <c r="O193" s="915">
        <f>'[8]sp. DRG'!L163</f>
        <v>0</v>
      </c>
      <c r="P193" s="920">
        <f>'[8]sp. DRG'!M163</f>
        <v>3255.47</v>
      </c>
      <c r="Q193" s="915">
        <f>'[8]sp. DRG'!N163</f>
        <v>0</v>
      </c>
      <c r="R193" s="920">
        <f>'[8]sp. DRG'!O163</f>
        <v>0</v>
      </c>
      <c r="S193" s="920">
        <f>'[8]sp. DRG'!P163</f>
        <v>0</v>
      </c>
      <c r="T193" s="915">
        <f>'[8]sp. DRG'!Q163</f>
        <v>8466</v>
      </c>
      <c r="U193" s="920">
        <f>'[8]sp. DRG'!R163</f>
        <v>2225.84</v>
      </c>
      <c r="V193" s="915">
        <f>'[8]sp. DRG'!S163</f>
        <v>9830</v>
      </c>
      <c r="W193" s="920">
        <f>'[8]sp. DRG'!T163</f>
        <v>2225.84</v>
      </c>
      <c r="X193" s="912">
        <f t="shared" si="39"/>
        <v>26005.61</v>
      </c>
      <c r="Y193" s="913">
        <f t="shared" si="40"/>
        <v>26005.61</v>
      </c>
    </row>
    <row r="194" spans="1:29" ht="45">
      <c r="A194" s="843" t="s">
        <v>511</v>
      </c>
      <c r="B194" s="1206" t="s">
        <v>512</v>
      </c>
      <c r="C194" s="885">
        <v>1</v>
      </c>
      <c r="D194" s="857">
        <f>'[8]sp. DRG'!E164</f>
        <v>7314</v>
      </c>
      <c r="E194" s="856">
        <f>'[8]sp. DRG'!F164</f>
        <v>13574.05</v>
      </c>
      <c r="F194" s="857">
        <f>'[8]sp. DRG'!G164</f>
        <v>7234</v>
      </c>
      <c r="G194" s="856">
        <f>'[8]sp. DRG'!H164</f>
        <v>13574.05</v>
      </c>
      <c r="H194" s="915"/>
      <c r="I194" s="856"/>
      <c r="J194" s="915"/>
      <c r="K194" s="856"/>
      <c r="L194" s="915">
        <f>'[8]sp. DRG'!I164</f>
        <v>535</v>
      </c>
      <c r="M194" s="920">
        <f>'[8]sp. DRG'!J164</f>
        <v>3525.79</v>
      </c>
      <c r="N194" s="915">
        <f>'[8]sp. DRG'!K164</f>
        <v>0</v>
      </c>
      <c r="O194" s="915">
        <f>'[8]sp. DRG'!L164</f>
        <v>0</v>
      </c>
      <c r="P194" s="920">
        <f>'[8]sp. DRG'!M164</f>
        <v>3525.79</v>
      </c>
      <c r="Q194" s="915">
        <f>'[8]sp. DRG'!N164</f>
        <v>0</v>
      </c>
      <c r="R194" s="920">
        <f>'[8]sp. DRG'!O164</f>
        <v>0</v>
      </c>
      <c r="S194" s="920">
        <f>'[8]sp. DRG'!P164</f>
        <v>0</v>
      </c>
      <c r="T194" s="915">
        <f>'[8]sp. DRG'!Q164</f>
        <v>3697</v>
      </c>
      <c r="U194" s="920">
        <f>'[8]sp. DRG'!R164</f>
        <v>751.92</v>
      </c>
      <c r="V194" s="915">
        <f>'[8]sp. DRG'!S164</f>
        <v>3722</v>
      </c>
      <c r="W194" s="920">
        <f>'[8]sp. DRG'!T164</f>
        <v>691.74</v>
      </c>
      <c r="X194" s="912">
        <f t="shared" si="39"/>
        <v>17851.759999999998</v>
      </c>
      <c r="Y194" s="913">
        <f t="shared" si="40"/>
        <v>17791.579999999998</v>
      </c>
    </row>
    <row r="195" spans="1:29">
      <c r="A195" s="843" t="s">
        <v>513</v>
      </c>
      <c r="B195" s="1206" t="s">
        <v>514</v>
      </c>
      <c r="C195" s="885">
        <v>1</v>
      </c>
      <c r="D195" s="857">
        <f>'[8]sp. DRG'!E165</f>
        <v>2898</v>
      </c>
      <c r="E195" s="856">
        <f>'[8]sp. DRG'!F165</f>
        <v>3763.33</v>
      </c>
      <c r="F195" s="857">
        <f>'[8]sp. DRG'!G165</f>
        <v>2731</v>
      </c>
      <c r="G195" s="856">
        <f>'[8]sp. DRG'!H165</f>
        <v>3760.42</v>
      </c>
      <c r="H195" s="915"/>
      <c r="I195" s="856"/>
      <c r="J195" s="915"/>
      <c r="K195" s="856"/>
      <c r="L195" s="915">
        <f>'[8]sp. DRG'!I165</f>
        <v>102</v>
      </c>
      <c r="M195" s="920">
        <f>'[8]sp. DRG'!J165</f>
        <v>194.84</v>
      </c>
      <c r="N195" s="915">
        <f>'[8]sp. DRG'!K165</f>
        <v>0</v>
      </c>
      <c r="O195" s="915">
        <f>'[8]sp. DRG'!L165</f>
        <v>0</v>
      </c>
      <c r="P195" s="920">
        <f>'[8]sp. DRG'!M165</f>
        <v>194.84</v>
      </c>
      <c r="Q195" s="915">
        <f>'[8]sp. DRG'!N165</f>
        <v>0</v>
      </c>
      <c r="R195" s="920">
        <f>'[8]sp. DRG'!O165</f>
        <v>0</v>
      </c>
      <c r="S195" s="920">
        <f>'[8]sp. DRG'!P165</f>
        <v>0</v>
      </c>
      <c r="T195" s="915">
        <f>'[8]sp. DRG'!Q165</f>
        <v>2140</v>
      </c>
      <c r="U195" s="920">
        <f>'[8]sp. DRG'!R165</f>
        <v>637.66999999999996</v>
      </c>
      <c r="V195" s="915">
        <f>'[8]sp. DRG'!S165</f>
        <v>4619</v>
      </c>
      <c r="W195" s="920">
        <f>'[8]sp. DRG'!T165</f>
        <v>637.66999999999996</v>
      </c>
      <c r="X195" s="912">
        <f t="shared" si="39"/>
        <v>4595.84</v>
      </c>
      <c r="Y195" s="913">
        <f t="shared" si="40"/>
        <v>4592.93</v>
      </c>
    </row>
    <row r="196" spans="1:29">
      <c r="A196" s="843" t="s">
        <v>515</v>
      </c>
      <c r="B196" s="1206" t="s">
        <v>516</v>
      </c>
      <c r="C196" s="885">
        <v>1</v>
      </c>
      <c r="D196" s="857">
        <f>'[8]sp. DRG'!E166</f>
        <v>3532</v>
      </c>
      <c r="E196" s="856">
        <f>'[8]sp. DRG'!F166</f>
        <v>5307.94</v>
      </c>
      <c r="F196" s="857">
        <f>'[8]sp. DRG'!G166</f>
        <v>3723</v>
      </c>
      <c r="G196" s="856">
        <f>'[8]sp. DRG'!H166</f>
        <v>5305.7</v>
      </c>
      <c r="H196" s="915"/>
      <c r="I196" s="856"/>
      <c r="J196" s="915"/>
      <c r="K196" s="856"/>
      <c r="L196" s="915">
        <f>'[8]sp. DRG'!I166</f>
        <v>0</v>
      </c>
      <c r="M196" s="920">
        <f>'[8]sp. DRG'!J166</f>
        <v>0</v>
      </c>
      <c r="N196" s="915">
        <f>'[8]sp. DRG'!K166</f>
        <v>0</v>
      </c>
      <c r="O196" s="915">
        <f>'[8]sp. DRG'!L166</f>
        <v>0</v>
      </c>
      <c r="P196" s="920">
        <f>'[8]sp. DRG'!M166</f>
        <v>0</v>
      </c>
      <c r="Q196" s="915">
        <f>'[8]sp. DRG'!N166</f>
        <v>0</v>
      </c>
      <c r="R196" s="920">
        <f>'[8]sp. DRG'!O166</f>
        <v>0</v>
      </c>
      <c r="S196" s="920">
        <f>'[8]sp. DRG'!P166</f>
        <v>0</v>
      </c>
      <c r="T196" s="915">
        <f>'[8]sp. DRG'!Q166</f>
        <v>1169</v>
      </c>
      <c r="U196" s="920">
        <f>'[8]sp. DRG'!R166</f>
        <v>284.7</v>
      </c>
      <c r="V196" s="915">
        <f>'[8]sp. DRG'!S166</f>
        <v>2377</v>
      </c>
      <c r="W196" s="920">
        <f>'[8]sp. DRG'!T166</f>
        <v>284.7</v>
      </c>
      <c r="X196" s="912">
        <f t="shared" si="39"/>
        <v>5592.6399999999994</v>
      </c>
      <c r="Y196" s="913">
        <f t="shared" si="40"/>
        <v>5590.4</v>
      </c>
    </row>
    <row r="197" spans="1:29">
      <c r="A197" s="843" t="s">
        <v>517</v>
      </c>
      <c r="B197" s="1206" t="s">
        <v>518</v>
      </c>
      <c r="C197" s="885">
        <v>1</v>
      </c>
      <c r="D197" s="857">
        <f>'[8]sp. DRG'!E167</f>
        <v>2855</v>
      </c>
      <c r="E197" s="856">
        <f>'[8]sp. DRG'!F167</f>
        <v>3585.47</v>
      </c>
      <c r="F197" s="857">
        <f>'[8]sp. DRG'!G167</f>
        <v>2612</v>
      </c>
      <c r="G197" s="856">
        <f>'[8]sp. DRG'!H167</f>
        <v>3585.47</v>
      </c>
      <c r="H197" s="915"/>
      <c r="I197" s="856"/>
      <c r="J197" s="915"/>
      <c r="K197" s="856"/>
      <c r="L197" s="915">
        <f>'[8]sp. DRG'!I167</f>
        <v>0</v>
      </c>
      <c r="M197" s="920">
        <f>'[8]sp. DRG'!J167</f>
        <v>0</v>
      </c>
      <c r="N197" s="915">
        <f>'[8]sp. DRG'!K167</f>
        <v>0</v>
      </c>
      <c r="O197" s="915">
        <f>'[8]sp. DRG'!L167</f>
        <v>0</v>
      </c>
      <c r="P197" s="920">
        <f>'[8]sp. DRG'!M167</f>
        <v>0</v>
      </c>
      <c r="Q197" s="915">
        <f>'[8]sp. DRG'!N167</f>
        <v>0</v>
      </c>
      <c r="R197" s="920">
        <f>'[8]sp. DRG'!O167</f>
        <v>0</v>
      </c>
      <c r="S197" s="920">
        <f>'[8]sp. DRG'!P167</f>
        <v>0</v>
      </c>
      <c r="T197" s="915">
        <f>'[8]sp. DRG'!Q167</f>
        <v>1880</v>
      </c>
      <c r="U197" s="920">
        <f>'[8]sp. DRG'!R167</f>
        <v>554.96</v>
      </c>
      <c r="V197" s="915">
        <f>'[8]sp. DRG'!S167</f>
        <v>3061</v>
      </c>
      <c r="W197" s="920">
        <f>'[8]sp. DRG'!T167</f>
        <v>554.96</v>
      </c>
      <c r="X197" s="912">
        <f t="shared" si="39"/>
        <v>4140.43</v>
      </c>
      <c r="Y197" s="913">
        <f t="shared" si="40"/>
        <v>4140.43</v>
      </c>
    </row>
    <row r="198" spans="1:29">
      <c r="A198" s="843" t="s">
        <v>519</v>
      </c>
      <c r="B198" s="1206" t="s">
        <v>520</v>
      </c>
      <c r="C198" s="885">
        <v>1</v>
      </c>
      <c r="D198" s="857">
        <f>'[8]sp. DRG'!E168</f>
        <v>5980</v>
      </c>
      <c r="E198" s="856">
        <f>'[8]sp. DRG'!F168</f>
        <v>8098.01</v>
      </c>
      <c r="F198" s="857">
        <f>'[8]sp. DRG'!G168</f>
        <v>5599</v>
      </c>
      <c r="G198" s="856">
        <f>'[8]sp. DRG'!H168</f>
        <v>8098.01</v>
      </c>
      <c r="H198" s="915"/>
      <c r="I198" s="856"/>
      <c r="J198" s="915"/>
      <c r="K198" s="856"/>
      <c r="L198" s="915">
        <f>'[8]sp. DRG'!I168</f>
        <v>589</v>
      </c>
      <c r="M198" s="920">
        <f>'[8]sp. DRG'!J168</f>
        <v>1783.69</v>
      </c>
      <c r="N198" s="915">
        <f>'[8]sp. DRG'!K168</f>
        <v>0</v>
      </c>
      <c r="O198" s="915">
        <f>'[8]sp. DRG'!L168</f>
        <v>0</v>
      </c>
      <c r="P198" s="920">
        <f>'[8]sp. DRG'!M168</f>
        <v>1783.69</v>
      </c>
      <c r="Q198" s="915">
        <f>'[8]sp. DRG'!N168</f>
        <v>0</v>
      </c>
      <c r="R198" s="920">
        <f>'[8]sp. DRG'!O168</f>
        <v>0</v>
      </c>
      <c r="S198" s="920">
        <f>'[8]sp. DRG'!P168</f>
        <v>0</v>
      </c>
      <c r="T198" s="915">
        <f>'[8]sp. DRG'!Q168</f>
        <v>2593</v>
      </c>
      <c r="U198" s="920">
        <f>'[8]sp. DRG'!R168</f>
        <v>809.92</v>
      </c>
      <c r="V198" s="915">
        <f>'[8]sp. DRG'!S168</f>
        <v>3281</v>
      </c>
      <c r="W198" s="920">
        <f>'[8]sp. DRG'!T168</f>
        <v>809.92</v>
      </c>
      <c r="X198" s="912">
        <f t="shared" si="39"/>
        <v>10691.62</v>
      </c>
      <c r="Y198" s="913">
        <f t="shared" si="40"/>
        <v>10691.62</v>
      </c>
    </row>
    <row r="199" spans="1:29" ht="22.5">
      <c r="A199" s="843" t="s">
        <v>521</v>
      </c>
      <c r="B199" s="987" t="s">
        <v>522</v>
      </c>
      <c r="C199" s="885">
        <v>1</v>
      </c>
      <c r="D199" s="857">
        <f>'[8]sp. DRG'!E169</f>
        <v>0</v>
      </c>
      <c r="E199" s="857">
        <f>'[8]sp. DRG'!F169</f>
        <v>0</v>
      </c>
      <c r="F199" s="857">
        <f>'[8]sp. DRG'!G169</f>
        <v>0</v>
      </c>
      <c r="G199" s="857">
        <f>'[8]sp. DRG'!H169</f>
        <v>0</v>
      </c>
      <c r="H199" s="915"/>
      <c r="I199" s="856"/>
      <c r="J199" s="915"/>
      <c r="K199" s="856"/>
      <c r="L199" s="915">
        <f>'[8]sp. DRG'!I169</f>
        <v>0</v>
      </c>
      <c r="M199" s="915">
        <f>'[8]sp. DRG'!J169</f>
        <v>0</v>
      </c>
      <c r="N199" s="915">
        <f>'[8]sp. DRG'!K169</f>
        <v>0</v>
      </c>
      <c r="O199" s="915">
        <f>'[8]sp. DRG'!L169</f>
        <v>0</v>
      </c>
      <c r="P199" s="915">
        <f>'[8]sp. DRG'!M169</f>
        <v>0</v>
      </c>
      <c r="Q199" s="915">
        <f>'[8]sp. DRG'!N169</f>
        <v>0</v>
      </c>
      <c r="R199" s="915">
        <f>'[8]sp. DRG'!O169</f>
        <v>0</v>
      </c>
      <c r="S199" s="915">
        <f>'[8]sp. DRG'!P169</f>
        <v>0</v>
      </c>
      <c r="T199" s="915">
        <f>'[8]sp. DRG'!Q169</f>
        <v>0</v>
      </c>
      <c r="U199" s="915">
        <f>'[8]sp. DRG'!R169</f>
        <v>0</v>
      </c>
      <c r="V199" s="915">
        <f>'[8]sp. DRG'!S169</f>
        <v>0</v>
      </c>
      <c r="W199" s="915">
        <f>'[8]sp. DRG'!T169</f>
        <v>0</v>
      </c>
      <c r="X199" s="912">
        <f t="shared" si="39"/>
        <v>0</v>
      </c>
      <c r="Y199" s="913">
        <f t="shared" si="40"/>
        <v>0</v>
      </c>
    </row>
    <row r="200" spans="1:29" ht="33.75">
      <c r="A200" s="843" t="s">
        <v>523</v>
      </c>
      <c r="B200" s="987" t="s">
        <v>524</v>
      </c>
      <c r="C200" s="845">
        <v>1</v>
      </c>
      <c r="D200" s="857">
        <f>'[8]sp. DRG'!E170</f>
        <v>2047</v>
      </c>
      <c r="E200" s="857">
        <f>'[8]sp. DRG'!F170</f>
        <v>2926.69</v>
      </c>
      <c r="F200" s="857">
        <f>'[8]sp. DRG'!G170</f>
        <v>2055</v>
      </c>
      <c r="G200" s="857">
        <f>'[8]sp. DRG'!H170</f>
        <v>2926.69</v>
      </c>
      <c r="H200" s="915"/>
      <c r="I200" s="920"/>
      <c r="J200" s="915"/>
      <c r="K200" s="920"/>
      <c r="L200" s="915">
        <f>'[8]sp. DRG'!I170</f>
        <v>0</v>
      </c>
      <c r="M200" s="915">
        <f>'[8]sp. DRG'!J170</f>
        <v>0</v>
      </c>
      <c r="N200" s="915">
        <f>'[8]sp. DRG'!K170</f>
        <v>0</v>
      </c>
      <c r="O200" s="915">
        <f>'[8]sp. DRG'!L170</f>
        <v>0</v>
      </c>
      <c r="P200" s="915">
        <f>'[8]sp. DRG'!M170</f>
        <v>0</v>
      </c>
      <c r="Q200" s="915">
        <f>'[8]sp. DRG'!N170</f>
        <v>0</v>
      </c>
      <c r="R200" s="915">
        <f>'[8]sp. DRG'!O170</f>
        <v>0</v>
      </c>
      <c r="S200" s="915">
        <f>'[8]sp. DRG'!P170</f>
        <v>0</v>
      </c>
      <c r="T200" s="915">
        <f>'[8]sp. DRG'!Q170</f>
        <v>715</v>
      </c>
      <c r="U200" s="915">
        <f>'[8]sp. DRG'!R170</f>
        <v>138.91999999999999</v>
      </c>
      <c r="V200" s="915">
        <f>'[8]sp. DRG'!S170</f>
        <v>1481</v>
      </c>
      <c r="W200" s="915">
        <f>'[8]sp. DRG'!T170</f>
        <v>138.91999999999999</v>
      </c>
      <c r="X200" s="912">
        <f t="shared" si="39"/>
        <v>3065.61</v>
      </c>
      <c r="Y200" s="913">
        <f t="shared" si="40"/>
        <v>3065.61</v>
      </c>
    </row>
    <row r="201" spans="1:29">
      <c r="A201" s="843" t="s">
        <v>525</v>
      </c>
      <c r="B201" s="987" t="s">
        <v>526</v>
      </c>
      <c r="C201" s="845">
        <v>1</v>
      </c>
      <c r="D201" s="857">
        <f>'[8]sp. DRG'!E171</f>
        <v>1102</v>
      </c>
      <c r="E201" s="856">
        <f>'[8]sp. DRG'!F171</f>
        <v>1784.95</v>
      </c>
      <c r="F201" s="857">
        <f>'[8]sp. DRG'!G171</f>
        <v>1006</v>
      </c>
      <c r="G201" s="856">
        <f>'[8]sp. DRG'!H171</f>
        <v>1784.95</v>
      </c>
      <c r="H201" s="915"/>
      <c r="I201" s="920"/>
      <c r="J201" s="915"/>
      <c r="K201" s="920"/>
      <c r="L201" s="915">
        <f>'[8]sp. DRG'!I171</f>
        <v>508</v>
      </c>
      <c r="M201" s="920">
        <f>'[8]sp. DRG'!J171</f>
        <v>4007.92</v>
      </c>
      <c r="N201" s="915">
        <f>'[8]sp. DRG'!K171</f>
        <v>0</v>
      </c>
      <c r="O201" s="915">
        <f>'[8]sp. DRG'!L171</f>
        <v>0</v>
      </c>
      <c r="P201" s="920">
        <f>'[8]sp. DRG'!M171</f>
        <v>4007.92</v>
      </c>
      <c r="Q201" s="915">
        <f>'[8]sp. DRG'!N171</f>
        <v>0</v>
      </c>
      <c r="R201" s="920">
        <f>'[8]sp. DRG'!O171</f>
        <v>0</v>
      </c>
      <c r="S201" s="920">
        <f>'[8]sp. DRG'!P171</f>
        <v>0</v>
      </c>
      <c r="T201" s="915">
        <f>'[8]sp. DRG'!Q171</f>
        <v>0</v>
      </c>
      <c r="U201" s="920">
        <f>'[8]sp. DRG'!R171</f>
        <v>0</v>
      </c>
      <c r="V201" s="915">
        <f>'[8]sp. DRG'!S171</f>
        <v>0</v>
      </c>
      <c r="W201" s="920">
        <f>'[8]sp. DRG'!T171</f>
        <v>0</v>
      </c>
      <c r="X201" s="912">
        <f t="shared" si="39"/>
        <v>5792.87</v>
      </c>
      <c r="Y201" s="913">
        <f t="shared" si="40"/>
        <v>5792.87</v>
      </c>
    </row>
    <row r="202" spans="1:29" ht="22.5">
      <c r="A202" s="843" t="s">
        <v>527</v>
      </c>
      <c r="B202" s="987" t="s">
        <v>528</v>
      </c>
      <c r="C202" s="845">
        <v>3</v>
      </c>
      <c r="D202" s="857"/>
      <c r="E202" s="920"/>
      <c r="F202" s="915"/>
      <c r="G202" s="920"/>
      <c r="H202" s="915"/>
      <c r="I202" s="920"/>
      <c r="J202" s="915"/>
      <c r="K202" s="920"/>
      <c r="L202" s="915">
        <f>'[8]sp. recuperare si  cronici'!E54</f>
        <v>904</v>
      </c>
      <c r="M202" s="920">
        <f>'[8]sp. recuperare si  cronici'!F54</f>
        <v>12743.21</v>
      </c>
      <c r="N202" s="915">
        <f>'[8]sp. recuperare si  cronici'!G54</f>
        <v>0</v>
      </c>
      <c r="O202" s="915">
        <f>'[8]sp. recuperare si  cronici'!H54</f>
        <v>0</v>
      </c>
      <c r="P202" s="920">
        <f>'[8]sp. recuperare si  cronici'!I54</f>
        <v>12743.21</v>
      </c>
      <c r="Q202" s="915">
        <f>'[8]sp. recuperare si  cronici'!J54</f>
        <v>0</v>
      </c>
      <c r="R202" s="920">
        <f>'[8]sp. recuperare si  cronici'!K54</f>
        <v>0</v>
      </c>
      <c r="S202" s="920">
        <f>'[8]sp. recuperare si  cronici'!L54</f>
        <v>0</v>
      </c>
      <c r="T202" s="887">
        <f>'[8]sp. recuperare si  cronici'!Q54</f>
        <v>0</v>
      </c>
      <c r="U202" s="888">
        <f>'[8]sp. recuperare si  cronici'!R54</f>
        <v>0</v>
      </c>
      <c r="V202" s="887">
        <f>'[8]sp. recuperare si  cronici'!S54</f>
        <v>0</v>
      </c>
      <c r="W202" s="888">
        <f>'[8]sp. recuperare si  cronici'!T54</f>
        <v>0</v>
      </c>
      <c r="X202" s="912">
        <f t="shared" si="39"/>
        <v>12743.21</v>
      </c>
      <c r="Y202" s="913">
        <f t="shared" si="40"/>
        <v>12743.21</v>
      </c>
    </row>
    <row r="203" spans="1:29" ht="22.5">
      <c r="A203" s="843" t="s">
        <v>529</v>
      </c>
      <c r="B203" s="987" t="s">
        <v>530</v>
      </c>
      <c r="C203" s="845">
        <v>1</v>
      </c>
      <c r="D203" s="857">
        <f>'[8]sp. DRG'!E172</f>
        <v>5786</v>
      </c>
      <c r="E203" s="857">
        <f>'[8]sp. DRG'!F172</f>
        <v>11292.62</v>
      </c>
      <c r="F203" s="857">
        <f>'[8]sp. DRG'!G172</f>
        <v>5810</v>
      </c>
      <c r="G203" s="857">
        <f>'[8]sp. DRG'!H172</f>
        <v>11262.92</v>
      </c>
      <c r="H203" s="915"/>
      <c r="I203" s="920"/>
      <c r="J203" s="915"/>
      <c r="K203" s="920"/>
      <c r="L203" s="915">
        <f>'[8]sp. DRG'!I172</f>
        <v>999</v>
      </c>
      <c r="M203" s="920">
        <f>'[8]sp. DRG'!J172</f>
        <v>3927.3</v>
      </c>
      <c r="N203" s="915">
        <f>'[8]sp. DRG'!K172</f>
        <v>0</v>
      </c>
      <c r="O203" s="915">
        <f>'[8]sp. DRG'!L172</f>
        <v>0</v>
      </c>
      <c r="P203" s="920">
        <f>'[8]sp. DRG'!M172</f>
        <v>3927.3</v>
      </c>
      <c r="Q203" s="915">
        <f>'[8]sp. DRG'!N172</f>
        <v>0</v>
      </c>
      <c r="R203" s="920">
        <f>'[8]sp. DRG'!O172</f>
        <v>0</v>
      </c>
      <c r="S203" s="920">
        <f>'[8]sp. DRG'!P172</f>
        <v>0</v>
      </c>
      <c r="T203" s="915">
        <f>'[8]sp. DRG'!Q172</f>
        <v>4170</v>
      </c>
      <c r="U203" s="920">
        <f>'[8]sp. DRG'!R172</f>
        <v>1149.43</v>
      </c>
      <c r="V203" s="915">
        <f>'[8]sp. DRG'!S172</f>
        <v>6553</v>
      </c>
      <c r="W203" s="920">
        <f>'[8]sp. DRG'!T172</f>
        <v>1149.43</v>
      </c>
      <c r="X203" s="912">
        <f t="shared" si="39"/>
        <v>16369.350000000002</v>
      </c>
      <c r="Y203" s="913">
        <f t="shared" si="40"/>
        <v>16339.650000000001</v>
      </c>
    </row>
    <row r="204" spans="1:29" ht="13.5" thickBot="1">
      <c r="A204" s="1207" t="s">
        <v>531</v>
      </c>
      <c r="B204" s="1208" t="s">
        <v>532</v>
      </c>
      <c r="C204" s="845">
        <v>2</v>
      </c>
      <c r="D204" s="857"/>
      <c r="E204" s="857"/>
      <c r="F204" s="857"/>
      <c r="G204" s="857"/>
      <c r="H204" s="915">
        <f>'[8]sp. acuti altele decat DRG'!E35</f>
        <v>0</v>
      </c>
      <c r="I204" s="920">
        <f>'[8]sp. acuti altele decat DRG'!F35</f>
        <v>0</v>
      </c>
      <c r="J204" s="915">
        <f>'[8]sp. acuti altele decat DRG'!G35</f>
        <v>0</v>
      </c>
      <c r="K204" s="920">
        <f>'[8]sp. acuti altele decat DRG'!H35</f>
        <v>0</v>
      </c>
      <c r="L204" s="915">
        <f>'[8]sp. acuti altele decat DRG'!I35</f>
        <v>0</v>
      </c>
      <c r="M204" s="920">
        <f>'[8]sp. acuti altele decat DRG'!J35</f>
        <v>0</v>
      </c>
      <c r="N204" s="915">
        <f>'[8]sp. acuti altele decat DRG'!L35</f>
        <v>0</v>
      </c>
      <c r="O204" s="915">
        <f>'[8]sp. acuti altele decat DRG'!M35</f>
        <v>0</v>
      </c>
      <c r="P204" s="920">
        <f>'[8]sp. acuti altele decat DRG'!M35</f>
        <v>0</v>
      </c>
      <c r="Q204" s="915">
        <f>'[8]sp. acuti altele decat DRG'!N35</f>
        <v>0</v>
      </c>
      <c r="R204" s="920">
        <f>'[8]sp. acuti altele decat DRG'!O35</f>
        <v>0</v>
      </c>
      <c r="S204" s="920">
        <f>'[8]sp. acuti altele decat DRG'!P35</f>
        <v>0</v>
      </c>
      <c r="T204" s="915">
        <f>'[8]sp. acuti altele decat DRG'!Q35</f>
        <v>0</v>
      </c>
      <c r="U204" s="920">
        <f>'[8]sp. acuti altele decat DRG'!R35</f>
        <v>0</v>
      </c>
      <c r="V204" s="915">
        <f>'[8]sp. acuti altele decat DRG'!S35</f>
        <v>0</v>
      </c>
      <c r="W204" s="920">
        <f>'[8]sp. acuti altele decat DRG'!T35</f>
        <v>0</v>
      </c>
      <c r="X204" s="912">
        <f t="shared" si="39"/>
        <v>0</v>
      </c>
      <c r="Y204" s="913">
        <f t="shared" si="40"/>
        <v>0</v>
      </c>
    </row>
    <row r="205" spans="1:29" ht="23.25" thickBot="1">
      <c r="A205" s="1209" t="s">
        <v>533</v>
      </c>
      <c r="B205" s="1210" t="s">
        <v>534</v>
      </c>
      <c r="C205" s="1211">
        <v>3</v>
      </c>
      <c r="D205" s="857"/>
      <c r="E205" s="857"/>
      <c r="F205" s="857"/>
      <c r="G205" s="857"/>
      <c r="H205" s="915"/>
      <c r="I205" s="915"/>
      <c r="J205" s="915"/>
      <c r="K205" s="915"/>
      <c r="L205" s="915">
        <f>'[8]sp. recuperare si  cronici'!E55</f>
        <v>1219</v>
      </c>
      <c r="M205" s="915">
        <f>'[8]sp. recuperare si  cronici'!F55</f>
        <v>2826.66</v>
      </c>
      <c r="N205" s="915">
        <f>'[8]sp. recuperare si  cronici'!G55</f>
        <v>0</v>
      </c>
      <c r="O205" s="915">
        <f>'[8]sp. recuperare si  cronici'!H55</f>
        <v>0</v>
      </c>
      <c r="P205" s="915">
        <f>'[8]sp. recuperare si  cronici'!I55</f>
        <v>2826.66</v>
      </c>
      <c r="Q205" s="915">
        <f>'[8]sp. recuperare si  cronici'!J55</f>
        <v>0</v>
      </c>
      <c r="R205" s="915">
        <f>'[8]sp. recuperare si  cronici'!K55</f>
        <v>0</v>
      </c>
      <c r="S205" s="915">
        <f>'[8]sp. recuperare si  cronici'!L55</f>
        <v>0</v>
      </c>
      <c r="T205" s="915">
        <f>'[8]sp. recuperare si  cronici'!Q55</f>
        <v>602</v>
      </c>
      <c r="U205" s="920">
        <f>'[8]sp. recuperare si  cronici'!R55</f>
        <v>160.22999999999999</v>
      </c>
      <c r="V205" s="915">
        <f>'[8]sp. recuperare si  cronici'!S55</f>
        <v>411</v>
      </c>
      <c r="W205" s="920">
        <f>'[8]sp. recuperare si  cronici'!T55</f>
        <v>132.18</v>
      </c>
      <c r="X205" s="912">
        <f t="shared" si="39"/>
        <v>2986.89</v>
      </c>
      <c r="Y205" s="913">
        <f t="shared" si="40"/>
        <v>2958.8399999999997</v>
      </c>
    </row>
    <row r="206" spans="1:29">
      <c r="A206" s="1212" t="s">
        <v>535</v>
      </c>
      <c r="B206" s="1213" t="s">
        <v>536</v>
      </c>
      <c r="C206" s="932">
        <v>1</v>
      </c>
      <c r="D206" s="866">
        <f>'[8]sp. DRG'!E173</f>
        <v>303</v>
      </c>
      <c r="E206" s="866">
        <f>'[8]sp. DRG'!F173</f>
        <v>402.47</v>
      </c>
      <c r="F206" s="866">
        <f>'[8]sp. DRG'!G173</f>
        <v>303</v>
      </c>
      <c r="G206" s="866">
        <f>'[8]sp. DRG'!H173</f>
        <v>402.47</v>
      </c>
      <c r="H206" s="993"/>
      <c r="I206" s="993"/>
      <c r="J206" s="993"/>
      <c r="K206" s="993"/>
      <c r="L206" s="993">
        <f>'[8]sp. DRG'!I173</f>
        <v>0</v>
      </c>
      <c r="M206" s="993">
        <f>'[8]sp. DRG'!J173</f>
        <v>0</v>
      </c>
      <c r="N206" s="993">
        <f>'[8]sp. DRG'!K173</f>
        <v>0</v>
      </c>
      <c r="O206" s="993">
        <f>'[8]sp. DRG'!L173</f>
        <v>0</v>
      </c>
      <c r="P206" s="993">
        <f>'[8]sp. DRG'!M173</f>
        <v>0</v>
      </c>
      <c r="Q206" s="993">
        <f>'[8]sp. DRG'!N173</f>
        <v>0</v>
      </c>
      <c r="R206" s="993">
        <f>'[8]sp. DRG'!O173</f>
        <v>0</v>
      </c>
      <c r="S206" s="993">
        <f>'[8]sp. DRG'!P173</f>
        <v>0</v>
      </c>
      <c r="T206" s="993">
        <f>'[8]sp. DRG'!Q173</f>
        <v>299</v>
      </c>
      <c r="U206" s="993">
        <f>'[8]sp. DRG'!R173</f>
        <v>94.06</v>
      </c>
      <c r="V206" s="993">
        <f>'[8]sp. DRG'!S173</f>
        <v>371</v>
      </c>
      <c r="W206" s="993">
        <f>'[8]sp. DRG'!T173</f>
        <v>94.06</v>
      </c>
      <c r="X206" s="912">
        <f>U206+R206+M206+I206+E206</f>
        <v>496.53000000000003</v>
      </c>
      <c r="Y206" s="913">
        <f>W206+S206+P206+K206+G206</f>
        <v>496.53000000000003</v>
      </c>
    </row>
    <row r="207" spans="1:29" ht="13.5" thickBot="1">
      <c r="A207" s="1214" t="s">
        <v>537</v>
      </c>
      <c r="B207" s="1215" t="s">
        <v>538</v>
      </c>
      <c r="C207" s="1211">
        <v>1</v>
      </c>
      <c r="D207" s="866">
        <f>'[8]sp. DRG'!E174</f>
        <v>2283</v>
      </c>
      <c r="E207" s="866">
        <f>'[8]sp. DRG'!F174</f>
        <v>3231.01</v>
      </c>
      <c r="F207" s="866">
        <f>'[8]sp. DRG'!G174</f>
        <v>2283</v>
      </c>
      <c r="G207" s="866">
        <f>'[8]sp. DRG'!H174</f>
        <v>3174.06</v>
      </c>
      <c r="H207" s="993"/>
      <c r="I207" s="928"/>
      <c r="J207" s="993"/>
      <c r="K207" s="928"/>
      <c r="L207" s="993">
        <f>'[8]sp. DRG'!I174</f>
        <v>160</v>
      </c>
      <c r="M207" s="993">
        <f>'[8]sp. DRG'!J174</f>
        <v>226.79</v>
      </c>
      <c r="N207" s="993">
        <f>'[8]sp. DRG'!K174</f>
        <v>0</v>
      </c>
      <c r="O207" s="993">
        <f>'[8]sp. DRG'!L174</f>
        <v>0</v>
      </c>
      <c r="P207" s="993">
        <f>'[8]sp. DRG'!M174</f>
        <v>226.79</v>
      </c>
      <c r="Q207" s="993">
        <f>'[8]sp. DRG'!N174</f>
        <v>0</v>
      </c>
      <c r="R207" s="993">
        <f>'[8]sp. DRG'!O174</f>
        <v>0</v>
      </c>
      <c r="S207" s="993">
        <f>'[8]sp. DRG'!P174</f>
        <v>0</v>
      </c>
      <c r="T207" s="993">
        <f>'[8]sp. DRG'!Q174</f>
        <v>327</v>
      </c>
      <c r="U207" s="920">
        <f>'[8]sp. DRG'!R174</f>
        <v>118.06</v>
      </c>
      <c r="V207" s="993">
        <f>'[8]sp. DRG'!S174</f>
        <v>481</v>
      </c>
      <c r="W207" s="920">
        <f>'[8]sp. DRG'!T174</f>
        <v>118.06</v>
      </c>
      <c r="X207" s="912">
        <f t="shared" si="39"/>
        <v>3575.86</v>
      </c>
      <c r="Y207" s="913">
        <f t="shared" si="40"/>
        <v>3518.91</v>
      </c>
    </row>
    <row r="208" spans="1:29" ht="13.5" thickBot="1">
      <c r="A208" s="3004" t="s">
        <v>539</v>
      </c>
      <c r="B208" s="3005"/>
      <c r="C208" s="3022"/>
      <c r="D208" s="874">
        <f>SUM(D192:D207)</f>
        <v>85432</v>
      </c>
      <c r="E208" s="874">
        <f t="shared" ref="E208:Y208" si="41">SUM(E192:E207)</f>
        <v>159011.79000000004</v>
      </c>
      <c r="F208" s="874">
        <f t="shared" si="41"/>
        <v>85216</v>
      </c>
      <c r="G208" s="874">
        <f t="shared" si="41"/>
        <v>158919.99000000002</v>
      </c>
      <c r="H208" s="874">
        <f t="shared" si="41"/>
        <v>0</v>
      </c>
      <c r="I208" s="875">
        <f t="shared" si="41"/>
        <v>0</v>
      </c>
      <c r="J208" s="874">
        <f t="shared" si="41"/>
        <v>0</v>
      </c>
      <c r="K208" s="875">
        <f t="shared" si="41"/>
        <v>0</v>
      </c>
      <c r="L208" s="874">
        <f t="shared" si="41"/>
        <v>6747</v>
      </c>
      <c r="M208" s="874">
        <f t="shared" si="41"/>
        <v>40427.769999999997</v>
      </c>
      <c r="N208" s="874">
        <f t="shared" si="41"/>
        <v>0</v>
      </c>
      <c r="O208" s="874">
        <f t="shared" si="41"/>
        <v>0</v>
      </c>
      <c r="P208" s="874">
        <f t="shared" si="41"/>
        <v>40427.769999999997</v>
      </c>
      <c r="Q208" s="874">
        <f t="shared" si="41"/>
        <v>0</v>
      </c>
      <c r="R208" s="874">
        <f t="shared" si="41"/>
        <v>0</v>
      </c>
      <c r="S208" s="874">
        <f t="shared" si="41"/>
        <v>0</v>
      </c>
      <c r="T208" s="874">
        <f t="shared" si="41"/>
        <v>28484</v>
      </c>
      <c r="U208" s="874">
        <f t="shared" si="41"/>
        <v>8290.57</v>
      </c>
      <c r="V208" s="874">
        <f t="shared" si="41"/>
        <v>37672</v>
      </c>
      <c r="W208" s="874">
        <f t="shared" si="41"/>
        <v>7438.4200000000019</v>
      </c>
      <c r="X208" s="994">
        <f t="shared" si="41"/>
        <v>207730.12999999998</v>
      </c>
      <c r="Y208" s="994">
        <f t="shared" si="41"/>
        <v>206786.17999999993</v>
      </c>
      <c r="Z208" s="878">
        <f>'[8]sp. DRG'!U175+'[8]sp. recuperare si  cronici'!U56+'[8]sp. acuti altele decat DRG'!U36</f>
        <v>207730.12999999998</v>
      </c>
      <c r="AA208" s="878">
        <f>'[8]sp. DRG'!V175+'[8]sp. recuperare si  cronici'!V56+'[8]sp. acuti altele decat DRG'!V36</f>
        <v>206786.17999999993</v>
      </c>
      <c r="AB208" s="879">
        <f>X208-Z208</f>
        <v>0</v>
      </c>
      <c r="AC208" s="879">
        <f>Y208-AA208</f>
        <v>0</v>
      </c>
    </row>
    <row r="209" spans="1:29" ht="22.5">
      <c r="A209" s="832" t="s">
        <v>540</v>
      </c>
      <c r="B209" s="1129" t="s">
        <v>541</v>
      </c>
      <c r="C209" s="885">
        <v>1</v>
      </c>
      <c r="D209" s="835">
        <f>'[8]sp. DRG'!E176</f>
        <v>29396</v>
      </c>
      <c r="E209" s="836">
        <f>'[8]sp. DRG'!F176</f>
        <v>61515.25</v>
      </c>
      <c r="F209" s="837">
        <f>'[8]sp. DRG'!G176</f>
        <v>28025</v>
      </c>
      <c r="G209" s="838">
        <f>'[8]sp. DRG'!H176</f>
        <v>61513.45</v>
      </c>
      <c r="H209" s="1104"/>
      <c r="I209" s="1171"/>
      <c r="J209" s="1106"/>
      <c r="K209" s="1173"/>
      <c r="L209" s="911">
        <f>'[8]sp. DRG'!I176</f>
        <v>445</v>
      </c>
      <c r="M209" s="882">
        <f>'[8]sp. DRG'!J176</f>
        <v>1972.95</v>
      </c>
      <c r="N209" s="881">
        <f>'[8]sp. DRG'!K176</f>
        <v>481</v>
      </c>
      <c r="O209" s="881">
        <f>'[8]sp. DRG'!L176</f>
        <v>1538</v>
      </c>
      <c r="P209" s="882">
        <f>'[8]sp. DRG'!M176</f>
        <v>1877.21</v>
      </c>
      <c r="Q209" s="881">
        <f>'[8]sp. DRG'!N176</f>
        <v>1538</v>
      </c>
      <c r="R209" s="882">
        <f>'[8]sp. DRG'!O176</f>
        <v>362.38</v>
      </c>
      <c r="S209" s="842">
        <f>'[8]sp. DRG'!P176</f>
        <v>362.38</v>
      </c>
      <c r="T209" s="880">
        <f>'[8]sp. DRG'!Q176</f>
        <v>5060</v>
      </c>
      <c r="U209" s="882">
        <f>'[8]sp. DRG'!R176</f>
        <v>1514.21</v>
      </c>
      <c r="V209" s="881">
        <f>'[8]sp. DRG'!S176</f>
        <v>4653</v>
      </c>
      <c r="W209" s="842">
        <f>'[8]sp. DRG'!T176</f>
        <v>1464.82</v>
      </c>
      <c r="X209" s="912">
        <f t="shared" ref="X209:X217" si="42">U209+R209+M209+I209+E209</f>
        <v>65364.79</v>
      </c>
      <c r="Y209" s="913">
        <f t="shared" ref="Y209:Y217" si="43">W209+S209+P209+K209+G209</f>
        <v>65217.86</v>
      </c>
    </row>
    <row r="210" spans="1:29" ht="22.5">
      <c r="A210" s="843" t="s">
        <v>542</v>
      </c>
      <c r="B210" s="987" t="s">
        <v>543</v>
      </c>
      <c r="C210" s="845">
        <v>1</v>
      </c>
      <c r="D210" s="846">
        <f>'[8]sp. DRG'!E177</f>
        <v>8468</v>
      </c>
      <c r="E210" s="847">
        <f>'[8]sp. DRG'!F177</f>
        <v>16075.65</v>
      </c>
      <c r="F210" s="848">
        <f>'[8]sp. DRG'!G177</f>
        <v>8441</v>
      </c>
      <c r="G210" s="849">
        <f>'[8]sp. DRG'!H177</f>
        <v>16075.65</v>
      </c>
      <c r="H210" s="914"/>
      <c r="I210" s="847"/>
      <c r="J210" s="915"/>
      <c r="K210" s="851"/>
      <c r="L210" s="917">
        <f>'[8]sp. DRG'!I177</f>
        <v>274</v>
      </c>
      <c r="M210" s="888">
        <f>'[8]sp. DRG'!J177</f>
        <v>1212.3800000000001</v>
      </c>
      <c r="N210" s="887">
        <f>'[8]sp. DRG'!K177</f>
        <v>459</v>
      </c>
      <c r="O210" s="887">
        <f>'[8]sp. DRG'!L177</f>
        <v>0</v>
      </c>
      <c r="P210" s="888">
        <f>'[8]sp. DRG'!M177</f>
        <v>1212.3800000000001</v>
      </c>
      <c r="Q210" s="887">
        <f>'[8]sp. DRG'!N177</f>
        <v>0</v>
      </c>
      <c r="R210" s="888">
        <f>'[8]sp. DRG'!O177</f>
        <v>0</v>
      </c>
      <c r="S210" s="884">
        <f>'[8]sp. DRG'!P177</f>
        <v>0</v>
      </c>
      <c r="T210" s="886">
        <f>'[8]sp. DRG'!Q177</f>
        <v>1282</v>
      </c>
      <c r="U210" s="888">
        <f>'[8]sp. DRG'!R177</f>
        <v>394.14</v>
      </c>
      <c r="V210" s="887">
        <f>'[8]sp. DRG'!S177</f>
        <v>1422</v>
      </c>
      <c r="W210" s="884">
        <f>'[8]sp. DRG'!T177</f>
        <v>394.14</v>
      </c>
      <c r="X210" s="912">
        <f t="shared" si="42"/>
        <v>17682.169999999998</v>
      </c>
      <c r="Y210" s="913">
        <f t="shared" si="43"/>
        <v>17682.169999999998</v>
      </c>
    </row>
    <row r="211" spans="1:29" ht="22.5">
      <c r="A211" s="843" t="s">
        <v>544</v>
      </c>
      <c r="B211" s="987" t="s">
        <v>545</v>
      </c>
      <c r="C211" s="845">
        <v>1</v>
      </c>
      <c r="D211" s="846">
        <f>'[8]sp. DRG'!E178</f>
        <v>2914</v>
      </c>
      <c r="E211" s="847">
        <f>'[8]sp. DRG'!F178</f>
        <v>3821.99</v>
      </c>
      <c r="F211" s="848">
        <f>'[8]sp. DRG'!G178</f>
        <v>2988</v>
      </c>
      <c r="G211" s="849">
        <f>'[8]sp. DRG'!H178</f>
        <v>3821.99</v>
      </c>
      <c r="H211" s="886"/>
      <c r="I211" s="847"/>
      <c r="J211" s="887"/>
      <c r="K211" s="851"/>
      <c r="L211" s="917">
        <f>'[8]sp. DRG'!I178</f>
        <v>74</v>
      </c>
      <c r="M211" s="888">
        <f>'[8]sp. DRG'!J178</f>
        <v>593.80999999999995</v>
      </c>
      <c r="N211" s="887">
        <f>'[8]sp. DRG'!K178</f>
        <v>0</v>
      </c>
      <c r="O211" s="887">
        <f>'[8]sp. DRG'!L178</f>
        <v>1100</v>
      </c>
      <c r="P211" s="888">
        <f>'[8]sp. DRG'!M178</f>
        <v>593.80999999999995</v>
      </c>
      <c r="Q211" s="887">
        <f>'[8]sp. DRG'!N178</f>
        <v>0</v>
      </c>
      <c r="R211" s="888">
        <f>'[8]sp. DRG'!O178</f>
        <v>0</v>
      </c>
      <c r="S211" s="884">
        <f>'[8]sp. DRG'!P178</f>
        <v>0</v>
      </c>
      <c r="T211" s="886">
        <f>'[8]sp. DRG'!Q178</f>
        <v>111</v>
      </c>
      <c r="U211" s="888">
        <f>'[8]sp. DRG'!R178</f>
        <v>25.84</v>
      </c>
      <c r="V211" s="887">
        <f>'[8]sp. DRG'!S178</f>
        <v>61</v>
      </c>
      <c r="W211" s="884">
        <f>'[8]sp. DRG'!T178</f>
        <v>14.73</v>
      </c>
      <c r="X211" s="912">
        <f t="shared" si="42"/>
        <v>4441.6399999999994</v>
      </c>
      <c r="Y211" s="913">
        <f t="shared" si="43"/>
        <v>4430.53</v>
      </c>
    </row>
    <row r="212" spans="1:29" ht="22.5">
      <c r="A212" s="843" t="s">
        <v>546</v>
      </c>
      <c r="B212" s="987" t="s">
        <v>547</v>
      </c>
      <c r="C212" s="845">
        <v>1</v>
      </c>
      <c r="D212" s="846">
        <f>'[8]sp. DRG'!E179</f>
        <v>2780</v>
      </c>
      <c r="E212" s="847">
        <f>'[8]sp. DRG'!F179</f>
        <v>6412.97</v>
      </c>
      <c r="F212" s="848">
        <f>'[8]sp. DRG'!G179</f>
        <v>3593</v>
      </c>
      <c r="G212" s="849">
        <f>'[8]sp. DRG'!H179</f>
        <v>6412.97</v>
      </c>
      <c r="H212" s="886"/>
      <c r="I212" s="847"/>
      <c r="J212" s="887"/>
      <c r="K212" s="851"/>
      <c r="L212" s="917">
        <f>'[8]sp. DRG'!I179</f>
        <v>0</v>
      </c>
      <c r="M212" s="888">
        <f>'[8]sp. DRG'!J179</f>
        <v>0</v>
      </c>
      <c r="N212" s="887">
        <f>'[8]sp. DRG'!K179</f>
        <v>0</v>
      </c>
      <c r="O212" s="887">
        <f>'[8]sp. DRG'!L179</f>
        <v>0</v>
      </c>
      <c r="P212" s="888">
        <f>'[8]sp. DRG'!M179</f>
        <v>0</v>
      </c>
      <c r="Q212" s="887">
        <f>'[8]sp. DRG'!N179</f>
        <v>0</v>
      </c>
      <c r="R212" s="888">
        <f>'[8]sp. DRG'!O179</f>
        <v>0</v>
      </c>
      <c r="S212" s="884">
        <f>'[8]sp. DRG'!P179</f>
        <v>0</v>
      </c>
      <c r="T212" s="886">
        <f>'[8]sp. DRG'!Q179</f>
        <v>6377</v>
      </c>
      <c r="U212" s="888">
        <f>'[8]sp. DRG'!R179</f>
        <v>1574.2</v>
      </c>
      <c r="V212" s="887">
        <f>'[8]sp. DRG'!S179</f>
        <v>7324</v>
      </c>
      <c r="W212" s="884">
        <f>'[8]sp. DRG'!T179</f>
        <v>1574.2</v>
      </c>
      <c r="X212" s="912">
        <f t="shared" si="42"/>
        <v>7987.17</v>
      </c>
      <c r="Y212" s="913">
        <f t="shared" si="43"/>
        <v>7987.17</v>
      </c>
    </row>
    <row r="213" spans="1:29" ht="22.5">
      <c r="A213" s="843" t="s">
        <v>548</v>
      </c>
      <c r="B213" s="987" t="s">
        <v>549</v>
      </c>
      <c r="C213" s="845">
        <v>1</v>
      </c>
      <c r="D213" s="846">
        <f>'[8]sp. DRG'!E180</f>
        <v>8458</v>
      </c>
      <c r="E213" s="847">
        <f>'[8]sp. DRG'!F180</f>
        <v>10820.04</v>
      </c>
      <c r="F213" s="848">
        <f>'[8]sp. DRG'!G180</f>
        <v>8171</v>
      </c>
      <c r="G213" s="849">
        <f>'[8]sp. DRG'!H180</f>
        <v>10820.04</v>
      </c>
      <c r="H213" s="886"/>
      <c r="I213" s="847"/>
      <c r="J213" s="887"/>
      <c r="K213" s="851"/>
      <c r="L213" s="917">
        <f>'[8]sp. DRG'!I180</f>
        <v>0</v>
      </c>
      <c r="M213" s="888">
        <f>'[8]sp. DRG'!J180</f>
        <v>0</v>
      </c>
      <c r="N213" s="887">
        <f>'[8]sp. DRG'!K180</f>
        <v>0</v>
      </c>
      <c r="O213" s="887">
        <f>'[8]sp. DRG'!L180</f>
        <v>0</v>
      </c>
      <c r="P213" s="888">
        <f>'[8]sp. DRG'!M180</f>
        <v>0</v>
      </c>
      <c r="Q213" s="887">
        <f>'[8]sp. DRG'!N180</f>
        <v>0</v>
      </c>
      <c r="R213" s="888">
        <f>'[8]sp. DRG'!O180</f>
        <v>0</v>
      </c>
      <c r="S213" s="884">
        <f>'[8]sp. DRG'!P180</f>
        <v>0</v>
      </c>
      <c r="T213" s="886">
        <f>'[8]sp. DRG'!Q180</f>
        <v>181</v>
      </c>
      <c r="U213" s="888">
        <f>'[8]sp. DRG'!R180</f>
        <v>44.15</v>
      </c>
      <c r="V213" s="887">
        <f>'[8]sp. DRG'!S180</f>
        <v>201</v>
      </c>
      <c r="W213" s="884">
        <f>'[8]sp. DRG'!T180</f>
        <v>34.67</v>
      </c>
      <c r="X213" s="912">
        <f t="shared" si="42"/>
        <v>10864.19</v>
      </c>
      <c r="Y213" s="913">
        <f t="shared" si="43"/>
        <v>10854.710000000001</v>
      </c>
    </row>
    <row r="214" spans="1:29">
      <c r="A214" s="843" t="s">
        <v>550</v>
      </c>
      <c r="B214" s="987" t="s">
        <v>551</v>
      </c>
      <c r="C214" s="845">
        <v>1</v>
      </c>
      <c r="D214" s="846">
        <f>'[8]sp. DRG'!E181</f>
        <v>2002</v>
      </c>
      <c r="E214" s="847">
        <f>'[8]sp. DRG'!F181</f>
        <v>2380.08</v>
      </c>
      <c r="F214" s="848">
        <f>'[8]sp. DRG'!G181</f>
        <v>1820</v>
      </c>
      <c r="G214" s="849">
        <f>'[8]sp. DRG'!H181</f>
        <v>2380.08</v>
      </c>
      <c r="H214" s="886"/>
      <c r="I214" s="847"/>
      <c r="J214" s="887"/>
      <c r="K214" s="851"/>
      <c r="L214" s="917">
        <f>'[8]sp. DRG'!I181</f>
        <v>0</v>
      </c>
      <c r="M214" s="888">
        <f>'[8]sp. DRG'!J181</f>
        <v>0</v>
      </c>
      <c r="N214" s="887">
        <f>'[8]sp. DRG'!K181</f>
        <v>0</v>
      </c>
      <c r="O214" s="887">
        <f>'[8]sp. DRG'!L181</f>
        <v>0</v>
      </c>
      <c r="P214" s="888">
        <f>'[8]sp. DRG'!M181</f>
        <v>0</v>
      </c>
      <c r="Q214" s="887">
        <f>'[8]sp. DRG'!N181</f>
        <v>0</v>
      </c>
      <c r="R214" s="888">
        <f>'[8]sp. DRG'!O181</f>
        <v>0</v>
      </c>
      <c r="S214" s="884">
        <f>'[8]sp. DRG'!P181</f>
        <v>0</v>
      </c>
      <c r="T214" s="886">
        <f>'[8]sp. DRG'!Q181</f>
        <v>641</v>
      </c>
      <c r="U214" s="888">
        <f>'[8]sp. DRG'!R181</f>
        <v>163.43</v>
      </c>
      <c r="V214" s="887">
        <f>'[8]sp. DRG'!S181</f>
        <v>784</v>
      </c>
      <c r="W214" s="884">
        <f>'[8]sp. DRG'!T181</f>
        <v>158.85</v>
      </c>
      <c r="X214" s="912">
        <f t="shared" si="42"/>
        <v>2543.5099999999998</v>
      </c>
      <c r="Y214" s="913">
        <f t="shared" si="43"/>
        <v>2538.9299999999998</v>
      </c>
    </row>
    <row r="215" spans="1:29" ht="22.5">
      <c r="A215" s="843" t="s">
        <v>552</v>
      </c>
      <c r="B215" s="987" t="s">
        <v>553</v>
      </c>
      <c r="C215" s="845">
        <v>1</v>
      </c>
      <c r="D215" s="846">
        <f>'[8]sp. DRG'!E182</f>
        <v>2952</v>
      </c>
      <c r="E215" s="847">
        <f>'[8]sp. DRG'!F182</f>
        <v>5397.01</v>
      </c>
      <c r="F215" s="848">
        <f>'[8]sp. DRG'!G182</f>
        <v>4008</v>
      </c>
      <c r="G215" s="849">
        <f>'[8]sp. DRG'!H182</f>
        <v>5397.01</v>
      </c>
      <c r="H215" s="886"/>
      <c r="I215" s="888"/>
      <c r="J215" s="887"/>
      <c r="K215" s="916"/>
      <c r="L215" s="917">
        <f>'[8]sp. DRG'!I182</f>
        <v>494</v>
      </c>
      <c r="M215" s="888">
        <f>'[8]sp. DRG'!J182</f>
        <v>3713.37</v>
      </c>
      <c r="N215" s="887">
        <f>'[8]sp. DRG'!K182</f>
        <v>0</v>
      </c>
      <c r="O215" s="887">
        <f>'[8]sp. DRG'!L182</f>
        <v>41994</v>
      </c>
      <c r="P215" s="888">
        <f>'[8]sp. DRG'!M182</f>
        <v>3713.37</v>
      </c>
      <c r="Q215" s="887">
        <f>'[8]sp. DRG'!N182</f>
        <v>0</v>
      </c>
      <c r="R215" s="888">
        <f>'[8]sp. DRG'!O182</f>
        <v>0</v>
      </c>
      <c r="S215" s="884">
        <f>'[8]sp. DRG'!P182</f>
        <v>0</v>
      </c>
      <c r="T215" s="886">
        <f>'[8]sp. DRG'!Q182</f>
        <v>3453</v>
      </c>
      <c r="U215" s="888">
        <f>'[8]sp. DRG'!R182</f>
        <v>784.77</v>
      </c>
      <c r="V215" s="887">
        <f>'[8]sp. DRG'!S182</f>
        <v>3448</v>
      </c>
      <c r="W215" s="884">
        <f>'[8]sp. DRG'!T182</f>
        <v>784.77</v>
      </c>
      <c r="X215" s="912">
        <f t="shared" si="42"/>
        <v>9895.15</v>
      </c>
      <c r="Y215" s="913">
        <f t="shared" si="43"/>
        <v>9895.15</v>
      </c>
      <c r="Z215" s="888"/>
    </row>
    <row r="216" spans="1:29">
      <c r="A216" s="843" t="s">
        <v>554</v>
      </c>
      <c r="B216" s="987" t="s">
        <v>555</v>
      </c>
      <c r="C216" s="845">
        <v>1</v>
      </c>
      <c r="D216" s="1136">
        <f>'[8]sp. DRG'!E183</f>
        <v>2794</v>
      </c>
      <c r="E216" s="1216">
        <f>'[8]sp. DRG'!F183</f>
        <v>3866.77</v>
      </c>
      <c r="F216" s="1146">
        <f>'[8]sp. DRG'!G183</f>
        <v>3400</v>
      </c>
      <c r="G216" s="1217">
        <f>'[8]sp. DRG'!H183</f>
        <v>3866.77</v>
      </c>
      <c r="H216" s="1113"/>
      <c r="I216" s="1114"/>
      <c r="J216" s="1115"/>
      <c r="K216" s="1218"/>
      <c r="L216" s="1219">
        <f>'[8]sp. DRG'!I183</f>
        <v>877</v>
      </c>
      <c r="M216" s="1114">
        <f>'[8]sp. DRG'!J183</f>
        <v>6342.16</v>
      </c>
      <c r="N216" s="887">
        <f>'[8]sp. DRG'!K183</f>
        <v>0</v>
      </c>
      <c r="O216" s="887">
        <f>'[8]sp. DRG'!L183</f>
        <v>0</v>
      </c>
      <c r="P216" s="1114">
        <f>'[8]sp. DRG'!M183</f>
        <v>6342.16</v>
      </c>
      <c r="Q216" s="1115">
        <f>'[8]sp. DRG'!N183</f>
        <v>0</v>
      </c>
      <c r="R216" s="1114">
        <f>'[8]sp. DRG'!O183</f>
        <v>0</v>
      </c>
      <c r="S216" s="1116">
        <f>'[8]sp. DRG'!P183</f>
        <v>0</v>
      </c>
      <c r="T216" s="1113">
        <f>'[8]sp. DRG'!Q183</f>
        <v>1353</v>
      </c>
      <c r="U216" s="1114">
        <f>'[8]sp. DRG'!R183</f>
        <v>452.64</v>
      </c>
      <c r="V216" s="1115">
        <f>'[8]sp. DRG'!S183</f>
        <v>1735</v>
      </c>
      <c r="W216" s="1116">
        <f>'[8]sp. DRG'!T183</f>
        <v>448.28</v>
      </c>
      <c r="X216" s="912">
        <f t="shared" si="42"/>
        <v>10661.57</v>
      </c>
      <c r="Y216" s="913">
        <f t="shared" si="43"/>
        <v>10657.21</v>
      </c>
    </row>
    <row r="217" spans="1:29" ht="13.5" thickBot="1">
      <c r="A217" s="1220" t="s">
        <v>556</v>
      </c>
      <c r="B217" s="1221" t="s">
        <v>557</v>
      </c>
      <c r="C217" s="1211">
        <v>1</v>
      </c>
      <c r="D217" s="1146">
        <f>'[8]sp. DRG'!E184</f>
        <v>3138</v>
      </c>
      <c r="E217" s="1216">
        <f>'[8]sp. DRG'!F184</f>
        <v>4991.43</v>
      </c>
      <c r="F217" s="1146">
        <f>'[8]sp. DRG'!G184</f>
        <v>3443</v>
      </c>
      <c r="G217" s="1216">
        <f>'[8]sp. DRG'!H184</f>
        <v>4991.43</v>
      </c>
      <c r="H217" s="1115"/>
      <c r="I217" s="1114"/>
      <c r="J217" s="1115"/>
      <c r="K217" s="1114"/>
      <c r="L217" s="1115">
        <f>'[8]sp. DRG'!I184</f>
        <v>0</v>
      </c>
      <c r="M217" s="1216">
        <f>'[8]sp. DRG'!J184</f>
        <v>0</v>
      </c>
      <c r="N217" s="887">
        <f>'[8]sp. DRG'!K184</f>
        <v>0</v>
      </c>
      <c r="O217" s="887">
        <f>'[8]sp. DRG'!L184</f>
        <v>0</v>
      </c>
      <c r="P217" s="1216">
        <f>'[8]sp. DRG'!M184</f>
        <v>0</v>
      </c>
      <c r="Q217" s="1115">
        <f>'[8]sp. DRG'!N184</f>
        <v>0</v>
      </c>
      <c r="R217" s="1216">
        <f>'[8]sp. DRG'!O184</f>
        <v>0</v>
      </c>
      <c r="S217" s="1216">
        <f>'[8]sp. DRG'!P184</f>
        <v>0</v>
      </c>
      <c r="T217" s="1115">
        <f>'[8]sp. DRG'!Q184</f>
        <v>670</v>
      </c>
      <c r="U217" s="1114">
        <f>'[8]sp. DRG'!R184</f>
        <v>290.36</v>
      </c>
      <c r="V217" s="1115">
        <f>'[8]sp. DRG'!S184</f>
        <v>873</v>
      </c>
      <c r="W217" s="1114">
        <f>'[8]sp. DRG'!T184</f>
        <v>290.36</v>
      </c>
      <c r="X217" s="912">
        <f t="shared" si="42"/>
        <v>5281.79</v>
      </c>
      <c r="Y217" s="913">
        <f t="shared" si="43"/>
        <v>5281.79</v>
      </c>
    </row>
    <row r="218" spans="1:29" ht="13.5" thickBot="1">
      <c r="A218" s="3004" t="s">
        <v>558</v>
      </c>
      <c r="B218" s="3005"/>
      <c r="C218" s="3022"/>
      <c r="D218" s="874">
        <f>SUM(D209:D217)</f>
        <v>62902</v>
      </c>
      <c r="E218" s="874">
        <f>SUM(E209:E217)</f>
        <v>115281.19</v>
      </c>
      <c r="F218" s="874">
        <f>SUM(F209:F217)</f>
        <v>63889</v>
      </c>
      <c r="G218" s="874">
        <f>SUM(G209:G217)</f>
        <v>115279.39000000001</v>
      </c>
      <c r="H218" s="995">
        <f>SUM(H209:H216)</f>
        <v>0</v>
      </c>
      <c r="I218" s="994">
        <f>SUM(I209:I216)</f>
        <v>0</v>
      </c>
      <c r="J218" s="995">
        <f>SUM(J209:J216)</f>
        <v>0</v>
      </c>
      <c r="K218" s="994">
        <f>SUM(K209:K216)</f>
        <v>0</v>
      </c>
      <c r="L218" s="995">
        <f>SUM(L209:L217)</f>
        <v>2164</v>
      </c>
      <c r="M218" s="995">
        <f t="shared" ref="M218:Y218" si="44">SUM(M209:M217)</f>
        <v>13834.67</v>
      </c>
      <c r="N218" s="995">
        <f t="shared" si="44"/>
        <v>940</v>
      </c>
      <c r="O218" s="995">
        <f t="shared" si="44"/>
        <v>44632</v>
      </c>
      <c r="P218" s="995">
        <f t="shared" si="44"/>
        <v>13738.93</v>
      </c>
      <c r="Q218" s="995">
        <f t="shared" si="44"/>
        <v>1538</v>
      </c>
      <c r="R218" s="995">
        <f t="shared" si="44"/>
        <v>362.38</v>
      </c>
      <c r="S218" s="995">
        <f t="shared" si="44"/>
        <v>362.38</v>
      </c>
      <c r="T218" s="995">
        <f t="shared" si="44"/>
        <v>19128</v>
      </c>
      <c r="U218" s="995">
        <f t="shared" si="44"/>
        <v>5243.74</v>
      </c>
      <c r="V218" s="995">
        <f t="shared" si="44"/>
        <v>20501</v>
      </c>
      <c r="W218" s="995">
        <f t="shared" si="44"/>
        <v>5164.82</v>
      </c>
      <c r="X218" s="994">
        <f t="shared" si="44"/>
        <v>134721.97999999998</v>
      </c>
      <c r="Y218" s="994">
        <f t="shared" si="44"/>
        <v>134545.51999999999</v>
      </c>
      <c r="Z218" s="878">
        <f>'[8]sp. DRG'!U185</f>
        <v>134721.98000000001</v>
      </c>
      <c r="AA218" s="878">
        <f>'[8]sp. DRG'!V185</f>
        <v>134545.51999999999</v>
      </c>
      <c r="AB218" s="879">
        <f>X218-Z218</f>
        <v>0</v>
      </c>
      <c r="AC218" s="879">
        <f>Y218-AA218</f>
        <v>0</v>
      </c>
    </row>
    <row r="219" spans="1:29" ht="13.5" thickBot="1">
      <c r="A219" s="832" t="s">
        <v>559</v>
      </c>
      <c r="B219" s="983" t="s">
        <v>560</v>
      </c>
      <c r="C219" s="885">
        <v>1</v>
      </c>
      <c r="D219" s="835">
        <f>'[8]sp. DRG'!E186</f>
        <v>11418</v>
      </c>
      <c r="E219" s="836">
        <f>'[8]sp. DRG'!F186</f>
        <v>16656.91</v>
      </c>
      <c r="F219" s="837">
        <f>'[8]sp. DRG'!G186</f>
        <v>11418</v>
      </c>
      <c r="G219" s="838">
        <f>'[8]sp. DRG'!H186</f>
        <v>16656.91</v>
      </c>
      <c r="H219" s="880"/>
      <c r="I219" s="1222"/>
      <c r="J219" s="881"/>
      <c r="K219" s="1223"/>
      <c r="L219" s="911">
        <f>'[8]sp. DRG'!I186</f>
        <v>168</v>
      </c>
      <c r="M219" s="841">
        <f>'[8]sp. DRG'!J186</f>
        <v>669.9</v>
      </c>
      <c r="N219" s="880">
        <f>'[8]sp. DRG'!K186</f>
        <v>168</v>
      </c>
      <c r="O219" s="880">
        <f>'[8]sp. DRG'!L186</f>
        <v>0</v>
      </c>
      <c r="P219" s="841">
        <f>'[8]sp. DRG'!M186</f>
        <v>669.9</v>
      </c>
      <c r="Q219" s="880">
        <f>'[8]sp. DRG'!N186</f>
        <v>0</v>
      </c>
      <c r="R219" s="841">
        <f>'[8]sp. DRG'!O186</f>
        <v>0</v>
      </c>
      <c r="S219" s="1109">
        <f>'[8]sp. DRG'!P186</f>
        <v>0</v>
      </c>
      <c r="T219" s="911">
        <f>'[8]sp. DRG'!Q186</f>
        <v>0</v>
      </c>
      <c r="U219" s="841">
        <f>'[8]sp. DRG'!R186</f>
        <v>1189.73</v>
      </c>
      <c r="V219" s="880">
        <f>'[8]sp. DRG'!S186</f>
        <v>0</v>
      </c>
      <c r="W219" s="1109">
        <f>'[8]sp. DRG'!T186</f>
        <v>1189.73</v>
      </c>
      <c r="X219" s="1224">
        <f>U219+R219+M219+I219+E219</f>
        <v>18516.54</v>
      </c>
      <c r="Y219" s="842">
        <f>W219+S219+P219+K219+G219</f>
        <v>18516.54</v>
      </c>
    </row>
    <row r="220" spans="1:29">
      <c r="A220" s="843" t="s">
        <v>561</v>
      </c>
      <c r="B220" s="987" t="s">
        <v>562</v>
      </c>
      <c r="C220" s="845">
        <v>1</v>
      </c>
      <c r="D220" s="846">
        <f>'[8]sp. DRG'!E187</f>
        <v>2757</v>
      </c>
      <c r="E220" s="847">
        <f>'[8]sp. DRG'!F187</f>
        <v>3433.09</v>
      </c>
      <c r="F220" s="848">
        <f>'[8]sp. DRG'!G187</f>
        <v>2757</v>
      </c>
      <c r="G220" s="849">
        <f>'[8]sp. DRG'!H187</f>
        <v>3433.09</v>
      </c>
      <c r="H220" s="886"/>
      <c r="I220" s="1225"/>
      <c r="J220" s="887"/>
      <c r="K220" s="1226"/>
      <c r="L220" s="917">
        <f>'[8]sp. DRG'!I187</f>
        <v>0</v>
      </c>
      <c r="M220" s="883">
        <f>'[8]sp. DRG'!J187</f>
        <v>0</v>
      </c>
      <c r="N220" s="886">
        <f>'[8]sp. DRG'!K187</f>
        <v>0</v>
      </c>
      <c r="O220" s="880">
        <f>'[8]sp. DRG'!L187</f>
        <v>0</v>
      </c>
      <c r="P220" s="883">
        <f>'[8]sp. DRG'!M187</f>
        <v>0</v>
      </c>
      <c r="Q220" s="886">
        <f>'[8]sp. DRG'!N187</f>
        <v>0</v>
      </c>
      <c r="R220" s="883">
        <f>'[8]sp. DRG'!O187</f>
        <v>0</v>
      </c>
      <c r="S220" s="1227">
        <f>'[8]sp. DRG'!P187</f>
        <v>0</v>
      </c>
      <c r="T220" s="917">
        <f>'[8]sp. DRG'!Q187</f>
        <v>0</v>
      </c>
      <c r="U220" s="883">
        <f>'[8]sp. DRG'!R187</f>
        <v>907.52</v>
      </c>
      <c r="V220" s="886">
        <f>'[8]sp. DRG'!S187</f>
        <v>0</v>
      </c>
      <c r="W220" s="1227">
        <f>'[8]sp. DRG'!T187</f>
        <v>907.52</v>
      </c>
      <c r="X220" s="918">
        <f>U220+R220+M220+I220+E220</f>
        <v>4340.6100000000006</v>
      </c>
      <c r="Y220" s="884">
        <f>W220+S220+P220+K220+G220</f>
        <v>4340.6100000000006</v>
      </c>
    </row>
    <row r="221" spans="1:29" ht="13.5" thickBot="1">
      <c r="A221" s="843" t="s">
        <v>563</v>
      </c>
      <c r="B221" s="987" t="s">
        <v>564</v>
      </c>
      <c r="C221" s="845">
        <v>3</v>
      </c>
      <c r="D221" s="897"/>
      <c r="E221" s="902"/>
      <c r="F221" s="903"/>
      <c r="G221" s="904"/>
      <c r="H221" s="901"/>
      <c r="I221" s="902"/>
      <c r="J221" s="903"/>
      <c r="K221" s="904"/>
      <c r="L221" s="1228">
        <f>'[8]sp. recuperare si  cronici'!E58</f>
        <v>707</v>
      </c>
      <c r="M221" s="1228">
        <f>'[8]sp. recuperare si  cronici'!F58</f>
        <v>3766.8</v>
      </c>
      <c r="N221" s="1228">
        <f>'[8]sp. recuperare si  cronici'!G58</f>
        <v>707</v>
      </c>
      <c r="O221" s="1228">
        <f>'[8]sp. recuperare si  cronici'!H58</f>
        <v>0</v>
      </c>
      <c r="P221" s="1228">
        <f>'[8]sp. recuperare si  cronici'!I58</f>
        <v>3766.67</v>
      </c>
      <c r="Q221" s="1228">
        <f>'[8]sp. recuperare si  cronici'!J58</f>
        <v>0</v>
      </c>
      <c r="R221" s="1228">
        <f>'[8]sp. recuperare si  cronici'!K58</f>
        <v>0</v>
      </c>
      <c r="S221" s="1228">
        <f>'[8]sp. recuperare si  cronici'!L58</f>
        <v>0</v>
      </c>
      <c r="T221" s="1228">
        <f>'[8]sp. recuperare si  cronici'!M58</f>
        <v>0</v>
      </c>
      <c r="U221" s="1228">
        <f>'[8]sp. recuperare si  cronici'!N58</f>
        <v>0</v>
      </c>
      <c r="V221" s="1228">
        <f>'[8]sp. recuperare si  cronici'!O58</f>
        <v>0</v>
      </c>
      <c r="W221" s="1228">
        <f>'[8]sp. recuperare si  cronici'!P58</f>
        <v>0</v>
      </c>
      <c r="X221" s="1229">
        <f>U221+R221+M221+I221+E221</f>
        <v>3766.8</v>
      </c>
      <c r="Y221" s="904">
        <f>W221+S221+P221+K221+G221</f>
        <v>3766.67</v>
      </c>
    </row>
    <row r="222" spans="1:29" ht="13.5" thickBot="1">
      <c r="A222" s="1230" t="s">
        <v>1161</v>
      </c>
      <c r="B222" s="1231" t="s">
        <v>1162</v>
      </c>
      <c r="C222" s="1211">
        <v>3</v>
      </c>
      <c r="D222" s="1232"/>
      <c r="E222" s="1233"/>
      <c r="F222" s="1234"/>
      <c r="G222" s="1235"/>
      <c r="H222" s="1234"/>
      <c r="I222" s="1233"/>
      <c r="J222" s="1234"/>
      <c r="K222" s="1235"/>
      <c r="L222" s="1236">
        <f>'[8]sp. recuperare si  cronici'!E59</f>
        <v>0</v>
      </c>
      <c r="M222" s="1236">
        <f>'[8]sp. recuperare si  cronici'!F59</f>
        <v>0</v>
      </c>
      <c r="N222" s="1236">
        <f>'[8]sp. recuperare si  cronici'!G59</f>
        <v>0</v>
      </c>
      <c r="O222" s="1236">
        <f>'[8]sp. recuperare si  cronici'!H59</f>
        <v>0</v>
      </c>
      <c r="P222" s="1236">
        <f>'[8]sp. recuperare si  cronici'!I59</f>
        <v>0</v>
      </c>
      <c r="Q222" s="1236">
        <f>'[8]sp. recuperare si  cronici'!J59</f>
        <v>2611</v>
      </c>
      <c r="R222" s="1236">
        <f>'[8]sp. recuperare si  cronici'!K59</f>
        <v>548.30999999999995</v>
      </c>
      <c r="S222" s="1236">
        <f>'[8]sp. recuperare si  cronici'!L59</f>
        <v>548.30999999999995</v>
      </c>
      <c r="T222" s="1237"/>
      <c r="U222" s="1237"/>
      <c r="V222" s="1237"/>
      <c r="W222" s="1237"/>
      <c r="X222" s="1229">
        <f>U222+R222+M222+I222+E222</f>
        <v>548.30999999999995</v>
      </c>
      <c r="Y222" s="904">
        <f>W222+S222+P222+K222+G222</f>
        <v>548.30999999999995</v>
      </c>
    </row>
    <row r="223" spans="1:29" ht="13.5" thickBot="1">
      <c r="A223" s="3004" t="s">
        <v>565</v>
      </c>
      <c r="B223" s="3005"/>
      <c r="C223" s="3022"/>
      <c r="D223" s="874">
        <f t="shared" ref="D223:N223" si="45">SUM(D219:D222)</f>
        <v>14175</v>
      </c>
      <c r="E223" s="875">
        <f t="shared" si="45"/>
        <v>20090</v>
      </c>
      <c r="F223" s="874">
        <f t="shared" si="45"/>
        <v>14175</v>
      </c>
      <c r="G223" s="875">
        <f t="shared" si="45"/>
        <v>20090</v>
      </c>
      <c r="H223" s="995">
        <f t="shared" si="45"/>
        <v>0</v>
      </c>
      <c r="I223" s="875">
        <f t="shared" si="45"/>
        <v>0</v>
      </c>
      <c r="J223" s="874">
        <f t="shared" si="45"/>
        <v>0</v>
      </c>
      <c r="K223" s="875">
        <f t="shared" si="45"/>
        <v>0</v>
      </c>
      <c r="L223" s="995">
        <f t="shared" si="45"/>
        <v>875</v>
      </c>
      <c r="M223" s="875">
        <f t="shared" si="45"/>
        <v>4436.7</v>
      </c>
      <c r="N223" s="874">
        <f t="shared" si="45"/>
        <v>875</v>
      </c>
      <c r="O223" s="874">
        <f>SUM(O219:O221)</f>
        <v>0</v>
      </c>
      <c r="P223" s="875">
        <f t="shared" ref="P223:Y223" si="46">SUM(P219:P222)</f>
        <v>4436.57</v>
      </c>
      <c r="Q223" s="874">
        <f t="shared" si="46"/>
        <v>2611</v>
      </c>
      <c r="R223" s="875">
        <f t="shared" si="46"/>
        <v>548.30999999999995</v>
      </c>
      <c r="S223" s="1238">
        <f t="shared" si="46"/>
        <v>548.30999999999995</v>
      </c>
      <c r="T223" s="874">
        <f t="shared" si="46"/>
        <v>0</v>
      </c>
      <c r="U223" s="875">
        <f t="shared" si="46"/>
        <v>2097.25</v>
      </c>
      <c r="V223" s="874">
        <f t="shared" si="46"/>
        <v>0</v>
      </c>
      <c r="W223" s="875">
        <f t="shared" si="46"/>
        <v>2097.25</v>
      </c>
      <c r="X223" s="875">
        <f t="shared" si="46"/>
        <v>27172.260000000002</v>
      </c>
      <c r="Y223" s="875">
        <f t="shared" si="46"/>
        <v>27172.13</v>
      </c>
      <c r="Z223" s="878">
        <f>'[8]sp. DRG'!U188+'[8]sp. recuperare si  cronici'!U60</f>
        <v>27172.260000000002</v>
      </c>
      <c r="AA223" s="878">
        <f>'[8]sp. DRG'!V188+'[8]sp. recuperare si  cronici'!V60</f>
        <v>27172.13</v>
      </c>
      <c r="AB223" s="879">
        <f>X223-Z223</f>
        <v>0</v>
      </c>
      <c r="AC223" s="879">
        <f>Y223-AA223</f>
        <v>0</v>
      </c>
    </row>
    <row r="224" spans="1:29" ht="13.5" thickBot="1">
      <c r="A224" s="832" t="s">
        <v>566</v>
      </c>
      <c r="B224" s="983" t="s">
        <v>567</v>
      </c>
      <c r="C224" s="885">
        <v>1</v>
      </c>
      <c r="D224" s="835">
        <f>'[8]sp. DRG'!E189</f>
        <v>23094</v>
      </c>
      <c r="E224" s="836">
        <f>'[8]sp. DRG'!F189</f>
        <v>37408.61</v>
      </c>
      <c r="F224" s="837">
        <f>'[8]sp. DRG'!G189</f>
        <v>23094</v>
      </c>
      <c r="G224" s="838">
        <f>'[8]sp. DRG'!H189</f>
        <v>37408.61</v>
      </c>
      <c r="H224" s="1104"/>
      <c r="I224" s="1171"/>
      <c r="J224" s="1106"/>
      <c r="K224" s="1239"/>
      <c r="L224" s="911">
        <f>'[8]sp. DRG'!I189</f>
        <v>955</v>
      </c>
      <c r="M224" s="841">
        <f>'[8]sp. DRG'!J189</f>
        <v>2460.71</v>
      </c>
      <c r="N224" s="880">
        <f>'[8]sp. DRG'!K189</f>
        <v>955</v>
      </c>
      <c r="O224" s="880">
        <f>'[8]sp. DRG'!L189</f>
        <v>831</v>
      </c>
      <c r="P224" s="841">
        <f>'[8]sp. DRG'!M189</f>
        <v>2460.71</v>
      </c>
      <c r="Q224" s="880">
        <f>'[8]sp. DRG'!N189</f>
        <v>0</v>
      </c>
      <c r="R224" s="841">
        <f>'[8]sp. DRG'!O189</f>
        <v>0</v>
      </c>
      <c r="S224" s="1109">
        <f>'[8]sp. DRG'!P189</f>
        <v>0</v>
      </c>
      <c r="T224" s="911">
        <f>'[8]sp. DRG'!Q189</f>
        <v>5145</v>
      </c>
      <c r="U224" s="841">
        <f>'[8]sp. DRG'!R189</f>
        <v>1158.83</v>
      </c>
      <c r="V224" s="880">
        <f>'[8]sp. DRG'!S189</f>
        <v>5145</v>
      </c>
      <c r="W224" s="1109">
        <f>'[8]sp. DRG'!T189</f>
        <v>1158.83</v>
      </c>
      <c r="X224" s="1052">
        <f t="shared" ref="X224:X231" si="47">U224+R224+M224+I224+E224</f>
        <v>41028.15</v>
      </c>
      <c r="Y224" s="913">
        <f t="shared" ref="Y224:Y231" si="48">W224+S224+P224+K224+G224</f>
        <v>41028.15</v>
      </c>
    </row>
    <row r="225" spans="1:29" ht="13.5" thickBot="1">
      <c r="A225" s="843" t="s">
        <v>568</v>
      </c>
      <c r="B225" s="987" t="s">
        <v>569</v>
      </c>
      <c r="C225" s="845">
        <v>1</v>
      </c>
      <c r="D225" s="846">
        <f>'[8]sp. DRG'!E190</f>
        <v>3563</v>
      </c>
      <c r="E225" s="847">
        <f>'[8]sp. DRG'!F190</f>
        <v>5011.34</v>
      </c>
      <c r="F225" s="848">
        <f>'[8]sp. DRG'!G190</f>
        <v>3563</v>
      </c>
      <c r="G225" s="849">
        <f>'[8]sp. DRG'!H190</f>
        <v>5011.34</v>
      </c>
      <c r="H225" s="886"/>
      <c r="I225" s="847"/>
      <c r="J225" s="887"/>
      <c r="K225" s="849"/>
      <c r="L225" s="1110">
        <f>'[8]sp. DRG'!I190</f>
        <v>568</v>
      </c>
      <c r="M225" s="912">
        <f>'[8]sp. DRG'!J190</f>
        <v>1071.1500000000001</v>
      </c>
      <c r="N225" s="1104">
        <f>'[8]sp. DRG'!K190</f>
        <v>568</v>
      </c>
      <c r="O225" s="880">
        <f>'[8]sp. DRG'!L190</f>
        <v>0</v>
      </c>
      <c r="P225" s="912">
        <f>'[8]sp. DRG'!M190</f>
        <v>1071.1500000000001</v>
      </c>
      <c r="Q225" s="1104">
        <f>'[8]sp. DRG'!N190</f>
        <v>0</v>
      </c>
      <c r="R225" s="912">
        <f>'[8]sp. DRG'!O190</f>
        <v>0</v>
      </c>
      <c r="S225" s="1111">
        <f>'[8]sp. DRG'!P190</f>
        <v>0</v>
      </c>
      <c r="T225" s="1110">
        <f>'[8]sp. DRG'!Q190</f>
        <v>2705</v>
      </c>
      <c r="U225" s="912">
        <f>'[8]sp. DRG'!R190</f>
        <v>454.53</v>
      </c>
      <c r="V225" s="1104">
        <f>'[8]sp. DRG'!S190</f>
        <v>2705</v>
      </c>
      <c r="W225" s="1111">
        <f>'[8]sp. DRG'!T190</f>
        <v>454.53</v>
      </c>
      <c r="X225" s="1052">
        <f t="shared" si="47"/>
        <v>6537.02</v>
      </c>
      <c r="Y225" s="913">
        <f t="shared" si="48"/>
        <v>6537.02</v>
      </c>
    </row>
    <row r="226" spans="1:29" ht="13.5" thickBot="1">
      <c r="A226" s="843" t="s">
        <v>570</v>
      </c>
      <c r="B226" s="987" t="s">
        <v>571</v>
      </c>
      <c r="C226" s="845">
        <v>1</v>
      </c>
      <c r="D226" s="846">
        <f>'[8]sp. DRG'!E191</f>
        <v>6583</v>
      </c>
      <c r="E226" s="847">
        <f>'[8]sp. DRG'!F191</f>
        <v>10888.92</v>
      </c>
      <c r="F226" s="848">
        <f>'[8]sp. DRG'!G191</f>
        <v>6583</v>
      </c>
      <c r="G226" s="849">
        <f>'[8]sp. DRG'!H191</f>
        <v>10888.92</v>
      </c>
      <c r="H226" s="886"/>
      <c r="I226" s="847"/>
      <c r="J226" s="887"/>
      <c r="K226" s="849"/>
      <c r="L226" s="1110">
        <f>'[8]sp. DRG'!I191</f>
        <v>564</v>
      </c>
      <c r="M226" s="912">
        <f>'[8]sp. DRG'!J191</f>
        <v>1414.01</v>
      </c>
      <c r="N226" s="1104">
        <f>'[8]sp. DRG'!K191</f>
        <v>564</v>
      </c>
      <c r="O226" s="880">
        <f>'[8]sp. DRG'!L191</f>
        <v>0</v>
      </c>
      <c r="P226" s="912">
        <f>'[8]sp. DRG'!M191</f>
        <v>1414.01</v>
      </c>
      <c r="Q226" s="1104">
        <f>'[8]sp. DRG'!N191</f>
        <v>0</v>
      </c>
      <c r="R226" s="912">
        <f>'[8]sp. DRG'!O191</f>
        <v>0</v>
      </c>
      <c r="S226" s="1111">
        <f>'[8]sp. DRG'!P191</f>
        <v>0</v>
      </c>
      <c r="T226" s="1110">
        <f>'[8]sp. DRG'!Q191</f>
        <v>3062</v>
      </c>
      <c r="U226" s="912">
        <f>'[8]sp. DRG'!R191</f>
        <v>832.31</v>
      </c>
      <c r="V226" s="1104">
        <f>'[8]sp. DRG'!S191</f>
        <v>3062</v>
      </c>
      <c r="W226" s="1111">
        <f>'[8]sp. DRG'!T191</f>
        <v>832.31</v>
      </c>
      <c r="X226" s="1052">
        <f t="shared" si="47"/>
        <v>13135.24</v>
      </c>
      <c r="Y226" s="913">
        <f t="shared" si="48"/>
        <v>13135.24</v>
      </c>
    </row>
    <row r="227" spans="1:29" ht="13.5" thickBot="1">
      <c r="A227" s="843" t="s">
        <v>572</v>
      </c>
      <c r="B227" s="987" t="s">
        <v>573</v>
      </c>
      <c r="C227" s="845">
        <v>1</v>
      </c>
      <c r="D227" s="846">
        <f>'[8]sp. DRG'!E192</f>
        <v>2233</v>
      </c>
      <c r="E227" s="847">
        <f>'[8]sp. DRG'!F192</f>
        <v>3173.66</v>
      </c>
      <c r="F227" s="848">
        <f>'[8]sp. DRG'!G192</f>
        <v>2233</v>
      </c>
      <c r="G227" s="849">
        <f>'[8]sp. DRG'!H192</f>
        <v>3173.66</v>
      </c>
      <c r="H227" s="886"/>
      <c r="I227" s="847"/>
      <c r="J227" s="887"/>
      <c r="K227" s="849"/>
      <c r="L227" s="1110">
        <f>'[8]sp. DRG'!I192</f>
        <v>226</v>
      </c>
      <c r="M227" s="912">
        <f>'[8]sp. DRG'!J192</f>
        <v>511</v>
      </c>
      <c r="N227" s="1104">
        <f>'[8]sp. DRG'!K192</f>
        <v>226</v>
      </c>
      <c r="O227" s="880">
        <f>'[8]sp. DRG'!L192</f>
        <v>0</v>
      </c>
      <c r="P227" s="912">
        <f>'[8]sp. DRG'!M192</f>
        <v>511</v>
      </c>
      <c r="Q227" s="1104">
        <f>'[8]sp. DRG'!N192</f>
        <v>0</v>
      </c>
      <c r="R227" s="912">
        <f>'[8]sp. DRG'!O192</f>
        <v>0</v>
      </c>
      <c r="S227" s="1111">
        <f>'[8]sp. DRG'!P192</f>
        <v>0</v>
      </c>
      <c r="T227" s="1110">
        <f>'[8]sp. DRG'!Q192</f>
        <v>1111</v>
      </c>
      <c r="U227" s="912">
        <f>'[8]sp. DRG'!R192</f>
        <v>233.16</v>
      </c>
      <c r="V227" s="1104">
        <f>'[8]sp. DRG'!S192</f>
        <v>1111</v>
      </c>
      <c r="W227" s="1111">
        <f>'[8]sp. DRG'!T192</f>
        <v>233.16</v>
      </c>
      <c r="X227" s="1052">
        <f t="shared" si="47"/>
        <v>3917.8199999999997</v>
      </c>
      <c r="Y227" s="913">
        <f t="shared" si="48"/>
        <v>3917.8199999999997</v>
      </c>
    </row>
    <row r="228" spans="1:29" ht="13.5" thickBot="1">
      <c r="A228" s="843" t="s">
        <v>574</v>
      </c>
      <c r="B228" s="987" t="s">
        <v>575</v>
      </c>
      <c r="C228" s="845">
        <v>1</v>
      </c>
      <c r="D228" s="846">
        <f>'[8]sp. DRG'!E193</f>
        <v>2118</v>
      </c>
      <c r="E228" s="847">
        <f>'[8]sp. DRG'!F193</f>
        <v>2917.08</v>
      </c>
      <c r="F228" s="848">
        <f>'[8]sp. DRG'!G193</f>
        <v>2118</v>
      </c>
      <c r="G228" s="849">
        <f>'[8]sp. DRG'!H193</f>
        <v>2917.08</v>
      </c>
      <c r="H228" s="886"/>
      <c r="I228" s="847"/>
      <c r="J228" s="887"/>
      <c r="K228" s="849"/>
      <c r="L228" s="1110">
        <f>'[8]sp. DRG'!I193</f>
        <v>557</v>
      </c>
      <c r="M228" s="912">
        <f>'[8]sp. DRG'!J193</f>
        <v>1158.27</v>
      </c>
      <c r="N228" s="1104">
        <f>'[8]sp. DRG'!K193</f>
        <v>557</v>
      </c>
      <c r="O228" s="880">
        <f>'[8]sp. DRG'!L193</f>
        <v>0</v>
      </c>
      <c r="P228" s="912">
        <f>'[8]sp. DRG'!M193</f>
        <v>1158.27</v>
      </c>
      <c r="Q228" s="1104">
        <f>'[8]sp. DRG'!N193</f>
        <v>0</v>
      </c>
      <c r="R228" s="912">
        <f>'[8]sp. DRG'!O193</f>
        <v>0</v>
      </c>
      <c r="S228" s="1111">
        <f>'[8]sp. DRG'!P193</f>
        <v>0</v>
      </c>
      <c r="T228" s="1110">
        <f>'[8]sp. DRG'!Q193</f>
        <v>788</v>
      </c>
      <c r="U228" s="912">
        <f>'[8]sp. DRG'!R193</f>
        <v>161.72</v>
      </c>
      <c r="V228" s="1104">
        <f>'[8]sp. DRG'!S193</f>
        <v>788</v>
      </c>
      <c r="W228" s="1111">
        <f>'[8]sp. DRG'!T193</f>
        <v>161.72</v>
      </c>
      <c r="X228" s="1052">
        <f t="shared" si="47"/>
        <v>4237.07</v>
      </c>
      <c r="Y228" s="913">
        <f t="shared" si="48"/>
        <v>4237.07</v>
      </c>
    </row>
    <row r="229" spans="1:29" ht="13.5" thickBot="1">
      <c r="A229" s="843" t="s">
        <v>576</v>
      </c>
      <c r="B229" s="987" t="s">
        <v>577</v>
      </c>
      <c r="C229" s="845">
        <v>1</v>
      </c>
      <c r="D229" s="846">
        <f>'[8]sp. DRG'!E195</f>
        <v>1435</v>
      </c>
      <c r="E229" s="847">
        <f>'[8]sp. DRG'!F195</f>
        <v>1975.92</v>
      </c>
      <c r="F229" s="848">
        <f>'[8]sp. DRG'!G195</f>
        <v>1435</v>
      </c>
      <c r="G229" s="849">
        <f>'[8]sp. DRG'!H195</f>
        <v>1975.92</v>
      </c>
      <c r="H229" s="886"/>
      <c r="I229" s="847"/>
      <c r="J229" s="887"/>
      <c r="K229" s="849"/>
      <c r="L229" s="1110">
        <f>'[8]sp. DRG'!I195</f>
        <v>245</v>
      </c>
      <c r="M229" s="912">
        <f>'[8]sp. DRG'!J195</f>
        <v>2106.73</v>
      </c>
      <c r="N229" s="1104">
        <f>'[8]sp. DRG'!K195</f>
        <v>245</v>
      </c>
      <c r="O229" s="880">
        <f>'[8]sp. DRG'!L194</f>
        <v>0</v>
      </c>
      <c r="P229" s="912">
        <f>'[8]sp. DRG'!M195</f>
        <v>2106.73</v>
      </c>
      <c r="Q229" s="1104">
        <f>'[8]sp. DRG'!N195</f>
        <v>0</v>
      </c>
      <c r="R229" s="912">
        <f>'[8]sp. DRG'!O195</f>
        <v>0</v>
      </c>
      <c r="S229" s="1111">
        <f>'[8]sp. DRG'!P195</f>
        <v>0</v>
      </c>
      <c r="T229" s="1110">
        <f>'[8]sp. DRG'!Q195</f>
        <v>1674</v>
      </c>
      <c r="U229" s="912">
        <f>'[8]sp. DRG'!R195</f>
        <v>224.5</v>
      </c>
      <c r="V229" s="1104">
        <f>'[8]sp. DRG'!S195</f>
        <v>1674</v>
      </c>
      <c r="W229" s="1111">
        <f>'[8]sp. DRG'!T195</f>
        <v>139.81</v>
      </c>
      <c r="X229" s="1052">
        <f t="shared" si="47"/>
        <v>4307.1499999999996</v>
      </c>
      <c r="Y229" s="913">
        <f t="shared" si="48"/>
        <v>4222.46</v>
      </c>
    </row>
    <row r="230" spans="1:29" ht="13.5" thickBot="1">
      <c r="A230" s="1055" t="s">
        <v>578</v>
      </c>
      <c r="B230" s="1056" t="s">
        <v>579</v>
      </c>
      <c r="C230" s="1112">
        <v>1</v>
      </c>
      <c r="D230" s="1136">
        <f>'[8]sp. DRG'!E196</f>
        <v>515</v>
      </c>
      <c r="E230" s="1216">
        <f>'[8]sp. DRG'!F196</f>
        <v>675.09</v>
      </c>
      <c r="F230" s="1146">
        <f>'[8]sp. DRG'!G196</f>
        <v>515</v>
      </c>
      <c r="G230" s="1217">
        <f>'[8]sp. DRG'!H196</f>
        <v>675.09</v>
      </c>
      <c r="H230" s="1113"/>
      <c r="I230" s="1114"/>
      <c r="J230" s="1115"/>
      <c r="K230" s="1116"/>
      <c r="L230" s="1236">
        <f>'[8]sp. DRG'!I196</f>
        <v>1015</v>
      </c>
      <c r="M230" s="1147">
        <f>'[8]sp. DRG'!J196</f>
        <v>6460.09</v>
      </c>
      <c r="N230" s="1240">
        <f>'[8]sp. DRG'!K196</f>
        <v>1015</v>
      </c>
      <c r="O230" s="880">
        <f>'[8]sp. DRG'!L195</f>
        <v>18831</v>
      </c>
      <c r="P230" s="1147">
        <f>'[8]sp. DRG'!M196</f>
        <v>6460.09</v>
      </c>
      <c r="Q230" s="1240">
        <f>'[8]sp. DRG'!N196</f>
        <v>0</v>
      </c>
      <c r="R230" s="1147">
        <f>'[8]sp. DRG'!O196</f>
        <v>0</v>
      </c>
      <c r="S230" s="1235">
        <f>'[8]sp. DRG'!P196</f>
        <v>0</v>
      </c>
      <c r="T230" s="1236">
        <f>'[8]sp. DRG'!Q196</f>
        <v>0</v>
      </c>
      <c r="U230" s="1147">
        <f>'[8]sp. DRG'!R196</f>
        <v>0</v>
      </c>
      <c r="V230" s="1240">
        <f>'[8]sp. DRG'!S196</f>
        <v>0</v>
      </c>
      <c r="W230" s="1235">
        <f>'[8]sp. DRG'!T196</f>
        <v>0</v>
      </c>
      <c r="X230" s="1052">
        <f t="shared" si="47"/>
        <v>7135.18</v>
      </c>
      <c r="Y230" s="913">
        <f t="shared" si="48"/>
        <v>7135.18</v>
      </c>
    </row>
    <row r="231" spans="1:29" ht="13.5" thickBot="1">
      <c r="A231" s="1241" t="s">
        <v>580</v>
      </c>
      <c r="B231" s="1242" t="s">
        <v>581</v>
      </c>
      <c r="C231" s="1243">
        <v>1</v>
      </c>
      <c r="D231" s="1146">
        <f>'[8]sp. DRG'!E194</f>
        <v>1534</v>
      </c>
      <c r="E231" s="1146">
        <f>'[8]sp. DRG'!F194</f>
        <v>2412.29</v>
      </c>
      <c r="F231" s="1146">
        <f>'[8]sp. DRG'!G194</f>
        <v>1534</v>
      </c>
      <c r="G231" s="1146">
        <f>'[8]sp. DRG'!H194</f>
        <v>2412.29</v>
      </c>
      <c r="H231" s="1115"/>
      <c r="I231" s="1217"/>
      <c r="J231" s="1115"/>
      <c r="K231" s="1217"/>
      <c r="L231" s="1115">
        <f>'[8]sp. DRG'!I194</f>
        <v>438</v>
      </c>
      <c r="M231" s="1115">
        <f>'[8]sp. DRG'!J194</f>
        <v>1152.3699999999999</v>
      </c>
      <c r="N231" s="1115">
        <f>'[8]sp. DRG'!K194</f>
        <v>438</v>
      </c>
      <c r="O231" s="880">
        <f>'[8]sp. DRG'!L196</f>
        <v>25038</v>
      </c>
      <c r="P231" s="1115">
        <f>'[8]sp. DRG'!M194</f>
        <v>1152.3699999999999</v>
      </c>
      <c r="Q231" s="1115">
        <f>'[8]sp. DRG'!N194</f>
        <v>0</v>
      </c>
      <c r="R231" s="1115">
        <f>'[8]sp. DRG'!O194</f>
        <v>0</v>
      </c>
      <c r="S231" s="1115">
        <f>'[8]sp. DRG'!P194</f>
        <v>0</v>
      </c>
      <c r="T231" s="1115">
        <f>'[8]sp. DRG'!Q194</f>
        <v>1877</v>
      </c>
      <c r="U231" s="1115">
        <f>'[8]sp. DRG'!R194</f>
        <v>233.1</v>
      </c>
      <c r="V231" s="1115">
        <f>'[8]sp. DRG'!S194</f>
        <v>1877</v>
      </c>
      <c r="W231" s="1115">
        <f>'[8]sp. DRG'!T194</f>
        <v>233.1</v>
      </c>
      <c r="X231" s="1052">
        <f t="shared" si="47"/>
        <v>3797.7599999999998</v>
      </c>
      <c r="Y231" s="913">
        <f t="shared" si="48"/>
        <v>3797.7599999999998</v>
      </c>
    </row>
    <row r="232" spans="1:29" ht="13.5" thickBot="1">
      <c r="A232" s="3004" t="s">
        <v>582</v>
      </c>
      <c r="B232" s="3005"/>
      <c r="C232" s="3022"/>
      <c r="D232" s="935">
        <f>SUM(D224:D231)</f>
        <v>41075</v>
      </c>
      <c r="E232" s="875">
        <f t="shared" ref="E232:Y232" si="49">SUM(E224:E231)</f>
        <v>64462.909999999996</v>
      </c>
      <c r="F232" s="935">
        <f t="shared" si="49"/>
        <v>41075</v>
      </c>
      <c r="G232" s="875">
        <f t="shared" si="49"/>
        <v>64462.909999999996</v>
      </c>
      <c r="H232" s="935">
        <f t="shared" si="49"/>
        <v>0</v>
      </c>
      <c r="I232" s="1244">
        <f t="shared" si="49"/>
        <v>0</v>
      </c>
      <c r="J232" s="935">
        <f t="shared" si="49"/>
        <v>0</v>
      </c>
      <c r="K232" s="1244">
        <f t="shared" si="49"/>
        <v>0</v>
      </c>
      <c r="L232" s="935">
        <f t="shared" si="49"/>
        <v>4568</v>
      </c>
      <c r="M232" s="875">
        <f t="shared" si="49"/>
        <v>16334.329999999998</v>
      </c>
      <c r="N232" s="935">
        <f t="shared" si="49"/>
        <v>4568</v>
      </c>
      <c r="O232" s="935">
        <f t="shared" si="49"/>
        <v>44700</v>
      </c>
      <c r="P232" s="875">
        <f t="shared" si="49"/>
        <v>16334.329999999998</v>
      </c>
      <c r="Q232" s="935">
        <f t="shared" si="49"/>
        <v>0</v>
      </c>
      <c r="R232" s="935">
        <f t="shared" si="49"/>
        <v>0</v>
      </c>
      <c r="S232" s="935">
        <f t="shared" si="49"/>
        <v>0</v>
      </c>
      <c r="T232" s="935">
        <f t="shared" si="49"/>
        <v>16362</v>
      </c>
      <c r="U232" s="935">
        <f t="shared" si="49"/>
        <v>3298.1499999999996</v>
      </c>
      <c r="V232" s="935">
        <f t="shared" si="49"/>
        <v>16362</v>
      </c>
      <c r="W232" s="935">
        <f t="shared" si="49"/>
        <v>3213.4599999999996</v>
      </c>
      <c r="X232" s="1245">
        <f t="shared" si="49"/>
        <v>84095.38999999997</v>
      </c>
      <c r="Y232" s="1245">
        <f t="shared" si="49"/>
        <v>84010.7</v>
      </c>
      <c r="Z232" s="878">
        <f>'[8]sp. DRG'!U197+'[8]sp. acuti altele decat DRG'!U40</f>
        <v>84095.389999999985</v>
      </c>
      <c r="AA232" s="878">
        <f>'[8]sp. DRG'!V197+'[8]sp. acuti altele decat DRG'!V40</f>
        <v>84010.699999999983</v>
      </c>
      <c r="AB232" s="879">
        <f>X232-Z232</f>
        <v>0</v>
      </c>
      <c r="AC232" s="879">
        <f>Y232-AA232</f>
        <v>0</v>
      </c>
    </row>
    <row r="233" spans="1:29">
      <c r="A233" s="832" t="s">
        <v>583</v>
      </c>
      <c r="B233" s="983" t="s">
        <v>584</v>
      </c>
      <c r="C233" s="885">
        <v>1</v>
      </c>
      <c r="D233" s="938">
        <f>'[8]sp. DRG'!E198</f>
        <v>14645</v>
      </c>
      <c r="E233" s="939">
        <f>'[8]sp. DRG'!F198</f>
        <v>25864.89</v>
      </c>
      <c r="F233" s="940">
        <f>'[8]sp. DRG'!G198</f>
        <v>15041</v>
      </c>
      <c r="G233" s="941">
        <f>'[8]sp. DRG'!H198</f>
        <v>25864.89</v>
      </c>
      <c r="H233" s="1191"/>
      <c r="I233" s="1045"/>
      <c r="J233" s="1151"/>
      <c r="K233" s="1047"/>
      <c r="L233" s="1193">
        <f>'[8]sp. DRG'!I198</f>
        <v>857</v>
      </c>
      <c r="M233" s="1194">
        <f>'[8]sp. DRG'!J198</f>
        <v>2210.2199999999998</v>
      </c>
      <c r="N233" s="967">
        <f>'[8]sp. DRG'!K198</f>
        <v>732</v>
      </c>
      <c r="O233" s="967">
        <f>'[8]sp. DRG'!L198</f>
        <v>2537</v>
      </c>
      <c r="P233" s="1194">
        <f>'[8]sp. DRG'!M198</f>
        <v>2116.0100000000002</v>
      </c>
      <c r="Q233" s="967">
        <f>'[8]sp. DRG'!N198</f>
        <v>0</v>
      </c>
      <c r="R233" s="1194">
        <f>'[8]sp. DRG'!O198</f>
        <v>0</v>
      </c>
      <c r="S233" s="1195">
        <f>'[8]sp. DRG'!P198</f>
        <v>0</v>
      </c>
      <c r="T233" s="1193">
        <f>'[8]sp. DRG'!Q198</f>
        <v>8271</v>
      </c>
      <c r="U233" s="1194">
        <f>'[8]sp. DRG'!R198</f>
        <v>2365.96</v>
      </c>
      <c r="V233" s="967">
        <f>'[8]sp. DRG'!S198</f>
        <v>7753</v>
      </c>
      <c r="W233" s="1195">
        <f>'[8]sp. DRG'!T198</f>
        <v>2279.92</v>
      </c>
      <c r="X233" s="1052">
        <f>U233+R233+M233+I233+E233</f>
        <v>30441.07</v>
      </c>
      <c r="Y233" s="913">
        <f>W233+S233+P233+K233+G233</f>
        <v>30260.82</v>
      </c>
    </row>
    <row r="234" spans="1:29" ht="22.5">
      <c r="A234" s="843" t="s">
        <v>585</v>
      </c>
      <c r="B234" s="987" t="s">
        <v>586</v>
      </c>
      <c r="C234" s="845">
        <v>1</v>
      </c>
      <c r="D234" s="855">
        <f>'[8]sp. DRG'!E199</f>
        <v>12438</v>
      </c>
      <c r="E234" s="856">
        <f>'[8]sp. DRG'!F199</f>
        <v>21403.31</v>
      </c>
      <c r="F234" s="857">
        <f>'[8]sp. DRG'!G199</f>
        <v>12329</v>
      </c>
      <c r="G234" s="858">
        <f>'[8]sp. DRG'!H199</f>
        <v>21214.95</v>
      </c>
      <c r="H234" s="914"/>
      <c r="I234" s="856"/>
      <c r="J234" s="915"/>
      <c r="K234" s="858"/>
      <c r="L234" s="1196">
        <f>'[8]sp. DRG'!I199</f>
        <v>771</v>
      </c>
      <c r="M234" s="991">
        <f>'[8]sp. DRG'!J199</f>
        <v>1844.14</v>
      </c>
      <c r="N234" s="1191">
        <f>'[8]sp. DRG'!K199</f>
        <v>812</v>
      </c>
      <c r="O234" s="1191">
        <f>'[8]sp. DRG'!L199</f>
        <v>456</v>
      </c>
      <c r="P234" s="991">
        <f>'[8]sp. DRG'!M199</f>
        <v>1844.14</v>
      </c>
      <c r="Q234" s="1191">
        <f>'[8]sp. DRG'!N199</f>
        <v>0</v>
      </c>
      <c r="R234" s="991">
        <f>'[8]sp. DRG'!O199</f>
        <v>0</v>
      </c>
      <c r="S234" s="1197">
        <f>'[8]sp. DRG'!P199</f>
        <v>0</v>
      </c>
      <c r="T234" s="1196">
        <f>'[8]sp. DRG'!Q199</f>
        <v>17804</v>
      </c>
      <c r="U234" s="991">
        <f>'[8]sp. DRG'!R199</f>
        <v>3465.25</v>
      </c>
      <c r="V234" s="1191">
        <f>'[8]sp. DRG'!S199</f>
        <v>12002</v>
      </c>
      <c r="W234" s="1197">
        <f>'[8]sp. DRG'!T199</f>
        <v>3442.63</v>
      </c>
      <c r="X234" s="1052">
        <f>U234+R234+M234+I234+E234</f>
        <v>26712.7</v>
      </c>
      <c r="Y234" s="913">
        <f>W234+S234+P234+K234+G234</f>
        <v>26501.72</v>
      </c>
    </row>
    <row r="235" spans="1:29">
      <c r="A235" s="843" t="s">
        <v>587</v>
      </c>
      <c r="B235" s="987" t="s">
        <v>588</v>
      </c>
      <c r="C235" s="845">
        <v>1</v>
      </c>
      <c r="D235" s="855">
        <f>'[8]sp. DRG'!E200</f>
        <v>3685</v>
      </c>
      <c r="E235" s="856">
        <f>'[8]sp. DRG'!F200</f>
        <v>5328.84</v>
      </c>
      <c r="F235" s="857">
        <f>'[8]sp. DRG'!G200</f>
        <v>3350</v>
      </c>
      <c r="G235" s="858">
        <f>'[8]sp. DRG'!H200</f>
        <v>5247.99</v>
      </c>
      <c r="H235" s="914"/>
      <c r="I235" s="856"/>
      <c r="J235" s="915"/>
      <c r="K235" s="858"/>
      <c r="L235" s="1196">
        <f>'[8]sp. DRG'!I200</f>
        <v>140</v>
      </c>
      <c r="M235" s="991">
        <f>'[8]sp. DRG'!J200</f>
        <v>309.63</v>
      </c>
      <c r="N235" s="1191">
        <f>'[8]sp. DRG'!K200</f>
        <v>128</v>
      </c>
      <c r="O235" s="1191">
        <f>'[8]sp. DRG'!L200</f>
        <v>0</v>
      </c>
      <c r="P235" s="991">
        <f>'[8]sp. DRG'!M200</f>
        <v>283.08999999999997</v>
      </c>
      <c r="Q235" s="1191">
        <f>'[8]sp. DRG'!N200</f>
        <v>0</v>
      </c>
      <c r="R235" s="991">
        <f>'[8]sp. DRG'!O200</f>
        <v>0</v>
      </c>
      <c r="S235" s="1197">
        <f>'[8]sp. DRG'!P200</f>
        <v>0</v>
      </c>
      <c r="T235" s="1196">
        <f>'[8]sp. DRG'!Q200</f>
        <v>5023</v>
      </c>
      <c r="U235" s="991">
        <f>'[8]sp. DRG'!R200</f>
        <v>1013.09</v>
      </c>
      <c r="V235" s="1191">
        <f>'[8]sp. DRG'!S200</f>
        <v>6092</v>
      </c>
      <c r="W235" s="1197">
        <f>'[8]sp. DRG'!T200</f>
        <v>1012.25</v>
      </c>
      <c r="X235" s="1052">
        <f>U235+R235+M235+I235+E235</f>
        <v>6651.56</v>
      </c>
      <c r="Y235" s="913">
        <f>W235+S235+P235+K235+G235</f>
        <v>6543.33</v>
      </c>
    </row>
    <row r="236" spans="1:29">
      <c r="A236" s="843" t="s">
        <v>589</v>
      </c>
      <c r="B236" s="987" t="s">
        <v>590</v>
      </c>
      <c r="C236" s="845">
        <v>1</v>
      </c>
      <c r="D236" s="855">
        <f>'[8]sp. DRG'!E201</f>
        <v>3267</v>
      </c>
      <c r="E236" s="856">
        <f>'[8]sp. DRG'!F201</f>
        <v>4573</v>
      </c>
      <c r="F236" s="857">
        <f>'[8]sp. DRG'!G201</f>
        <v>3424</v>
      </c>
      <c r="G236" s="858">
        <f>'[8]sp. DRG'!H201</f>
        <v>4572</v>
      </c>
      <c r="H236" s="914"/>
      <c r="I236" s="856"/>
      <c r="J236" s="915"/>
      <c r="K236" s="858"/>
      <c r="L236" s="1196">
        <f>'[8]sp. DRG'!I201</f>
        <v>63</v>
      </c>
      <c r="M236" s="991">
        <f>'[8]sp. DRG'!J201</f>
        <v>140</v>
      </c>
      <c r="N236" s="1191">
        <f>'[8]sp. DRG'!K201</f>
        <v>52</v>
      </c>
      <c r="O236" s="1191">
        <f>'[8]sp. DRG'!L201</f>
        <v>525</v>
      </c>
      <c r="P236" s="991">
        <f>'[8]sp. DRG'!M201</f>
        <v>104</v>
      </c>
      <c r="Q236" s="1191">
        <f>'[8]sp. DRG'!N201</f>
        <v>0</v>
      </c>
      <c r="R236" s="991">
        <f>'[8]sp. DRG'!O201</f>
        <v>0</v>
      </c>
      <c r="S236" s="1197">
        <f>'[8]sp. DRG'!P201</f>
        <v>0</v>
      </c>
      <c r="T236" s="1196">
        <f>'[8]sp. DRG'!Q201</f>
        <v>4561</v>
      </c>
      <c r="U236" s="991">
        <f>'[8]sp. DRG'!R201</f>
        <v>973</v>
      </c>
      <c r="V236" s="1191">
        <f>'[8]sp. DRG'!S201</f>
        <v>6219</v>
      </c>
      <c r="W236" s="1197">
        <f>'[8]sp. DRG'!T201</f>
        <v>919</v>
      </c>
      <c r="X236" s="1052">
        <f>U236+R236+M236+I236+E236</f>
        <v>5686</v>
      </c>
      <c r="Y236" s="913">
        <f>W236+S236+P236+K236+G236</f>
        <v>5595</v>
      </c>
    </row>
    <row r="237" spans="1:29" s="1020" customFormat="1" ht="13.5" thickBot="1">
      <c r="A237" s="1246" t="s">
        <v>591</v>
      </c>
      <c r="B237" s="1247" t="s">
        <v>592</v>
      </c>
      <c r="C237" s="1248">
        <v>1</v>
      </c>
      <c r="D237" s="870">
        <f>'[8]sp. DRG'!E202</f>
        <v>621</v>
      </c>
      <c r="E237" s="871">
        <f>'[8]sp. DRG'!F202</f>
        <v>1250</v>
      </c>
      <c r="F237" s="872">
        <f>'[8]sp. DRG'!G202</f>
        <v>622</v>
      </c>
      <c r="G237" s="873">
        <f>'[8]sp. DRG'!H202</f>
        <v>1249</v>
      </c>
      <c r="H237" s="1249"/>
      <c r="I237" s="1250"/>
      <c r="J237" s="1251"/>
      <c r="K237" s="1252"/>
      <c r="L237" s="1253">
        <f>'[8]sp. DRG'!I202</f>
        <v>911</v>
      </c>
      <c r="M237" s="1254">
        <f>'[8]sp. DRG'!J202</f>
        <v>7407.88</v>
      </c>
      <c r="N237" s="1255">
        <f>'[8]sp. DRG'!K202</f>
        <v>120</v>
      </c>
      <c r="O237" s="1255">
        <f>'[8]sp. DRG'!L202</f>
        <v>51762</v>
      </c>
      <c r="P237" s="1254">
        <f>'[8]sp. DRG'!M202</f>
        <v>7400.31</v>
      </c>
      <c r="Q237" s="1255">
        <f>'[8]sp. DRG'!N202</f>
        <v>0</v>
      </c>
      <c r="R237" s="1254">
        <f>'[8]sp. DRG'!O202</f>
        <v>0</v>
      </c>
      <c r="S237" s="1256">
        <f>'[8]sp. DRG'!P202</f>
        <v>0</v>
      </c>
      <c r="T237" s="1253">
        <f>'[8]sp. DRG'!Q202</f>
        <v>0</v>
      </c>
      <c r="U237" s="1254">
        <f>'[8]sp. DRG'!R202</f>
        <v>0</v>
      </c>
      <c r="V237" s="1255">
        <f>'[8]sp. DRG'!S202</f>
        <v>0</v>
      </c>
      <c r="W237" s="1256">
        <f>'[8]sp. DRG'!T202</f>
        <v>0</v>
      </c>
      <c r="X237" s="1052">
        <f>U237+R237+M237+I237+E237</f>
        <v>8657.880000000001</v>
      </c>
      <c r="Y237" s="913">
        <f>W237+S237+P237+K237+G237</f>
        <v>8649.3100000000013</v>
      </c>
      <c r="Z237" s="1019"/>
      <c r="AA237" s="1019"/>
    </row>
    <row r="238" spans="1:29" ht="13.5" thickBot="1">
      <c r="A238" s="3004" t="s">
        <v>593</v>
      </c>
      <c r="B238" s="3005"/>
      <c r="C238" s="3022"/>
      <c r="D238" s="905">
        <f t="shared" ref="D238:Y238" si="50">SUM(D233:D237)</f>
        <v>34656</v>
      </c>
      <c r="E238" s="1257">
        <f t="shared" si="50"/>
        <v>58420.039999999994</v>
      </c>
      <c r="F238" s="907">
        <f t="shared" si="50"/>
        <v>34766</v>
      </c>
      <c r="G238" s="1257">
        <f t="shared" si="50"/>
        <v>58148.829999999994</v>
      </c>
      <c r="H238" s="1066">
        <f t="shared" si="50"/>
        <v>0</v>
      </c>
      <c r="I238" s="1204">
        <f t="shared" si="50"/>
        <v>0</v>
      </c>
      <c r="J238" s="1066">
        <f t="shared" si="50"/>
        <v>0</v>
      </c>
      <c r="K238" s="1204">
        <f t="shared" si="50"/>
        <v>0</v>
      </c>
      <c r="L238" s="1066">
        <f t="shared" si="50"/>
        <v>2742</v>
      </c>
      <c r="M238" s="1204">
        <f t="shared" si="50"/>
        <v>11911.869999999999</v>
      </c>
      <c r="N238" s="1066">
        <f t="shared" si="50"/>
        <v>1844</v>
      </c>
      <c r="O238" s="1066">
        <f t="shared" si="50"/>
        <v>55280</v>
      </c>
      <c r="P238" s="1204">
        <f t="shared" si="50"/>
        <v>11747.550000000001</v>
      </c>
      <c r="Q238" s="1122">
        <f t="shared" si="50"/>
        <v>0</v>
      </c>
      <c r="R238" s="1204">
        <f t="shared" si="50"/>
        <v>0</v>
      </c>
      <c r="S238" s="1205">
        <f t="shared" si="50"/>
        <v>0</v>
      </c>
      <c r="T238" s="1122">
        <f t="shared" si="50"/>
        <v>35659</v>
      </c>
      <c r="U238" s="1204">
        <f t="shared" si="50"/>
        <v>7817.3</v>
      </c>
      <c r="V238" s="1066">
        <f t="shared" si="50"/>
        <v>32066</v>
      </c>
      <c r="W238" s="1204">
        <f t="shared" si="50"/>
        <v>7653.8</v>
      </c>
      <c r="X238" s="1121">
        <f t="shared" si="50"/>
        <v>78149.210000000006</v>
      </c>
      <c r="Y238" s="1204">
        <f t="shared" si="50"/>
        <v>77550.179999999993</v>
      </c>
      <c r="Z238" s="878">
        <f>'[8]sp. DRG'!U203</f>
        <v>78149.210000000006</v>
      </c>
      <c r="AA238" s="878">
        <f>'[8]sp. DRG'!V203</f>
        <v>77550.179999999993</v>
      </c>
      <c r="AB238" s="879">
        <f>X238-Z238</f>
        <v>0</v>
      </c>
      <c r="AC238" s="879">
        <f>Y238-AA238</f>
        <v>0</v>
      </c>
    </row>
    <row r="239" spans="1:29" ht="23.25" thickBot="1">
      <c r="A239" s="832" t="s">
        <v>594</v>
      </c>
      <c r="B239" s="983" t="s">
        <v>595</v>
      </c>
      <c r="C239" s="834">
        <v>1</v>
      </c>
      <c r="D239" s="835">
        <f>'[8]sp. DRG'!E204</f>
        <v>14535</v>
      </c>
      <c r="E239" s="836">
        <f>'[8]sp. DRG'!F204</f>
        <v>29416.514400000004</v>
      </c>
      <c r="F239" s="837">
        <f>'[8]sp. DRG'!G204</f>
        <v>15238</v>
      </c>
      <c r="G239" s="836">
        <f>'[8]sp. DRG'!H204</f>
        <v>29401.019800000002</v>
      </c>
      <c r="H239" s="881"/>
      <c r="I239" s="836"/>
      <c r="J239" s="881"/>
      <c r="K239" s="836"/>
      <c r="L239" s="881">
        <f>'[8]sp. DRG'!I204</f>
        <v>648</v>
      </c>
      <c r="M239" s="882">
        <f>'[8]sp. DRG'!J204</f>
        <v>1459.35547</v>
      </c>
      <c r="N239" s="881">
        <f>'[8]sp. DRG'!K204</f>
        <v>775</v>
      </c>
      <c r="O239" s="881">
        <f>'[8]sp. DRG'!L204</f>
        <v>0</v>
      </c>
      <c r="P239" s="882">
        <f>'[8]sp. DRG'!M204</f>
        <v>1459.36</v>
      </c>
      <c r="Q239" s="881">
        <f>'[8]sp. DRG'!N204</f>
        <v>0</v>
      </c>
      <c r="R239" s="882">
        <f>'[8]sp. DRG'!O204</f>
        <v>0</v>
      </c>
      <c r="S239" s="882">
        <f>'[8]sp. DRG'!P204</f>
        <v>0</v>
      </c>
      <c r="T239" s="881">
        <f>'[8]sp. DRG'!Q204</f>
        <v>24532</v>
      </c>
      <c r="U239" s="882">
        <f>'[8]sp. DRG'!R204</f>
        <v>3690.0453000000007</v>
      </c>
      <c r="V239" s="881">
        <f>'[8]sp. DRG'!S204</f>
        <v>12209</v>
      </c>
      <c r="W239" s="882">
        <f>'[8]sp. DRG'!T204</f>
        <v>3644.36</v>
      </c>
      <c r="X239" s="882">
        <f t="shared" ref="X239:X250" si="51">U239+R239+M239+I239+E239</f>
        <v>34565.915170000007</v>
      </c>
      <c r="Y239" s="842">
        <f t="shared" ref="Y239:Y250" si="52">W239+S239+P239+K239+G239</f>
        <v>34504.739800000003</v>
      </c>
    </row>
    <row r="240" spans="1:29" ht="23.25" thickBot="1">
      <c r="A240" s="843" t="s">
        <v>596</v>
      </c>
      <c r="B240" s="987" t="s">
        <v>597</v>
      </c>
      <c r="C240" s="885">
        <v>1</v>
      </c>
      <c r="D240" s="846">
        <f>'[8]sp. DRG'!E205</f>
        <v>11385</v>
      </c>
      <c r="E240" s="847">
        <f>'[8]sp. DRG'!F205</f>
        <v>22354.640100000001</v>
      </c>
      <c r="F240" s="848">
        <f>'[8]sp. DRG'!G205</f>
        <v>10405</v>
      </c>
      <c r="G240" s="847">
        <f>'[8]sp. DRG'!H205</f>
        <v>22194.16</v>
      </c>
      <c r="H240" s="887"/>
      <c r="I240" s="847"/>
      <c r="J240" s="887"/>
      <c r="K240" s="847"/>
      <c r="L240" s="887">
        <f>'[8]sp. DRG'!I205</f>
        <v>1188</v>
      </c>
      <c r="M240" s="888">
        <f>'[8]sp. DRG'!J205</f>
        <v>2797.3907899999999</v>
      </c>
      <c r="N240" s="887">
        <f>'[8]sp. DRG'!K205</f>
        <v>1016</v>
      </c>
      <c r="O240" s="887">
        <f>'[8]sp. DRG'!L205</f>
        <v>2811</v>
      </c>
      <c r="P240" s="888">
        <f>'[8]sp. DRG'!M205</f>
        <v>2750.09</v>
      </c>
      <c r="Q240" s="887">
        <f>'[8]sp. DRG'!N205</f>
        <v>0</v>
      </c>
      <c r="R240" s="888">
        <f>'[8]sp. DRG'!O205</f>
        <v>0</v>
      </c>
      <c r="S240" s="888">
        <f>'[8]sp. DRG'!P205</f>
        <v>0</v>
      </c>
      <c r="T240" s="887">
        <f>'[8]sp. DRG'!Q205</f>
        <v>29153</v>
      </c>
      <c r="U240" s="888">
        <f>'[8]sp. DRG'!R205</f>
        <v>5605.5415300000004</v>
      </c>
      <c r="V240" s="887">
        <f>'[8]sp. DRG'!S205</f>
        <v>20972</v>
      </c>
      <c r="W240" s="888">
        <f>'[8]sp. DRG'!T205</f>
        <v>5418.28</v>
      </c>
      <c r="X240" s="882">
        <f t="shared" si="51"/>
        <v>30757.57242</v>
      </c>
      <c r="Y240" s="842">
        <f t="shared" si="52"/>
        <v>30362.53</v>
      </c>
    </row>
    <row r="241" spans="1:29" ht="13.5" thickBot="1">
      <c r="A241" s="843" t="s">
        <v>598</v>
      </c>
      <c r="B241" s="987" t="s">
        <v>599</v>
      </c>
      <c r="C241" s="885">
        <v>1</v>
      </c>
      <c r="D241" s="846">
        <f>'[8]sp. DRG'!E206</f>
        <v>10341</v>
      </c>
      <c r="E241" s="847">
        <f>'[8]sp. DRG'!F206</f>
        <v>19136.537550000001</v>
      </c>
      <c r="F241" s="848">
        <f>'[8]sp. DRG'!G206</f>
        <v>10276</v>
      </c>
      <c r="G241" s="847">
        <f>'[8]sp. DRG'!H206</f>
        <v>19042.099999999999</v>
      </c>
      <c r="H241" s="887"/>
      <c r="I241" s="847"/>
      <c r="J241" s="887"/>
      <c r="K241" s="847"/>
      <c r="L241" s="887">
        <f>'[8]sp. DRG'!I206</f>
        <v>1074</v>
      </c>
      <c r="M241" s="888">
        <f>'[8]sp. DRG'!J206</f>
        <v>2239.1027400000003</v>
      </c>
      <c r="N241" s="887">
        <f>'[8]sp. DRG'!K206</f>
        <v>744</v>
      </c>
      <c r="O241" s="887">
        <f>'[8]sp. DRG'!L206</f>
        <v>2428</v>
      </c>
      <c r="P241" s="888">
        <f>'[8]sp. DRG'!M206</f>
        <v>2160.0700000000002</v>
      </c>
      <c r="Q241" s="887">
        <f>'[8]sp. DRG'!N206</f>
        <v>3606</v>
      </c>
      <c r="R241" s="888">
        <f>'[8]sp. DRG'!O206</f>
        <v>764.2099199999999</v>
      </c>
      <c r="S241" s="888">
        <f>'[8]sp. DRG'!P206</f>
        <v>682.59</v>
      </c>
      <c r="T241" s="887">
        <f>'[8]sp. DRG'!Q206</f>
        <v>9223</v>
      </c>
      <c r="U241" s="888">
        <f>'[8]sp. DRG'!R206</f>
        <v>1677.8682000000001</v>
      </c>
      <c r="V241" s="887">
        <f>'[8]sp. DRG'!S206</f>
        <v>6481</v>
      </c>
      <c r="W241" s="888">
        <f>'[8]sp. DRG'!T206</f>
        <v>1626.52</v>
      </c>
      <c r="X241" s="882">
        <f t="shared" si="51"/>
        <v>23817.718410000001</v>
      </c>
      <c r="Y241" s="842">
        <f t="shared" si="52"/>
        <v>23511.279999999999</v>
      </c>
    </row>
    <row r="242" spans="1:29" ht="13.5" thickBot="1">
      <c r="A242" s="843" t="s">
        <v>600</v>
      </c>
      <c r="B242" s="987" t="s">
        <v>601</v>
      </c>
      <c r="C242" s="845">
        <v>1</v>
      </c>
      <c r="D242" s="846">
        <f>'[8]sp. DRG'!E207</f>
        <v>2781</v>
      </c>
      <c r="E242" s="847">
        <f>'[8]sp. DRG'!F207</f>
        <v>4357.5280200000007</v>
      </c>
      <c r="F242" s="848">
        <f>'[8]sp. DRG'!G207</f>
        <v>2758</v>
      </c>
      <c r="G242" s="847">
        <f>'[8]sp. DRG'!H207</f>
        <v>4356.82</v>
      </c>
      <c r="H242" s="887"/>
      <c r="I242" s="847"/>
      <c r="J242" s="887"/>
      <c r="K242" s="847"/>
      <c r="L242" s="887">
        <f>'[8]sp. DRG'!I207</f>
        <v>156</v>
      </c>
      <c r="M242" s="888">
        <f>'[8]sp. DRG'!J207</f>
        <v>353.38072</v>
      </c>
      <c r="N242" s="887">
        <f>'[8]sp. DRG'!K207</f>
        <v>149</v>
      </c>
      <c r="O242" s="887">
        <f>'[8]sp. DRG'!L207</f>
        <v>0</v>
      </c>
      <c r="P242" s="888">
        <f>'[8]sp. DRG'!M207</f>
        <v>327.71</v>
      </c>
      <c r="Q242" s="887">
        <f>'[8]sp. DRG'!N207</f>
        <v>0</v>
      </c>
      <c r="R242" s="888">
        <f>'[8]sp. DRG'!O207</f>
        <v>0</v>
      </c>
      <c r="S242" s="888">
        <f>'[8]sp. DRG'!P207</f>
        <v>0</v>
      </c>
      <c r="T242" s="887">
        <f>'[8]sp. DRG'!Q207</f>
        <v>11981</v>
      </c>
      <c r="U242" s="888">
        <f>'[8]sp. DRG'!R207</f>
        <v>2098.6881600000002</v>
      </c>
      <c r="V242" s="887">
        <f>'[8]sp. DRG'!S207</f>
        <v>8025</v>
      </c>
      <c r="W242" s="888">
        <f>'[8]sp. DRG'!T207</f>
        <v>2081.58</v>
      </c>
      <c r="X242" s="882">
        <f t="shared" si="51"/>
        <v>6809.5969000000005</v>
      </c>
      <c r="Y242" s="842">
        <f t="shared" si="52"/>
        <v>6766.11</v>
      </c>
    </row>
    <row r="243" spans="1:29" ht="13.5" thickBot="1">
      <c r="A243" s="843" t="s">
        <v>602</v>
      </c>
      <c r="B243" s="987" t="s">
        <v>603</v>
      </c>
      <c r="C243" s="845">
        <v>1</v>
      </c>
      <c r="D243" s="846">
        <f>'[8]sp. DRG'!E208</f>
        <v>1620</v>
      </c>
      <c r="E243" s="847">
        <f>'[8]sp. DRG'!F208</f>
        <v>2697.2676000000001</v>
      </c>
      <c r="F243" s="848">
        <f>'[8]sp. DRG'!G208</f>
        <v>1576</v>
      </c>
      <c r="G243" s="847">
        <f>'[8]sp. DRG'!H208</f>
        <v>2695.97</v>
      </c>
      <c r="H243" s="887"/>
      <c r="I243" s="847"/>
      <c r="J243" s="887"/>
      <c r="K243" s="847"/>
      <c r="L243" s="887">
        <f>'[8]sp. DRG'!I208</f>
        <v>384</v>
      </c>
      <c r="M243" s="888">
        <f>'[8]sp. DRG'!J208</f>
        <v>949.52356000000009</v>
      </c>
      <c r="N243" s="887">
        <f>'[8]sp. DRG'!K208</f>
        <v>414</v>
      </c>
      <c r="O243" s="887">
        <f>'[8]sp. DRG'!L208</f>
        <v>0</v>
      </c>
      <c r="P243" s="888">
        <f>'[8]sp. DRG'!M208</f>
        <v>949.33</v>
      </c>
      <c r="Q243" s="887">
        <f>'[8]sp. DRG'!N208</f>
        <v>0</v>
      </c>
      <c r="R243" s="888">
        <f>'[8]sp. DRG'!O208</f>
        <v>0</v>
      </c>
      <c r="S243" s="888">
        <f>'[8]sp. DRG'!P208</f>
        <v>0</v>
      </c>
      <c r="T243" s="887">
        <f>'[8]sp. DRG'!Q208</f>
        <v>10174</v>
      </c>
      <c r="U243" s="888">
        <f>'[8]sp. DRG'!R208</f>
        <v>1888.7938100000001</v>
      </c>
      <c r="V243" s="887">
        <f>'[8]sp. DRG'!S208</f>
        <v>9553</v>
      </c>
      <c r="W243" s="888">
        <f>'[8]sp. DRG'!T208</f>
        <v>1888.78</v>
      </c>
      <c r="X243" s="882">
        <f t="shared" si="51"/>
        <v>5535.5849699999999</v>
      </c>
      <c r="Y243" s="842">
        <f t="shared" si="52"/>
        <v>5534.08</v>
      </c>
    </row>
    <row r="244" spans="1:29" ht="13.5" thickBot="1">
      <c r="A244" s="843" t="s">
        <v>604</v>
      </c>
      <c r="B244" s="987" t="s">
        <v>605</v>
      </c>
      <c r="C244" s="845">
        <v>1</v>
      </c>
      <c r="D244" s="846">
        <f>'[8]sp. DRG'!E209</f>
        <v>2799</v>
      </c>
      <c r="E244" s="847">
        <f>'[8]sp. DRG'!F209</f>
        <v>4226.3710799999999</v>
      </c>
      <c r="F244" s="848">
        <f>'[8]sp. DRG'!G209</f>
        <v>2695</v>
      </c>
      <c r="G244" s="847">
        <f>'[8]sp. DRG'!H209</f>
        <v>4200.67</v>
      </c>
      <c r="H244" s="887"/>
      <c r="I244" s="847"/>
      <c r="J244" s="887"/>
      <c r="K244" s="847"/>
      <c r="L244" s="887">
        <f>'[8]sp. DRG'!I209</f>
        <v>75</v>
      </c>
      <c r="M244" s="888">
        <f>'[8]sp. DRG'!J209</f>
        <v>156.49779999999998</v>
      </c>
      <c r="N244" s="887">
        <f>'[8]sp. DRG'!K209</f>
        <v>112</v>
      </c>
      <c r="O244" s="887">
        <f>'[8]sp. DRG'!L209</f>
        <v>0</v>
      </c>
      <c r="P244" s="888">
        <f>'[8]sp. DRG'!M209</f>
        <v>156.5</v>
      </c>
      <c r="Q244" s="887">
        <f>'[8]sp. DRG'!N209</f>
        <v>0</v>
      </c>
      <c r="R244" s="888">
        <f>'[8]sp. DRG'!O209</f>
        <v>0</v>
      </c>
      <c r="S244" s="888">
        <f>'[8]sp. DRG'!P209</f>
        <v>0</v>
      </c>
      <c r="T244" s="887">
        <f>'[8]sp. DRG'!Q209</f>
        <v>10017</v>
      </c>
      <c r="U244" s="888">
        <f>'[8]sp. DRG'!R209</f>
        <v>2119.0769599999999</v>
      </c>
      <c r="V244" s="887">
        <f>'[8]sp. DRG'!S209</f>
        <v>10094</v>
      </c>
      <c r="W244" s="888">
        <f>'[8]sp. DRG'!T209</f>
        <v>2119.0700000000002</v>
      </c>
      <c r="X244" s="882">
        <f t="shared" si="51"/>
        <v>6501.9458400000003</v>
      </c>
      <c r="Y244" s="842">
        <f t="shared" si="52"/>
        <v>6476.24</v>
      </c>
    </row>
    <row r="245" spans="1:29" ht="13.5" thickBot="1">
      <c r="A245" s="843" t="s">
        <v>606</v>
      </c>
      <c r="B245" s="987" t="s">
        <v>607</v>
      </c>
      <c r="C245" s="845">
        <v>1</v>
      </c>
      <c r="D245" s="846">
        <f>'[8]sp. DRG'!E210</f>
        <v>2583</v>
      </c>
      <c r="E245" s="847">
        <f>'[8]sp. DRG'!F210</f>
        <v>3900.3026500000005</v>
      </c>
      <c r="F245" s="848">
        <f>'[8]sp. DRG'!G210</f>
        <v>2733</v>
      </c>
      <c r="G245" s="847">
        <f>'[8]sp. DRG'!H210</f>
        <v>3800.13</v>
      </c>
      <c r="H245" s="887"/>
      <c r="I245" s="847"/>
      <c r="J245" s="887"/>
      <c r="K245" s="847"/>
      <c r="L245" s="887">
        <f>'[8]sp. DRG'!I210</f>
        <v>216</v>
      </c>
      <c r="M245" s="888">
        <f>'[8]sp. DRG'!J210</f>
        <v>395.93471</v>
      </c>
      <c r="N245" s="887">
        <f>'[8]sp. DRG'!K210</f>
        <v>194</v>
      </c>
      <c r="O245" s="887">
        <f>'[8]sp. DRG'!L210</f>
        <v>0</v>
      </c>
      <c r="P245" s="888">
        <f>'[8]sp. DRG'!M210</f>
        <v>393.05</v>
      </c>
      <c r="Q245" s="887">
        <f>'[8]sp. DRG'!N210</f>
        <v>0</v>
      </c>
      <c r="R245" s="888">
        <f>'[8]sp. DRG'!O210</f>
        <v>0</v>
      </c>
      <c r="S245" s="888">
        <f>'[8]sp. DRG'!P210</f>
        <v>0</v>
      </c>
      <c r="T245" s="887">
        <f>'[8]sp. DRG'!Q210</f>
        <v>11313</v>
      </c>
      <c r="U245" s="888">
        <f>'[8]sp. DRG'!R210</f>
        <v>2208.6576500000006</v>
      </c>
      <c r="V245" s="887">
        <f>'[8]sp. DRG'!S210</f>
        <v>11589</v>
      </c>
      <c r="W245" s="888">
        <f>'[8]sp. DRG'!T210</f>
        <v>2208.6</v>
      </c>
      <c r="X245" s="882">
        <f t="shared" si="51"/>
        <v>6504.8950100000011</v>
      </c>
      <c r="Y245" s="842">
        <f t="shared" si="52"/>
        <v>6401.7800000000007</v>
      </c>
    </row>
    <row r="246" spans="1:29" ht="13.5" thickBot="1">
      <c r="A246" s="843" t="s">
        <v>608</v>
      </c>
      <c r="B246" s="987" t="s">
        <v>609</v>
      </c>
      <c r="C246" s="845">
        <v>1</v>
      </c>
      <c r="D246" s="846">
        <f>'[8]sp. DRG'!E211</f>
        <v>2781</v>
      </c>
      <c r="E246" s="847">
        <f>'[8]sp. DRG'!F211</f>
        <v>3758.6397299999999</v>
      </c>
      <c r="F246" s="848">
        <f>'[8]sp. DRG'!G211</f>
        <v>2624</v>
      </c>
      <c r="G246" s="847">
        <f>'[8]sp. DRG'!H211</f>
        <v>3757.84</v>
      </c>
      <c r="H246" s="887"/>
      <c r="I246" s="847"/>
      <c r="J246" s="887"/>
      <c r="K246" s="847"/>
      <c r="L246" s="887">
        <f>'[8]sp. DRG'!I211</f>
        <v>234</v>
      </c>
      <c r="M246" s="888">
        <f>'[8]sp. DRG'!J211</f>
        <v>488.95180000000005</v>
      </c>
      <c r="N246" s="887">
        <f>'[8]sp. DRG'!K211</f>
        <v>312</v>
      </c>
      <c r="O246" s="887">
        <f>'[8]sp. DRG'!L211</f>
        <v>0</v>
      </c>
      <c r="P246" s="888">
        <f>'[8]sp. DRG'!M211</f>
        <v>478.68</v>
      </c>
      <c r="Q246" s="887">
        <f>'[8]sp. DRG'!N211</f>
        <v>0</v>
      </c>
      <c r="R246" s="888">
        <f>'[8]sp. DRG'!O211</f>
        <v>0</v>
      </c>
      <c r="S246" s="888">
        <f>'[8]sp. DRG'!P211</f>
        <v>0</v>
      </c>
      <c r="T246" s="887">
        <f>'[8]sp. DRG'!Q211</f>
        <v>5281</v>
      </c>
      <c r="U246" s="888">
        <f>'[8]sp. DRG'!R211</f>
        <v>1148.8048399999998</v>
      </c>
      <c r="V246" s="887">
        <f>'[8]sp. DRG'!S211</f>
        <v>6863</v>
      </c>
      <c r="W246" s="888">
        <f>'[8]sp. DRG'!T211</f>
        <v>1148.8</v>
      </c>
      <c r="X246" s="882">
        <f t="shared" si="51"/>
        <v>5396.3963699999995</v>
      </c>
      <c r="Y246" s="842">
        <f t="shared" si="52"/>
        <v>5385.32</v>
      </c>
    </row>
    <row r="247" spans="1:29" ht="13.5" thickBot="1">
      <c r="A247" s="1055" t="s">
        <v>610</v>
      </c>
      <c r="B247" s="1056" t="s">
        <v>611</v>
      </c>
      <c r="C247" s="1057">
        <v>1</v>
      </c>
      <c r="D247" s="846">
        <f>'[8]sp. DRG'!E212</f>
        <v>558</v>
      </c>
      <c r="E247" s="848">
        <f>'[8]sp. DRG'!F212</f>
        <v>871.19348000000002</v>
      </c>
      <c r="F247" s="848">
        <f>'[8]sp. DRG'!G212</f>
        <v>525</v>
      </c>
      <c r="G247" s="848">
        <f>'[8]sp. DRG'!H212</f>
        <v>870.81</v>
      </c>
      <c r="H247" s="887"/>
      <c r="I247" s="888"/>
      <c r="J247" s="887"/>
      <c r="K247" s="888"/>
      <c r="L247" s="887">
        <f>'[8]sp. DRG'!I212</f>
        <v>1383</v>
      </c>
      <c r="M247" s="887">
        <f>'[8]sp. DRG'!J212</f>
        <v>7291.2625599999992</v>
      </c>
      <c r="N247" s="887">
        <f>'[8]sp. DRG'!K212</f>
        <v>1173</v>
      </c>
      <c r="O247" s="887">
        <f>'[8]sp. DRG'!L212</f>
        <v>62321</v>
      </c>
      <c r="P247" s="887">
        <f>'[8]sp. DRG'!M212</f>
        <v>7291.26</v>
      </c>
      <c r="Q247" s="887">
        <f>'[8]sp. DRG'!N212</f>
        <v>0</v>
      </c>
      <c r="R247" s="887">
        <f>'[8]sp. DRG'!O212</f>
        <v>0</v>
      </c>
      <c r="S247" s="887">
        <f>'[8]sp. DRG'!P212</f>
        <v>0</v>
      </c>
      <c r="T247" s="887">
        <f>'[8]sp. DRG'!Q212</f>
        <v>0</v>
      </c>
      <c r="U247" s="887">
        <f>'[8]sp. DRG'!R212</f>
        <v>0</v>
      </c>
      <c r="V247" s="887">
        <f>'[8]sp. DRG'!S212</f>
        <v>0</v>
      </c>
      <c r="W247" s="887">
        <f>'[8]sp. DRG'!T212</f>
        <v>0</v>
      </c>
      <c r="X247" s="882">
        <f t="shared" si="51"/>
        <v>8162.4560399999991</v>
      </c>
      <c r="Y247" s="842">
        <f t="shared" si="52"/>
        <v>8162.07</v>
      </c>
    </row>
    <row r="248" spans="1:29" ht="23.25" thickBot="1">
      <c r="A248" s="1258" t="s">
        <v>1163</v>
      </c>
      <c r="B248" s="1259" t="s">
        <v>1164</v>
      </c>
      <c r="C248" s="1064">
        <v>3</v>
      </c>
      <c r="D248" s="1136"/>
      <c r="E248" s="1146"/>
      <c r="F248" s="1146"/>
      <c r="G248" s="1146"/>
      <c r="H248" s="1115"/>
      <c r="I248" s="1114"/>
      <c r="J248" s="1115"/>
      <c r="K248" s="1114"/>
      <c r="L248" s="1115">
        <f>'[8]sp. recuperare si  cronici'!E63</f>
        <v>273</v>
      </c>
      <c r="M248" s="1115">
        <f>'[8]sp. recuperare si  cronici'!F63</f>
        <v>779.64455000000009</v>
      </c>
      <c r="N248" s="1115">
        <f>'[8]sp. recuperare si  cronici'!G63</f>
        <v>360</v>
      </c>
      <c r="O248" s="1115">
        <f>'[8]sp. recuperare si  cronici'!H63</f>
        <v>0</v>
      </c>
      <c r="P248" s="1115">
        <f>'[8]sp. recuperare si  cronici'!I63</f>
        <v>779.38</v>
      </c>
      <c r="Q248" s="1115">
        <f>'[8]sp. recuperare si  cronici'!J63</f>
        <v>0</v>
      </c>
      <c r="R248" s="1115">
        <f>'[8]sp. recuperare si  cronici'!K63</f>
        <v>0</v>
      </c>
      <c r="S248" s="1115">
        <f>'[8]sp. recuperare si  cronici'!L63</f>
        <v>0</v>
      </c>
      <c r="T248" s="1115"/>
      <c r="U248" s="1115"/>
      <c r="V248" s="1115"/>
      <c r="W248" s="1115"/>
      <c r="X248" s="882">
        <f>U248+R248+M248+I248+E248</f>
        <v>779.64455000000009</v>
      </c>
      <c r="Y248" s="842">
        <f>W248+S248+P248+K248+G248</f>
        <v>779.38</v>
      </c>
    </row>
    <row r="249" spans="1:29" ht="28.5" customHeight="1" thickBot="1">
      <c r="A249" s="1258" t="s">
        <v>1165</v>
      </c>
      <c r="B249" s="1259" t="s">
        <v>1166</v>
      </c>
      <c r="C249" s="1064">
        <v>3</v>
      </c>
      <c r="D249" s="1136"/>
      <c r="E249" s="1146"/>
      <c r="F249" s="1146"/>
      <c r="G249" s="1146"/>
      <c r="H249" s="1115"/>
      <c r="I249" s="1114"/>
      <c r="J249" s="1115"/>
      <c r="K249" s="1114"/>
      <c r="L249" s="1115">
        <f>'[8]sp. recuperare si  cronici'!E64</f>
        <v>276</v>
      </c>
      <c r="M249" s="1115">
        <f>'[8]sp. recuperare si  cronici'!F64</f>
        <v>872.82968000000005</v>
      </c>
      <c r="N249" s="1115">
        <f>'[8]sp. recuperare si  cronici'!G64</f>
        <v>393</v>
      </c>
      <c r="O249" s="1115">
        <f>'[8]sp. recuperare si  cronici'!H64</f>
        <v>0</v>
      </c>
      <c r="P249" s="1115">
        <f>'[8]sp. recuperare si  cronici'!I64</f>
        <v>819.89</v>
      </c>
      <c r="Q249" s="1115">
        <f>'[8]sp. recuperare si  cronici'!J64</f>
        <v>0</v>
      </c>
      <c r="R249" s="1115">
        <f>'[8]sp. recuperare si  cronici'!K64</f>
        <v>0</v>
      </c>
      <c r="S249" s="1115">
        <f>'[8]sp. recuperare si  cronici'!L64</f>
        <v>0</v>
      </c>
      <c r="T249" s="1115"/>
      <c r="U249" s="1115"/>
      <c r="V249" s="1115"/>
      <c r="W249" s="1115"/>
      <c r="X249" s="882">
        <f>U249+R249+M249+I249+E249</f>
        <v>872.82968000000005</v>
      </c>
      <c r="Y249" s="842">
        <f>W249+S249+P249+K249+G249</f>
        <v>819.89</v>
      </c>
    </row>
    <row r="250" spans="1:29" ht="13.5" thickBot="1">
      <c r="A250" s="1260" t="s">
        <v>612</v>
      </c>
      <c r="B250" s="1261" t="s">
        <v>613</v>
      </c>
      <c r="C250" s="1064">
        <v>1</v>
      </c>
      <c r="D250" s="897">
        <f>'[8]sp. DRG'!E213</f>
        <v>2385</v>
      </c>
      <c r="E250" s="899">
        <f>'[8]sp. DRG'!F213</f>
        <v>3313.46967</v>
      </c>
      <c r="F250" s="899">
        <f>'[8]sp. DRG'!G213</f>
        <v>1809</v>
      </c>
      <c r="G250" s="899">
        <f>'[8]sp. DRG'!H213</f>
        <v>3159.74</v>
      </c>
      <c r="H250" s="903"/>
      <c r="I250" s="902"/>
      <c r="J250" s="903"/>
      <c r="K250" s="902"/>
      <c r="L250" s="903">
        <f>'[8]sp. DRG'!I213</f>
        <v>0</v>
      </c>
      <c r="M250" s="903">
        <f>'[8]sp. DRG'!J213</f>
        <v>0</v>
      </c>
      <c r="N250" s="903">
        <f>'[8]sp. DRG'!K213</f>
        <v>0</v>
      </c>
      <c r="O250" s="903">
        <f>'[8]sp. DRG'!L213</f>
        <v>0</v>
      </c>
      <c r="P250" s="903">
        <f>'[8]sp. DRG'!M213</f>
        <v>0</v>
      </c>
      <c r="Q250" s="903">
        <f>'[8]sp. DRG'!N213</f>
        <v>0</v>
      </c>
      <c r="R250" s="903">
        <f>'[8]sp. DRG'!O213</f>
        <v>0</v>
      </c>
      <c r="S250" s="903">
        <f>'[8]sp. DRG'!P213</f>
        <v>0</v>
      </c>
      <c r="T250" s="903">
        <f>'[8]sp. DRG'!Q213</f>
        <v>3496</v>
      </c>
      <c r="U250" s="903">
        <f>'[8]sp. DRG'!R213</f>
        <v>582.79974000000016</v>
      </c>
      <c r="V250" s="903">
        <f>'[8]sp. DRG'!S213</f>
        <v>3260</v>
      </c>
      <c r="W250" s="903">
        <f>'[8]sp. DRG'!T213</f>
        <v>544.07000000000005</v>
      </c>
      <c r="X250" s="1262">
        <f t="shared" si="51"/>
        <v>3896.2694099999999</v>
      </c>
      <c r="Y250" s="1263">
        <f t="shared" si="52"/>
        <v>3703.81</v>
      </c>
    </row>
    <row r="251" spans="1:29" ht="13.5" thickBot="1">
      <c r="A251" s="3004" t="s">
        <v>614</v>
      </c>
      <c r="B251" s="3005"/>
      <c r="C251" s="3022"/>
      <c r="D251" s="876">
        <f>SUM(D239:D250)</f>
        <v>51768</v>
      </c>
      <c r="E251" s="877">
        <f t="shared" ref="E251:Y251" si="53">SUM(E239:E250)</f>
        <v>94032.464280000015</v>
      </c>
      <c r="F251" s="876">
        <f t="shared" si="53"/>
        <v>50639</v>
      </c>
      <c r="G251" s="877">
        <f t="shared" si="53"/>
        <v>93479.2598</v>
      </c>
      <c r="H251" s="876">
        <f t="shared" si="53"/>
        <v>0</v>
      </c>
      <c r="I251" s="876">
        <f t="shared" si="53"/>
        <v>0</v>
      </c>
      <c r="J251" s="876">
        <f t="shared" si="53"/>
        <v>0</v>
      </c>
      <c r="K251" s="876">
        <f t="shared" si="53"/>
        <v>0</v>
      </c>
      <c r="L251" s="876">
        <f t="shared" si="53"/>
        <v>5907</v>
      </c>
      <c r="M251" s="877">
        <f t="shared" si="53"/>
        <v>17783.874380000001</v>
      </c>
      <c r="N251" s="876">
        <f t="shared" si="53"/>
        <v>5642</v>
      </c>
      <c r="O251" s="876">
        <f t="shared" si="53"/>
        <v>67560</v>
      </c>
      <c r="P251" s="877">
        <f t="shared" si="53"/>
        <v>17565.32</v>
      </c>
      <c r="Q251" s="876">
        <f t="shared" si="53"/>
        <v>3606</v>
      </c>
      <c r="R251" s="876">
        <f t="shared" si="53"/>
        <v>764.2099199999999</v>
      </c>
      <c r="S251" s="876">
        <f t="shared" si="53"/>
        <v>682.59</v>
      </c>
      <c r="T251" s="876">
        <f t="shared" si="53"/>
        <v>115170</v>
      </c>
      <c r="U251" s="877">
        <f t="shared" si="53"/>
        <v>21020.27619</v>
      </c>
      <c r="V251" s="876">
        <f t="shared" si="53"/>
        <v>89046</v>
      </c>
      <c r="W251" s="877">
        <f t="shared" si="53"/>
        <v>20680.059999999998</v>
      </c>
      <c r="X251" s="875">
        <f t="shared" si="53"/>
        <v>133600.82477000001</v>
      </c>
      <c r="Y251" s="875">
        <f t="shared" si="53"/>
        <v>132407.22980000003</v>
      </c>
      <c r="Z251" s="878">
        <f>'[8]sp. DRG'!U214+'[8]sp. recuperare si  cronici'!U65</f>
        <v>133600.82477000001</v>
      </c>
      <c r="AA251" s="878">
        <f>'[8]sp. DRG'!V214+'[8]sp. recuperare si  cronici'!V65</f>
        <v>132407.2298</v>
      </c>
      <c r="AB251" s="879">
        <f>X251-Z251</f>
        <v>0</v>
      </c>
      <c r="AC251" s="879">
        <f>Y251-AA251</f>
        <v>0</v>
      </c>
    </row>
    <row r="252" spans="1:29" s="862" customFormat="1" ht="22.5">
      <c r="A252" s="999" t="s">
        <v>615</v>
      </c>
      <c r="B252" s="937" t="s">
        <v>616</v>
      </c>
      <c r="C252" s="885">
        <v>1</v>
      </c>
      <c r="D252" s="1264">
        <f>'[8]sp. DRG'!E215</f>
        <v>13221</v>
      </c>
      <c r="E252" s="1045">
        <f>'[8]sp. DRG'!F215</f>
        <v>22190.34</v>
      </c>
      <c r="F252" s="1150">
        <f>'[8]sp. DRG'!G215</f>
        <v>13221</v>
      </c>
      <c r="G252" s="1047">
        <f>'[8]sp. DRG'!H215</f>
        <v>22190.34</v>
      </c>
      <c r="H252" s="1191"/>
      <c r="I252" s="1045"/>
      <c r="J252" s="1151"/>
      <c r="K252" s="1192"/>
      <c r="L252" s="1196">
        <f>'[8]sp. DRG'!I215</f>
        <v>591</v>
      </c>
      <c r="M252" s="1152">
        <f>'[8]sp. DRG'!J215</f>
        <v>989.05</v>
      </c>
      <c r="N252" s="1151">
        <f>'[8]sp. DRG'!K215</f>
        <v>591</v>
      </c>
      <c r="O252" s="1151">
        <f>'[8]sp. DRG'!L215</f>
        <v>585</v>
      </c>
      <c r="P252" s="1152">
        <f>'[8]sp. DRG'!M215</f>
        <v>989.05</v>
      </c>
      <c r="Q252" s="1151">
        <f>'[8]sp. DRG'!N215</f>
        <v>0</v>
      </c>
      <c r="R252" s="1152">
        <f>'[8]sp. DRG'!O215</f>
        <v>0</v>
      </c>
      <c r="S252" s="1265">
        <f>'[8]sp. DRG'!P215</f>
        <v>0</v>
      </c>
      <c r="T252" s="1196">
        <f>'[8]sp. DRG'!Q215</f>
        <v>4959</v>
      </c>
      <c r="U252" s="1152">
        <f>'[8]sp. DRG'!R215</f>
        <v>1421.09</v>
      </c>
      <c r="V252" s="1151">
        <f>'[8]sp. DRG'!S215</f>
        <v>4959</v>
      </c>
      <c r="W252" s="1265">
        <f>'[8]sp. DRG'!T215</f>
        <v>1421.09</v>
      </c>
      <c r="X252" s="912">
        <f>U252+R252+M252+I252+E252</f>
        <v>24600.48</v>
      </c>
      <c r="Y252" s="913">
        <f>W252+S252+P252+K252+G252</f>
        <v>24600.48</v>
      </c>
      <c r="Z252" s="861"/>
      <c r="AA252" s="861"/>
    </row>
    <row r="253" spans="1:29" ht="22.5">
      <c r="A253" s="843" t="s">
        <v>617</v>
      </c>
      <c r="B253" s="844" t="s">
        <v>618</v>
      </c>
      <c r="C253" s="845">
        <v>1</v>
      </c>
      <c r="D253" s="855">
        <f>'[8]sp. DRG'!E216</f>
        <v>2464</v>
      </c>
      <c r="E253" s="856">
        <f>'[8]sp. DRG'!F216</f>
        <v>3357.77</v>
      </c>
      <c r="F253" s="857">
        <f>'[8]sp. DRG'!G216</f>
        <v>2464</v>
      </c>
      <c r="G253" s="858">
        <f>'[8]sp. DRG'!H216</f>
        <v>3357.77</v>
      </c>
      <c r="H253" s="886"/>
      <c r="I253" s="856"/>
      <c r="J253" s="887"/>
      <c r="K253" s="860"/>
      <c r="L253" s="923">
        <f>'[8]sp. DRG'!I216</f>
        <v>0</v>
      </c>
      <c r="M253" s="920">
        <f>'[8]sp. DRG'!J216</f>
        <v>0</v>
      </c>
      <c r="N253" s="915">
        <f>'[8]sp. DRG'!K216</f>
        <v>0</v>
      </c>
      <c r="O253" s="915">
        <f>'[8]sp. DRG'!L216</f>
        <v>0</v>
      </c>
      <c r="P253" s="920">
        <f>'[8]sp. DRG'!M216</f>
        <v>0</v>
      </c>
      <c r="Q253" s="915">
        <f>'[8]sp. DRG'!N216</f>
        <v>0</v>
      </c>
      <c r="R253" s="920">
        <f>'[8]sp. DRG'!O216</f>
        <v>0</v>
      </c>
      <c r="S253" s="922">
        <f>'[8]sp. DRG'!P216</f>
        <v>0</v>
      </c>
      <c r="T253" s="923">
        <f>'[8]sp. DRG'!Q216</f>
        <v>5933</v>
      </c>
      <c r="U253" s="920">
        <f>'[8]sp. DRG'!R216</f>
        <v>1069.55</v>
      </c>
      <c r="V253" s="915">
        <f>'[8]sp. DRG'!S216</f>
        <v>5933</v>
      </c>
      <c r="W253" s="922">
        <f>'[8]sp. DRG'!T216</f>
        <v>1069.55</v>
      </c>
      <c r="X253" s="912">
        <f>U253+R253+M253+I253+E253</f>
        <v>4427.32</v>
      </c>
      <c r="Y253" s="913">
        <f>W253+S253+P253+K253+G253</f>
        <v>4427.32</v>
      </c>
    </row>
    <row r="254" spans="1:29" ht="22.5">
      <c r="A254" s="1266" t="s">
        <v>619</v>
      </c>
      <c r="B254" s="1267" t="s">
        <v>620</v>
      </c>
      <c r="C254" s="1140">
        <v>1</v>
      </c>
      <c r="D254" s="857">
        <f>'[8]sp. DRG'!E217</f>
        <v>3589</v>
      </c>
      <c r="E254" s="856">
        <f>'[8]sp. DRG'!F217</f>
        <v>6131.2</v>
      </c>
      <c r="F254" s="857">
        <f>'[8]sp. DRG'!G217</f>
        <v>3589</v>
      </c>
      <c r="G254" s="856">
        <f>'[8]sp. DRG'!H217</f>
        <v>6131.2</v>
      </c>
      <c r="H254" s="887"/>
      <c r="I254" s="856"/>
      <c r="J254" s="887"/>
      <c r="K254" s="856"/>
      <c r="L254" s="915">
        <f>'[8]sp. DRG'!I217</f>
        <v>0</v>
      </c>
      <c r="M254" s="920">
        <f>'[8]sp. DRG'!J217</f>
        <v>0</v>
      </c>
      <c r="N254" s="915">
        <f>'[8]sp. DRG'!K217</f>
        <v>0</v>
      </c>
      <c r="O254" s="915">
        <f>'[8]sp. DRG'!L217</f>
        <v>0</v>
      </c>
      <c r="P254" s="920">
        <f>'[8]sp. DRG'!M217</f>
        <v>0</v>
      </c>
      <c r="Q254" s="915">
        <f>'[8]sp. DRG'!N217</f>
        <v>0</v>
      </c>
      <c r="R254" s="920">
        <f>'[8]sp. DRG'!O217</f>
        <v>0</v>
      </c>
      <c r="S254" s="920">
        <f>'[8]sp. DRG'!P217</f>
        <v>0</v>
      </c>
      <c r="T254" s="915">
        <f>'[8]sp. DRG'!Q217</f>
        <v>4660</v>
      </c>
      <c r="U254" s="920">
        <f>'[8]sp. DRG'!R217</f>
        <v>572.86</v>
      </c>
      <c r="V254" s="915">
        <f>'[8]sp. DRG'!S217</f>
        <v>4660</v>
      </c>
      <c r="W254" s="920">
        <f>'[8]sp. DRG'!T217</f>
        <v>572.86</v>
      </c>
      <c r="X254" s="912">
        <f>U254+R254+M254+I254+E254</f>
        <v>6704.0599999999995</v>
      </c>
      <c r="Y254" s="913">
        <f>W254+S254+P254+K254+G254</f>
        <v>6704.0599999999995</v>
      </c>
    </row>
    <row r="255" spans="1:29" ht="23.25" thickBot="1">
      <c r="A255" s="1268" t="s">
        <v>621</v>
      </c>
      <c r="B255" s="1268" t="s">
        <v>622</v>
      </c>
      <c r="C255" s="1243">
        <v>1</v>
      </c>
      <c r="D255" s="857">
        <f>'[8]sp. DRG'!E218</f>
        <v>1570</v>
      </c>
      <c r="E255" s="856">
        <f>'[8]sp. DRG'!F218</f>
        <v>2618.41</v>
      </c>
      <c r="F255" s="857">
        <f>'[8]sp. DRG'!G218</f>
        <v>1570</v>
      </c>
      <c r="G255" s="856">
        <f>'[8]sp. DRG'!H218</f>
        <v>2618.41</v>
      </c>
      <c r="H255" s="1115"/>
      <c r="I255" s="865"/>
      <c r="J255" s="1115"/>
      <c r="K255" s="865"/>
      <c r="L255" s="915">
        <f>'[8]sp. DRG'!I218</f>
        <v>0</v>
      </c>
      <c r="M255" s="915">
        <f>'[8]sp. DRG'!J218</f>
        <v>0</v>
      </c>
      <c r="N255" s="915">
        <f>'[8]sp. DRG'!K218</f>
        <v>0</v>
      </c>
      <c r="O255" s="915">
        <f>'[8]sp. DRG'!L218</f>
        <v>0</v>
      </c>
      <c r="P255" s="915">
        <f>'[8]sp. DRG'!M218</f>
        <v>0</v>
      </c>
      <c r="Q255" s="915">
        <f>'[8]sp. DRG'!N218</f>
        <v>0</v>
      </c>
      <c r="R255" s="915">
        <f>'[8]sp. DRG'!O218</f>
        <v>0</v>
      </c>
      <c r="S255" s="915">
        <f>'[8]sp. DRG'!P218</f>
        <v>0</v>
      </c>
      <c r="T255" s="915">
        <f>'[8]sp. DRG'!Q218</f>
        <v>3319</v>
      </c>
      <c r="U255" s="920">
        <f>'[8]sp. DRG'!R218</f>
        <v>972.97</v>
      </c>
      <c r="V255" s="915">
        <f>'[8]sp. DRG'!S218</f>
        <v>3319</v>
      </c>
      <c r="W255" s="920">
        <f>'[8]sp. DRG'!T218</f>
        <v>972.97</v>
      </c>
      <c r="X255" s="912">
        <f>U255+R255+M255+I255+E255</f>
        <v>3591.38</v>
      </c>
      <c r="Y255" s="913">
        <f>W255+S255+P255+K255+G255</f>
        <v>3591.38</v>
      </c>
    </row>
    <row r="256" spans="1:29" ht="13.5" thickBot="1">
      <c r="A256" s="3004" t="s">
        <v>623</v>
      </c>
      <c r="B256" s="3005"/>
      <c r="C256" s="3022"/>
      <c r="D256" s="1122">
        <f>SUM(D252:D255)</f>
        <v>20844</v>
      </c>
      <c r="E256" s="1257">
        <f t="shared" ref="E256:Y256" si="54">SUM(E252:E255)</f>
        <v>34297.72</v>
      </c>
      <c r="F256" s="1122">
        <f t="shared" si="54"/>
        <v>20844</v>
      </c>
      <c r="G256" s="1257">
        <f t="shared" si="54"/>
        <v>34297.72</v>
      </c>
      <c r="H256" s="1122">
        <f t="shared" si="54"/>
        <v>0</v>
      </c>
      <c r="I256" s="1122">
        <f t="shared" si="54"/>
        <v>0</v>
      </c>
      <c r="J256" s="1122">
        <f t="shared" si="54"/>
        <v>0</v>
      </c>
      <c r="K256" s="1122">
        <f t="shared" si="54"/>
        <v>0</v>
      </c>
      <c r="L256" s="1122">
        <f t="shared" si="54"/>
        <v>591</v>
      </c>
      <c r="M256" s="1257">
        <f t="shared" si="54"/>
        <v>989.05</v>
      </c>
      <c r="N256" s="1122">
        <f t="shared" si="54"/>
        <v>591</v>
      </c>
      <c r="O256" s="1122">
        <f t="shared" si="54"/>
        <v>585</v>
      </c>
      <c r="P256" s="1257">
        <f t="shared" si="54"/>
        <v>989.05</v>
      </c>
      <c r="Q256" s="1122">
        <f t="shared" si="54"/>
        <v>0</v>
      </c>
      <c r="R256" s="1122">
        <f t="shared" si="54"/>
        <v>0</v>
      </c>
      <c r="S256" s="1122">
        <f t="shared" si="54"/>
        <v>0</v>
      </c>
      <c r="T256" s="1122">
        <f t="shared" si="54"/>
        <v>18871</v>
      </c>
      <c r="U256" s="1122">
        <f t="shared" si="54"/>
        <v>4036.4700000000003</v>
      </c>
      <c r="V256" s="1122">
        <f t="shared" si="54"/>
        <v>18871</v>
      </c>
      <c r="W256" s="1122">
        <f t="shared" si="54"/>
        <v>4036.4700000000003</v>
      </c>
      <c r="X256" s="874">
        <f t="shared" si="54"/>
        <v>39323.24</v>
      </c>
      <c r="Y256" s="874">
        <f t="shared" si="54"/>
        <v>39323.24</v>
      </c>
      <c r="Z256" s="878">
        <f>'[8]sp. DRG'!U219+'[8]sp. acuti altele decat DRG'!U44</f>
        <v>39323.24</v>
      </c>
      <c r="AA256" s="878">
        <f>'[8]sp. DRG'!V219+'[8]sp. acuti altele decat DRG'!V44</f>
        <v>39323.24</v>
      </c>
      <c r="AB256" s="879">
        <f>X256-Z256</f>
        <v>0</v>
      </c>
      <c r="AC256" s="879">
        <f>Y256-AA256</f>
        <v>0</v>
      </c>
    </row>
    <row r="257" spans="1:27" s="862" customFormat="1" ht="33.75">
      <c r="A257" s="832" t="s">
        <v>624</v>
      </c>
      <c r="B257" s="983" t="s">
        <v>625</v>
      </c>
      <c r="C257" s="885">
        <v>1</v>
      </c>
      <c r="D257" s="938">
        <f>'[8]sp. DRG'!E220</f>
        <v>30536.965927286401</v>
      </c>
      <c r="E257" s="939">
        <f>'[8]sp. DRG'!F220</f>
        <v>81947.543440000009</v>
      </c>
      <c r="F257" s="940">
        <f>'[8]sp. DRG'!G220</f>
        <v>30536.965927286401</v>
      </c>
      <c r="G257" s="1269">
        <f>'[8]sp. DRG'!H220</f>
        <v>81947.543440000009</v>
      </c>
      <c r="H257" s="942"/>
      <c r="I257" s="939"/>
      <c r="J257" s="943"/>
      <c r="K257" s="1269"/>
      <c r="L257" s="942">
        <f>'[8]sp. DRG'!I220</f>
        <v>0</v>
      </c>
      <c r="M257" s="985">
        <f>'[8]sp. DRG'!J220</f>
        <v>0</v>
      </c>
      <c r="N257" s="943">
        <f>'[8]sp. DRG'!K220</f>
        <v>0</v>
      </c>
      <c r="O257" s="943">
        <f>'[8]sp. DRG'!L220</f>
        <v>0</v>
      </c>
      <c r="P257" s="985">
        <f>'[8]sp. DRG'!M220</f>
        <v>0</v>
      </c>
      <c r="Q257" s="943">
        <f>'[8]sp. DRG'!N220</f>
        <v>0</v>
      </c>
      <c r="R257" s="985">
        <f>'[8]sp. DRG'!O220</f>
        <v>0</v>
      </c>
      <c r="S257" s="1069">
        <f>'[8]sp. DRG'!P220</f>
        <v>0</v>
      </c>
      <c r="T257" s="942">
        <f>'[8]sp. DRG'!Q220</f>
        <v>24723.720596298372</v>
      </c>
      <c r="U257" s="985">
        <f>'[8]sp. DRG'!R220</f>
        <v>7635.6749150000014</v>
      </c>
      <c r="V257" s="943">
        <f>'[8]sp. DRG'!S220</f>
        <v>24723.720596298372</v>
      </c>
      <c r="W257" s="986">
        <f>'[8]sp. DRG'!T220</f>
        <v>7635.6749150000014</v>
      </c>
      <c r="X257" s="912">
        <f t="shared" ref="X257:X282" si="55">U257+R257+M257+I257+E257</f>
        <v>89583.218355000005</v>
      </c>
      <c r="Y257" s="913">
        <f t="shared" ref="Y257:Y282" si="56">W257+S257+P257+K257+G257</f>
        <v>89583.218355000005</v>
      </c>
      <c r="Z257" s="861"/>
      <c r="AA257" s="861"/>
    </row>
    <row r="258" spans="1:27" s="862" customFormat="1" ht="33.75">
      <c r="A258" s="843" t="s">
        <v>626</v>
      </c>
      <c r="B258" s="987" t="s">
        <v>627</v>
      </c>
      <c r="C258" s="845">
        <v>1</v>
      </c>
      <c r="D258" s="855">
        <f>'[8]sp. DRG'!E221</f>
        <v>17017.732429652177</v>
      </c>
      <c r="E258" s="856">
        <f>'[8]sp. DRG'!F221</f>
        <v>34245.298216406198</v>
      </c>
      <c r="F258" s="857">
        <f>'[8]sp. DRG'!G221</f>
        <v>17017.732429652177</v>
      </c>
      <c r="G258" s="860">
        <f>'[8]sp. DRG'!H221</f>
        <v>34245.298216406198</v>
      </c>
      <c r="H258" s="948"/>
      <c r="I258" s="856"/>
      <c r="J258" s="949"/>
      <c r="K258" s="860"/>
      <c r="L258" s="948">
        <f>'[8]sp. DRG'!I221</f>
        <v>294.67739407580945</v>
      </c>
      <c r="M258" s="956">
        <f>'[8]sp. DRG'!J221</f>
        <v>814.35086000000001</v>
      </c>
      <c r="N258" s="949">
        <f>'[8]sp. DRG'!K221</f>
        <v>294.67739407580945</v>
      </c>
      <c r="O258" s="949">
        <f>'[8]sp. DRG'!L221</f>
        <v>0</v>
      </c>
      <c r="P258" s="956">
        <f>'[8]sp. DRG'!M221</f>
        <v>814.35086000000001</v>
      </c>
      <c r="Q258" s="949">
        <f>'[8]sp. DRG'!N221</f>
        <v>0</v>
      </c>
      <c r="R258" s="956">
        <f>'[8]sp. DRG'!O221</f>
        <v>0</v>
      </c>
      <c r="S258" s="1071">
        <f>'[8]sp. DRG'!P221</f>
        <v>0</v>
      </c>
      <c r="T258" s="948">
        <f>'[8]sp. DRG'!Q221</f>
        <v>13348.629607744126</v>
      </c>
      <c r="U258" s="956">
        <f>'[8]sp. DRG'!R221</f>
        <v>3871.4774799999996</v>
      </c>
      <c r="V258" s="949">
        <f>'[8]sp. DRG'!S221</f>
        <v>13348.629607744126</v>
      </c>
      <c r="W258" s="957">
        <f>'[8]sp. DRG'!T221</f>
        <v>3871.4774799999996</v>
      </c>
      <c r="X258" s="912">
        <f t="shared" si="55"/>
        <v>38931.126556406198</v>
      </c>
      <c r="Y258" s="913">
        <f t="shared" si="56"/>
        <v>38931.126556406198</v>
      </c>
      <c r="Z258" s="861"/>
      <c r="AA258" s="861"/>
    </row>
    <row r="259" spans="1:27" s="862" customFormat="1" ht="33.75">
      <c r="A259" s="843" t="s">
        <v>628</v>
      </c>
      <c r="B259" s="987" t="s">
        <v>629</v>
      </c>
      <c r="C259" s="845">
        <v>1</v>
      </c>
      <c r="D259" s="855">
        <f>'[8]sp. DRG'!E222</f>
        <v>3297.1811745128898</v>
      </c>
      <c r="E259" s="856">
        <f>'[8]sp. DRG'!F222</f>
        <v>12921.364299999999</v>
      </c>
      <c r="F259" s="857">
        <f>'[8]sp. DRG'!G222</f>
        <v>3297.1811745128898</v>
      </c>
      <c r="G259" s="860">
        <f>'[8]sp. DRG'!H222</f>
        <v>12921.364299999999</v>
      </c>
      <c r="H259" s="948"/>
      <c r="I259" s="856"/>
      <c r="J259" s="949"/>
      <c r="K259" s="860"/>
      <c r="L259" s="948">
        <f>'[8]sp. DRG'!I222</f>
        <v>0</v>
      </c>
      <c r="M259" s="956">
        <f>'[8]sp. DRG'!J222</f>
        <v>0</v>
      </c>
      <c r="N259" s="949">
        <f>'[8]sp. DRG'!K222</f>
        <v>0</v>
      </c>
      <c r="O259" s="949">
        <f>'[8]sp. DRG'!L222</f>
        <v>0</v>
      </c>
      <c r="P259" s="956">
        <f>'[8]sp. DRG'!M222</f>
        <v>0</v>
      </c>
      <c r="Q259" s="949">
        <f>'[8]sp. DRG'!N222</f>
        <v>0</v>
      </c>
      <c r="R259" s="956">
        <f>'[8]sp. DRG'!O222</f>
        <v>0</v>
      </c>
      <c r="S259" s="1071">
        <f>'[8]sp. DRG'!P222</f>
        <v>0</v>
      </c>
      <c r="T259" s="948">
        <f>'[8]sp. DRG'!Q222</f>
        <v>16542.185676147816</v>
      </c>
      <c r="U259" s="956">
        <f>'[8]sp. DRG'!R222</f>
        <v>5905.589030000001</v>
      </c>
      <c r="V259" s="949">
        <f>'[8]sp. DRG'!S222</f>
        <v>16542.185676147816</v>
      </c>
      <c r="W259" s="957">
        <f>'[8]sp. DRG'!T222</f>
        <v>5905.589030000001</v>
      </c>
      <c r="X259" s="912">
        <f t="shared" si="55"/>
        <v>18826.95333</v>
      </c>
      <c r="Y259" s="913">
        <f t="shared" si="56"/>
        <v>18826.95333</v>
      </c>
      <c r="Z259" s="861"/>
      <c r="AA259" s="861"/>
    </row>
    <row r="260" spans="1:27" s="862" customFormat="1" ht="22.5">
      <c r="A260" s="843" t="s">
        <v>630</v>
      </c>
      <c r="B260" s="987" t="s">
        <v>631</v>
      </c>
      <c r="C260" s="845">
        <v>1</v>
      </c>
      <c r="D260" s="855">
        <f>'[8]sp. DRG'!E223</f>
        <v>4591.9781602591756</v>
      </c>
      <c r="E260" s="856">
        <f>'[8]sp. DRG'!F223</f>
        <v>11613.423824</v>
      </c>
      <c r="F260" s="857">
        <f>'[8]sp. DRG'!G223</f>
        <v>4591.9781602591756</v>
      </c>
      <c r="G260" s="860">
        <f>'[8]sp. DRG'!H223</f>
        <v>11613.423824</v>
      </c>
      <c r="H260" s="948"/>
      <c r="I260" s="856"/>
      <c r="J260" s="949"/>
      <c r="K260" s="860"/>
      <c r="L260" s="948">
        <f>'[8]sp. DRG'!I223</f>
        <v>519.50634934642142</v>
      </c>
      <c r="M260" s="956">
        <f>'[8]sp. DRG'!J223</f>
        <v>901.1683700000001</v>
      </c>
      <c r="N260" s="949">
        <f>'[8]sp. DRG'!K223</f>
        <v>519.50634934642142</v>
      </c>
      <c r="O260" s="949">
        <f>'[8]sp. DRG'!L223</f>
        <v>0</v>
      </c>
      <c r="P260" s="956">
        <f>'[8]sp. DRG'!M223</f>
        <v>901.1683700000001</v>
      </c>
      <c r="Q260" s="949">
        <f>'[8]sp. DRG'!N223</f>
        <v>0</v>
      </c>
      <c r="R260" s="956">
        <f>'[8]sp. DRG'!O223</f>
        <v>0</v>
      </c>
      <c r="S260" s="1071">
        <f>'[8]sp. DRG'!P223</f>
        <v>0</v>
      </c>
      <c r="T260" s="948">
        <f>'[8]sp. DRG'!Q223</f>
        <v>19322.061545840868</v>
      </c>
      <c r="U260" s="956">
        <f>'[8]sp. DRG'!R223</f>
        <v>5190.7775029999993</v>
      </c>
      <c r="V260" s="949">
        <f>'[8]sp. DRG'!S223</f>
        <v>19322.061545840868</v>
      </c>
      <c r="W260" s="957">
        <f>'[8]sp. DRG'!T223</f>
        <v>5190.7775029999993</v>
      </c>
      <c r="X260" s="912">
        <f t="shared" si="55"/>
        <v>17705.369696999998</v>
      </c>
      <c r="Y260" s="913">
        <f t="shared" si="56"/>
        <v>17705.369696999998</v>
      </c>
      <c r="Z260" s="861"/>
      <c r="AA260" s="861"/>
    </row>
    <row r="261" spans="1:27" s="862" customFormat="1" ht="22.5">
      <c r="A261" s="843" t="s">
        <v>632</v>
      </c>
      <c r="B261" s="987" t="s">
        <v>633</v>
      </c>
      <c r="C261" s="845">
        <v>1</v>
      </c>
      <c r="D261" s="855">
        <f>'[8]sp. DRG'!E224</f>
        <v>9965.5633397064175</v>
      </c>
      <c r="E261" s="856">
        <f>'[8]sp. DRG'!F224</f>
        <v>17773.532449999999</v>
      </c>
      <c r="F261" s="857">
        <f>'[8]sp. DRG'!G224</f>
        <v>9965.5633397064175</v>
      </c>
      <c r="G261" s="860">
        <f>'[8]sp. DRG'!H224</f>
        <v>17773.532449999999</v>
      </c>
      <c r="H261" s="948"/>
      <c r="I261" s="856"/>
      <c r="J261" s="949"/>
      <c r="K261" s="860"/>
      <c r="L261" s="948">
        <f>'[8]sp. DRG'!I224</f>
        <v>687.99999978848655</v>
      </c>
      <c r="M261" s="956">
        <f>'[8]sp. DRG'!J224</f>
        <v>13010.99091</v>
      </c>
      <c r="N261" s="949">
        <f>'[8]sp. DRG'!K224</f>
        <v>687.99999978848655</v>
      </c>
      <c r="O261" s="949">
        <f>'[8]sp. DRG'!L224</f>
        <v>0</v>
      </c>
      <c r="P261" s="956">
        <f>'[8]sp. DRG'!M224</f>
        <v>13010.99091</v>
      </c>
      <c r="Q261" s="949">
        <f>'[8]sp. DRG'!N224</f>
        <v>0</v>
      </c>
      <c r="R261" s="956">
        <f>'[8]sp. DRG'!O224</f>
        <v>0</v>
      </c>
      <c r="S261" s="1071">
        <f>'[8]sp. DRG'!P224</f>
        <v>0</v>
      </c>
      <c r="T261" s="948">
        <f>'[8]sp. DRG'!Q224</f>
        <v>4286.7597487952034</v>
      </c>
      <c r="U261" s="956">
        <f>'[8]sp. DRG'!R224</f>
        <v>1085.90805</v>
      </c>
      <c r="V261" s="949">
        <f>'[8]sp. DRG'!S224</f>
        <v>4286.7597487952034</v>
      </c>
      <c r="W261" s="957">
        <f>'[8]sp. DRG'!T224</f>
        <v>1085.90805</v>
      </c>
      <c r="X261" s="912">
        <f t="shared" si="55"/>
        <v>31870.431409999997</v>
      </c>
      <c r="Y261" s="913">
        <f t="shared" si="56"/>
        <v>31870.431409999997</v>
      </c>
      <c r="Z261" s="861"/>
      <c r="AA261" s="861"/>
    </row>
    <row r="262" spans="1:27" s="862" customFormat="1" ht="22.5">
      <c r="A262" s="843" t="s">
        <v>634</v>
      </c>
      <c r="B262" s="987" t="s">
        <v>635</v>
      </c>
      <c r="C262" s="845">
        <v>1</v>
      </c>
      <c r="D262" s="855">
        <f>'[8]sp. DRG'!E225</f>
        <v>3237.2532957278304</v>
      </c>
      <c r="E262" s="856">
        <f>'[8]sp. DRG'!F225</f>
        <v>5411.1987100000006</v>
      </c>
      <c r="F262" s="857">
        <f>'[8]sp. DRG'!G225</f>
        <v>3237.2532957278304</v>
      </c>
      <c r="G262" s="860">
        <f>'[8]sp. DRG'!H225</f>
        <v>5411.1987100000006</v>
      </c>
      <c r="H262" s="948"/>
      <c r="I262" s="856"/>
      <c r="J262" s="949"/>
      <c r="K262" s="860"/>
      <c r="L262" s="948">
        <f>'[8]sp. DRG'!I225</f>
        <v>110.35922330097087</v>
      </c>
      <c r="M262" s="956">
        <f>'[8]sp. DRG'!J225</f>
        <v>686.91240000000005</v>
      </c>
      <c r="N262" s="949">
        <f>'[8]sp. DRG'!K225</f>
        <v>110.35922330097087</v>
      </c>
      <c r="O262" s="949">
        <f>'[8]sp. DRG'!L225</f>
        <v>0</v>
      </c>
      <c r="P262" s="956">
        <f>'[8]sp. DRG'!M225</f>
        <v>686.91240000000005</v>
      </c>
      <c r="Q262" s="949">
        <f>'[8]sp. DRG'!N225</f>
        <v>0</v>
      </c>
      <c r="R262" s="956">
        <f>'[8]sp. DRG'!O225</f>
        <v>0</v>
      </c>
      <c r="S262" s="1071">
        <f>'[8]sp. DRG'!P225</f>
        <v>0</v>
      </c>
      <c r="T262" s="948">
        <f>'[8]sp. DRG'!Q225</f>
        <v>3899.3387804448657</v>
      </c>
      <c r="U262" s="956">
        <f>'[8]sp. DRG'!R225</f>
        <v>971.63416000000007</v>
      </c>
      <c r="V262" s="949">
        <f>'[8]sp. DRG'!S225</f>
        <v>3899.3387804448657</v>
      </c>
      <c r="W262" s="957">
        <f>'[8]sp. DRG'!T225</f>
        <v>971.63416000000007</v>
      </c>
      <c r="X262" s="912">
        <f t="shared" si="55"/>
        <v>7069.7452700000013</v>
      </c>
      <c r="Y262" s="913">
        <f t="shared" si="56"/>
        <v>7069.7452700000013</v>
      </c>
      <c r="Z262" s="861"/>
      <c r="AA262" s="861"/>
    </row>
    <row r="263" spans="1:27" s="862" customFormat="1" ht="22.5">
      <c r="A263" s="843" t="s">
        <v>636</v>
      </c>
      <c r="B263" s="987" t="s">
        <v>637</v>
      </c>
      <c r="C263" s="845">
        <v>1</v>
      </c>
      <c r="D263" s="855">
        <f>'[8]sp. DRG'!E230</f>
        <v>4024.6607186624847</v>
      </c>
      <c r="E263" s="856">
        <f>'[8]sp. DRG'!F230</f>
        <v>10369.220550000002</v>
      </c>
      <c r="F263" s="857">
        <f>'[8]sp. DRG'!G230</f>
        <v>4024.6607186624847</v>
      </c>
      <c r="G263" s="860">
        <f>'[8]sp. DRG'!H230</f>
        <v>10369.220550000002</v>
      </c>
      <c r="H263" s="948"/>
      <c r="I263" s="956"/>
      <c r="J263" s="949"/>
      <c r="K263" s="1071"/>
      <c r="L263" s="948">
        <f>'[8]sp. DRG'!I230</f>
        <v>1694.5923610743928</v>
      </c>
      <c r="M263" s="956">
        <f>'[8]sp. DRG'!J230</f>
        <v>6970.3035999999993</v>
      </c>
      <c r="N263" s="949">
        <f>'[8]sp. DRG'!K230</f>
        <v>1694.5923610743928</v>
      </c>
      <c r="O263" s="949">
        <f>'[8]sp. DRG'!L230</f>
        <v>0</v>
      </c>
      <c r="P263" s="956">
        <f>'[8]sp. DRG'!M230</f>
        <v>6970.3035999999993</v>
      </c>
      <c r="Q263" s="949">
        <f>'[8]sp. DRG'!N230</f>
        <v>0</v>
      </c>
      <c r="R263" s="956">
        <f>'[8]sp. DRG'!O230</f>
        <v>0</v>
      </c>
      <c r="S263" s="1071">
        <f>'[8]sp. DRG'!P230</f>
        <v>0</v>
      </c>
      <c r="T263" s="948">
        <f>'[8]sp. DRG'!Q230</f>
        <v>7994.0134444892637</v>
      </c>
      <c r="U263" s="956">
        <f>'[8]sp. DRG'!R230</f>
        <v>2541.2574500000001</v>
      </c>
      <c r="V263" s="949">
        <f>'[8]sp. DRG'!S230</f>
        <v>7994.0134444892637</v>
      </c>
      <c r="W263" s="957">
        <f>'[8]sp. DRG'!T230</f>
        <v>2541.2574500000001</v>
      </c>
      <c r="X263" s="912">
        <f t="shared" si="55"/>
        <v>19880.781600000002</v>
      </c>
      <c r="Y263" s="913">
        <f t="shared" si="56"/>
        <v>19880.781600000002</v>
      </c>
      <c r="Z263" s="861"/>
      <c r="AA263" s="861"/>
    </row>
    <row r="264" spans="1:27" s="862" customFormat="1" ht="22.5">
      <c r="A264" s="843" t="s">
        <v>638</v>
      </c>
      <c r="B264" s="987" t="s">
        <v>639</v>
      </c>
      <c r="C264" s="845">
        <v>1</v>
      </c>
      <c r="D264" s="855">
        <f>'[8]sp. DRG'!E231</f>
        <v>7339.9348753238901</v>
      </c>
      <c r="E264" s="856">
        <f>'[8]sp. DRG'!F231</f>
        <v>18189.148549999998</v>
      </c>
      <c r="F264" s="857">
        <f>'[8]sp. DRG'!G231</f>
        <v>7339.9348753238901</v>
      </c>
      <c r="G264" s="860">
        <f>'[8]sp. DRG'!H231</f>
        <v>18189.148549999998</v>
      </c>
      <c r="H264" s="948"/>
      <c r="I264" s="956"/>
      <c r="J264" s="949"/>
      <c r="K264" s="1071"/>
      <c r="L264" s="948">
        <f>'[8]sp. DRG'!I231</f>
        <v>478.87701500336959</v>
      </c>
      <c r="M264" s="956">
        <f>'[8]sp. DRG'!J231</f>
        <v>8126.436048999999</v>
      </c>
      <c r="N264" s="949">
        <f>'[8]sp. DRG'!K231</f>
        <v>478.87701500336959</v>
      </c>
      <c r="O264" s="949">
        <f>'[8]sp. DRG'!L231</f>
        <v>0</v>
      </c>
      <c r="P264" s="956">
        <f>'[8]sp. DRG'!M231</f>
        <v>8126.436048999999</v>
      </c>
      <c r="Q264" s="949">
        <f>'[8]sp. DRG'!N231</f>
        <v>29067</v>
      </c>
      <c r="R264" s="956">
        <f>'[8]sp. DRG'!O231</f>
        <v>6954.7955399999992</v>
      </c>
      <c r="S264" s="1071">
        <f>'[8]sp. DRG'!P231</f>
        <v>6954.7955399999992</v>
      </c>
      <c r="T264" s="948">
        <f>'[8]sp. DRG'!Q231</f>
        <v>6749.9753000000001</v>
      </c>
      <c r="U264" s="956">
        <f>'[8]sp. DRG'!R231</f>
        <v>1349.99506</v>
      </c>
      <c r="V264" s="949">
        <f>'[8]sp. DRG'!S231</f>
        <v>6749.9753000000001</v>
      </c>
      <c r="W264" s="957">
        <f>'[8]sp. DRG'!T231</f>
        <v>1349.99506</v>
      </c>
      <c r="X264" s="912">
        <f t="shared" si="55"/>
        <v>34620.375198999995</v>
      </c>
      <c r="Y264" s="913">
        <f t="shared" si="56"/>
        <v>34620.375198999995</v>
      </c>
      <c r="Z264" s="861"/>
      <c r="AA264" s="861"/>
    </row>
    <row r="265" spans="1:27" s="862" customFormat="1" ht="22.5">
      <c r="A265" s="843" t="s">
        <v>640</v>
      </c>
      <c r="B265" s="987" t="s">
        <v>641</v>
      </c>
      <c r="C265" s="845">
        <v>1</v>
      </c>
      <c r="D265" s="855">
        <f>'[8]sp. DRG'!E226</f>
        <v>7727.3547254034474</v>
      </c>
      <c r="E265" s="856">
        <f>'[8]sp. DRG'!F226</f>
        <v>15444.380409999998</v>
      </c>
      <c r="F265" s="857">
        <f>'[8]sp. DRG'!G226</f>
        <v>7727.3547254034474</v>
      </c>
      <c r="G265" s="860">
        <f>'[8]sp. DRG'!H226</f>
        <v>15444.380409999998</v>
      </c>
      <c r="H265" s="948"/>
      <c r="I265" s="856"/>
      <c r="J265" s="949"/>
      <c r="K265" s="860"/>
      <c r="L265" s="948">
        <f>'[8]sp. DRG'!I226</f>
        <v>0</v>
      </c>
      <c r="M265" s="956">
        <f>'[8]sp. DRG'!J226</f>
        <v>0</v>
      </c>
      <c r="N265" s="949">
        <f>'[8]sp. DRG'!K226</f>
        <v>0</v>
      </c>
      <c r="O265" s="949">
        <f>'[8]sp. DRG'!L226</f>
        <v>0</v>
      </c>
      <c r="P265" s="956">
        <f>'[8]sp. DRG'!M226</f>
        <v>0</v>
      </c>
      <c r="Q265" s="949">
        <f>'[8]sp. DRG'!N226</f>
        <v>0</v>
      </c>
      <c r="R265" s="956">
        <f>'[8]sp. DRG'!O226</f>
        <v>0</v>
      </c>
      <c r="S265" s="1071">
        <f>'[8]sp. DRG'!P226</f>
        <v>0</v>
      </c>
      <c r="T265" s="948">
        <f>'[8]sp. DRG'!Q226</f>
        <v>11698.591502902069</v>
      </c>
      <c r="U265" s="956">
        <f>'[8]sp. DRG'!R226</f>
        <v>2999.6232900000005</v>
      </c>
      <c r="V265" s="949">
        <f>'[8]sp. DRG'!S226</f>
        <v>11698.591502902069</v>
      </c>
      <c r="W265" s="957">
        <f>'[8]sp. DRG'!T226</f>
        <v>2999.6232900000005</v>
      </c>
      <c r="X265" s="912">
        <f t="shared" si="55"/>
        <v>18444.003699999997</v>
      </c>
      <c r="Y265" s="913">
        <f t="shared" si="56"/>
        <v>18444.003699999997</v>
      </c>
      <c r="Z265" s="861"/>
      <c r="AA265" s="861"/>
    </row>
    <row r="266" spans="1:27" s="862" customFormat="1" ht="22.5">
      <c r="A266" s="843" t="s">
        <v>642</v>
      </c>
      <c r="B266" s="987" t="s">
        <v>643</v>
      </c>
      <c r="C266" s="845">
        <v>1</v>
      </c>
      <c r="D266" s="855">
        <f>'[8]sp. DRG'!E227</f>
        <v>6812.0521910024054</v>
      </c>
      <c r="E266" s="856">
        <f>'[8]sp. DRG'!F227</f>
        <v>22181.909540000001</v>
      </c>
      <c r="F266" s="857">
        <f>'[8]sp. DRG'!G227</f>
        <v>6812.0521910024054</v>
      </c>
      <c r="G266" s="860">
        <f>'[8]sp. DRG'!H227</f>
        <v>22181.909540000001</v>
      </c>
      <c r="H266" s="948"/>
      <c r="I266" s="856"/>
      <c r="J266" s="949"/>
      <c r="K266" s="860"/>
      <c r="L266" s="948">
        <f>'[8]sp. DRG'!I227</f>
        <v>0</v>
      </c>
      <c r="M266" s="956">
        <f>'[8]sp. DRG'!J227</f>
        <v>0</v>
      </c>
      <c r="N266" s="949">
        <f>'[8]sp. DRG'!K227</f>
        <v>0</v>
      </c>
      <c r="O266" s="949">
        <f>'[8]sp. DRG'!L227</f>
        <v>0</v>
      </c>
      <c r="P266" s="956">
        <f>'[8]sp. DRG'!M227</f>
        <v>0</v>
      </c>
      <c r="Q266" s="949">
        <f>'[8]sp. DRG'!N227</f>
        <v>0</v>
      </c>
      <c r="R266" s="956">
        <f>'[8]sp. DRG'!O227</f>
        <v>0</v>
      </c>
      <c r="S266" s="1071">
        <f>'[8]sp. DRG'!P227</f>
        <v>0</v>
      </c>
      <c r="T266" s="948">
        <f>'[8]sp. DRG'!Q227</f>
        <v>9774.3512380280408</v>
      </c>
      <c r="U266" s="956">
        <f>'[8]sp. DRG'!R227</f>
        <v>1829.2829099999999</v>
      </c>
      <c r="V266" s="949">
        <f>'[8]sp. DRG'!S227</f>
        <v>9774.3512380280408</v>
      </c>
      <c r="W266" s="957">
        <f>'[8]sp. DRG'!T227</f>
        <v>1829.2829099999999</v>
      </c>
      <c r="X266" s="912">
        <f t="shared" si="55"/>
        <v>24011.192450000002</v>
      </c>
      <c r="Y266" s="913">
        <f t="shared" si="56"/>
        <v>24011.192450000002</v>
      </c>
      <c r="Z266" s="861"/>
      <c r="AA266" s="861"/>
    </row>
    <row r="267" spans="1:27" s="862" customFormat="1" ht="22.5">
      <c r="A267" s="843" t="s">
        <v>644</v>
      </c>
      <c r="B267" s="987" t="s">
        <v>645</v>
      </c>
      <c r="C267" s="845">
        <v>1</v>
      </c>
      <c r="D267" s="855">
        <f>'[8]sp. DRG'!E232</f>
        <v>4401.9163791517012</v>
      </c>
      <c r="E267" s="856">
        <f>'[8]sp. DRG'!F232</f>
        <v>7302.48092</v>
      </c>
      <c r="F267" s="857">
        <f>'[8]sp. DRG'!G232</f>
        <v>4401.9163791517012</v>
      </c>
      <c r="G267" s="860">
        <f>'[8]sp. DRG'!H232</f>
        <v>7302.48092</v>
      </c>
      <c r="H267" s="948"/>
      <c r="I267" s="956"/>
      <c r="J267" s="949"/>
      <c r="K267" s="1071"/>
      <c r="L267" s="948">
        <f>'[8]sp. DRG'!I232</f>
        <v>6120.4138516807034</v>
      </c>
      <c r="M267" s="956">
        <f>'[8]sp. DRG'!J232</f>
        <v>15225.934324</v>
      </c>
      <c r="N267" s="949">
        <f>'[8]sp. DRG'!K232</f>
        <v>6120.4138516807034</v>
      </c>
      <c r="O267" s="949">
        <f>'[8]sp. DRG'!L232</f>
        <v>0</v>
      </c>
      <c r="P267" s="956">
        <f>'[8]sp. DRG'!M232</f>
        <v>15225.934324</v>
      </c>
      <c r="Q267" s="949">
        <f>'[8]sp. DRG'!N232</f>
        <v>0</v>
      </c>
      <c r="R267" s="956">
        <f>'[8]sp. DRG'!O232</f>
        <v>0</v>
      </c>
      <c r="S267" s="1071">
        <f>'[8]sp. DRG'!P232</f>
        <v>0</v>
      </c>
      <c r="T267" s="948">
        <f>'[8]sp. DRG'!Q232</f>
        <v>4129.9318144788394</v>
      </c>
      <c r="U267" s="956">
        <f>'[8]sp. DRG'!R232</f>
        <v>1176.0758900000001</v>
      </c>
      <c r="V267" s="949">
        <f>'[8]sp. DRG'!S232</f>
        <v>4129.9318144788394</v>
      </c>
      <c r="W267" s="957">
        <f>'[8]sp. DRG'!T232</f>
        <v>1176.0758900000001</v>
      </c>
      <c r="X267" s="912">
        <f t="shared" si="55"/>
        <v>23704.491134000004</v>
      </c>
      <c r="Y267" s="913">
        <f t="shared" si="56"/>
        <v>23704.491134000004</v>
      </c>
      <c r="Z267" s="861"/>
      <c r="AA267" s="861"/>
    </row>
    <row r="268" spans="1:27" s="862" customFormat="1">
      <c r="A268" s="843" t="s">
        <v>646</v>
      </c>
      <c r="B268" s="987" t="s">
        <v>647</v>
      </c>
      <c r="C268" s="845">
        <v>1</v>
      </c>
      <c r="D268" s="855">
        <f>'[8]sp. DRG'!E228</f>
        <v>2495.8515369366883</v>
      </c>
      <c r="E268" s="856">
        <f>'[8]sp. DRG'!F228</f>
        <v>2619.29988</v>
      </c>
      <c r="F268" s="857">
        <f>'[8]sp. DRG'!G228</f>
        <v>2495.8515369366883</v>
      </c>
      <c r="G268" s="860">
        <f>'[8]sp. DRG'!H228</f>
        <v>2619.29988</v>
      </c>
      <c r="H268" s="948"/>
      <c r="I268" s="856"/>
      <c r="J268" s="949"/>
      <c r="K268" s="860"/>
      <c r="L268" s="948">
        <f>'[8]sp. DRG'!I228</f>
        <v>164.56936128793399</v>
      </c>
      <c r="M268" s="956">
        <f>'[8]sp. DRG'!J228</f>
        <v>380.65379000000001</v>
      </c>
      <c r="N268" s="949">
        <f>'[8]sp. DRG'!K228</f>
        <v>164.56936128793399</v>
      </c>
      <c r="O268" s="949">
        <f>'[8]sp. DRG'!L228</f>
        <v>0</v>
      </c>
      <c r="P268" s="956">
        <f>'[8]sp. DRG'!M228</f>
        <v>380.65379000000001</v>
      </c>
      <c r="Q268" s="949">
        <f>'[8]sp. DRG'!N228</f>
        <v>0</v>
      </c>
      <c r="R268" s="956">
        <f>'[8]sp. DRG'!O228</f>
        <v>0</v>
      </c>
      <c r="S268" s="1071">
        <f>'[8]sp. DRG'!P228</f>
        <v>0</v>
      </c>
      <c r="T268" s="948">
        <f>'[8]sp. DRG'!Q228</f>
        <v>3760.0291237701094</v>
      </c>
      <c r="U268" s="956">
        <f>'[8]sp. DRG'!R228</f>
        <v>578.10762999999997</v>
      </c>
      <c r="V268" s="949">
        <f>'[8]sp. DRG'!S228</f>
        <v>3760.0291237701094</v>
      </c>
      <c r="W268" s="957">
        <f>'[8]sp. DRG'!T228</f>
        <v>578.10762999999997</v>
      </c>
      <c r="X268" s="912">
        <f t="shared" si="55"/>
        <v>3578.0613000000003</v>
      </c>
      <c r="Y268" s="913">
        <f t="shared" si="56"/>
        <v>3578.0613000000003</v>
      </c>
      <c r="Z268" s="861"/>
      <c r="AA268" s="861"/>
    </row>
    <row r="269" spans="1:27" s="862" customFormat="1">
      <c r="A269" s="843" t="s">
        <v>648</v>
      </c>
      <c r="B269" s="987" t="s">
        <v>649</v>
      </c>
      <c r="C269" s="845">
        <v>1</v>
      </c>
      <c r="D269" s="855">
        <f>'[8]sp. DRG'!E229</f>
        <v>6227.089777468912</v>
      </c>
      <c r="E269" s="856">
        <f>'[8]sp. DRG'!F229</f>
        <v>9437.5627400000012</v>
      </c>
      <c r="F269" s="857">
        <f>'[8]sp. DRG'!G229</f>
        <v>6227.089777468912</v>
      </c>
      <c r="G269" s="860">
        <f>'[8]sp. DRG'!H229</f>
        <v>9437.5627400000012</v>
      </c>
      <c r="H269" s="948"/>
      <c r="I269" s="856"/>
      <c r="J269" s="949"/>
      <c r="K269" s="860"/>
      <c r="L269" s="948">
        <f>'[8]sp. DRG'!I229</f>
        <v>638.6146316248637</v>
      </c>
      <c r="M269" s="956">
        <f>'[8]sp. DRG'!J229</f>
        <v>2088.9504019999999</v>
      </c>
      <c r="N269" s="949">
        <f>'[8]sp. DRG'!K229</f>
        <v>638.6146316248637</v>
      </c>
      <c r="O269" s="949">
        <f>'[8]sp. DRG'!L229</f>
        <v>0</v>
      </c>
      <c r="P269" s="956">
        <f>'[8]sp. DRG'!M229</f>
        <v>2088.9504019999999</v>
      </c>
      <c r="Q269" s="949">
        <f>'[8]sp. DRG'!N229</f>
        <v>11530</v>
      </c>
      <c r="R269" s="956">
        <f>'[8]sp. DRG'!O229</f>
        <v>2716.6986000000002</v>
      </c>
      <c r="S269" s="1071">
        <f>'[8]sp. DRG'!P229</f>
        <v>2716.6986000000002</v>
      </c>
      <c r="T269" s="948">
        <f>'[8]sp. DRG'!Q229</f>
        <v>5428.4667540690525</v>
      </c>
      <c r="U269" s="956">
        <f>'[8]sp. DRG'!R229</f>
        <v>1557.77809</v>
      </c>
      <c r="V269" s="949">
        <f>'[8]sp. DRG'!S229</f>
        <v>5428.4667540690525</v>
      </c>
      <c r="W269" s="957">
        <f>'[8]sp. DRG'!T229</f>
        <v>1557.77809</v>
      </c>
      <c r="X269" s="912">
        <f t="shared" si="55"/>
        <v>15800.989832000001</v>
      </c>
      <c r="Y269" s="913">
        <f t="shared" si="56"/>
        <v>15800.989832000001</v>
      </c>
      <c r="Z269" s="861"/>
      <c r="AA269" s="861"/>
    </row>
    <row r="270" spans="1:27" s="862" customFormat="1" ht="22.5">
      <c r="A270" s="1270" t="s">
        <v>650</v>
      </c>
      <c r="B270" s="1271" t="s">
        <v>651</v>
      </c>
      <c r="C270" s="845">
        <v>3</v>
      </c>
      <c r="D270" s="855"/>
      <c r="E270" s="856"/>
      <c r="F270" s="857"/>
      <c r="G270" s="860"/>
      <c r="H270" s="948"/>
      <c r="I270" s="856"/>
      <c r="J270" s="949"/>
      <c r="K270" s="860"/>
      <c r="L270" s="948">
        <f>'[8]sp. recuperare si  cronici'!E67</f>
        <v>0</v>
      </c>
      <c r="M270" s="948">
        <f>'[8]sp. recuperare si  cronici'!F67</f>
        <v>0</v>
      </c>
      <c r="N270" s="948">
        <f>'[8]sp. recuperare si  cronici'!G67</f>
        <v>0</v>
      </c>
      <c r="O270" s="948">
        <f>'[8]sp. recuperare si  cronici'!H67</f>
        <v>0</v>
      </c>
      <c r="P270" s="948">
        <f>'[8]sp. recuperare si  cronici'!I67</f>
        <v>0</v>
      </c>
      <c r="Q270" s="948">
        <f>'[8]sp. recuperare si  cronici'!J67</f>
        <v>2142</v>
      </c>
      <c r="R270" s="948">
        <f>'[8]sp. recuperare si  cronici'!K67</f>
        <v>196.4</v>
      </c>
      <c r="S270" s="948">
        <f>'[8]sp. recuperare si  cronici'!L67</f>
        <v>196.4</v>
      </c>
      <c r="T270" s="948">
        <f>'[8]sp. recuperare si  cronici'!Q67</f>
        <v>190.10945162537038</v>
      </c>
      <c r="U270" s="948">
        <f>'[8]sp. recuperare si  cronici'!R67</f>
        <v>57.82902</v>
      </c>
      <c r="V270" s="948">
        <f>'[8]sp. recuperare si  cronici'!S67</f>
        <v>190.10945162537038</v>
      </c>
      <c r="W270" s="948">
        <f>'[8]sp. recuperare si  cronici'!T67</f>
        <v>57.82902</v>
      </c>
      <c r="X270" s="912">
        <f t="shared" si="55"/>
        <v>254.22901999999999</v>
      </c>
      <c r="Y270" s="913">
        <f t="shared" si="56"/>
        <v>254.22901999999999</v>
      </c>
      <c r="Z270" s="861"/>
      <c r="AA270" s="861"/>
    </row>
    <row r="271" spans="1:27" s="862" customFormat="1" ht="33.75" customHeight="1">
      <c r="A271" s="843" t="s">
        <v>652</v>
      </c>
      <c r="B271" s="987" t="s">
        <v>653</v>
      </c>
      <c r="C271" s="845">
        <v>3</v>
      </c>
      <c r="D271" s="855"/>
      <c r="E271" s="956"/>
      <c r="F271" s="949"/>
      <c r="G271" s="1071"/>
      <c r="H271" s="948"/>
      <c r="I271" s="956"/>
      <c r="J271" s="949"/>
      <c r="K271" s="1071"/>
      <c r="L271" s="948">
        <f>'[8]sp. recuperare si  cronici'!E68</f>
        <v>0</v>
      </c>
      <c r="M271" s="956">
        <f>'[8]sp. recuperare si  cronici'!F68</f>
        <v>8465.6665928999992</v>
      </c>
      <c r="N271" s="949">
        <f>'[8]sp. recuperare si  cronici'!G68</f>
        <v>0</v>
      </c>
      <c r="O271" s="949">
        <f>'[8]sp. recuperare si  cronici'!H68</f>
        <v>63282.692896674918</v>
      </c>
      <c r="P271" s="956">
        <f>'[8]sp. recuperare si  cronici'!I68</f>
        <v>8465.6665928999992</v>
      </c>
      <c r="Q271" s="949">
        <f>'[8]sp. recuperare si  cronici'!J68</f>
        <v>0</v>
      </c>
      <c r="R271" s="956">
        <f>'[8]sp. recuperare si  cronici'!K68</f>
        <v>0</v>
      </c>
      <c r="S271" s="1071">
        <f>'[8]sp. recuperare si  cronici'!L68</f>
        <v>0</v>
      </c>
      <c r="T271" s="948"/>
      <c r="U271" s="956"/>
      <c r="V271" s="949"/>
      <c r="W271" s="957"/>
      <c r="X271" s="912">
        <f t="shared" si="55"/>
        <v>8465.6665928999992</v>
      </c>
      <c r="Y271" s="913">
        <f t="shared" si="56"/>
        <v>8465.6665928999992</v>
      </c>
      <c r="Z271" s="861"/>
      <c r="AA271" s="861"/>
    </row>
    <row r="272" spans="1:27" s="862" customFormat="1">
      <c r="A272" s="890" t="s">
        <v>654</v>
      </c>
      <c r="B272" s="1272" t="s">
        <v>655</v>
      </c>
      <c r="C272" s="892">
        <v>1</v>
      </c>
      <c r="D272" s="855">
        <f>'[8]sp. DRG'!E234</f>
        <v>432.75979817320359</v>
      </c>
      <c r="E272" s="856">
        <f>'[8]sp. DRG'!F234</f>
        <v>708.38927000000001</v>
      </c>
      <c r="F272" s="857">
        <f>'[8]sp. DRG'!G234</f>
        <v>432.75979817320359</v>
      </c>
      <c r="G272" s="860">
        <f>'[8]sp. DRG'!H234</f>
        <v>708.38927000000001</v>
      </c>
      <c r="H272" s="948"/>
      <c r="I272" s="956"/>
      <c r="J272" s="949"/>
      <c r="K272" s="1071"/>
      <c r="L272" s="948">
        <f>'[8]sp. DRG'!I234</f>
        <v>932.42720167587356</v>
      </c>
      <c r="M272" s="956">
        <f>'[8]sp. DRG'!J234</f>
        <v>2125.0088100000003</v>
      </c>
      <c r="N272" s="949">
        <f>'[8]sp. DRG'!K234</f>
        <v>932.42720167587356</v>
      </c>
      <c r="O272" s="949">
        <f>'[8]sp. DRG'!L234</f>
        <v>0</v>
      </c>
      <c r="P272" s="956">
        <f>'[8]sp. DRG'!M234</f>
        <v>2125.0088100000003</v>
      </c>
      <c r="Q272" s="949">
        <f>'[8]sp. DRG'!N234</f>
        <v>0</v>
      </c>
      <c r="R272" s="956">
        <f>'[8]sp. DRG'!O234</f>
        <v>0</v>
      </c>
      <c r="S272" s="1071">
        <f>'[8]sp. DRG'!P234</f>
        <v>0</v>
      </c>
      <c r="T272" s="948">
        <f>'[8]sp. DRG'!Q234</f>
        <v>4165.3084775512607</v>
      </c>
      <c r="U272" s="956">
        <f>'[8]sp. DRG'!R234</f>
        <v>1613.38518</v>
      </c>
      <c r="V272" s="949">
        <f>'[8]sp. DRG'!S234</f>
        <v>4165.3084775512607</v>
      </c>
      <c r="W272" s="957">
        <f>'[8]sp. DRG'!T234</f>
        <v>1613.38518</v>
      </c>
      <c r="X272" s="912">
        <f t="shared" si="55"/>
        <v>4446.7832600000002</v>
      </c>
      <c r="Y272" s="913">
        <f t="shared" si="56"/>
        <v>4446.7832600000002</v>
      </c>
      <c r="Z272" s="861"/>
      <c r="AA272" s="861"/>
    </row>
    <row r="273" spans="1:29" s="862" customFormat="1">
      <c r="A273" s="890" t="s">
        <v>656</v>
      </c>
      <c r="B273" s="1272" t="s">
        <v>657</v>
      </c>
      <c r="C273" s="892">
        <v>3</v>
      </c>
      <c r="D273" s="855"/>
      <c r="E273" s="956"/>
      <c r="F273" s="949"/>
      <c r="G273" s="1071"/>
      <c r="H273" s="948"/>
      <c r="I273" s="956"/>
      <c r="J273" s="949"/>
      <c r="K273" s="1071"/>
      <c r="L273" s="948">
        <f>'[8]sp. recuperare si  cronici'!E69</f>
        <v>95.382929866032725</v>
      </c>
      <c r="M273" s="956">
        <f>'[8]sp. recuperare si  cronici'!F69</f>
        <v>1285.3798191999999</v>
      </c>
      <c r="N273" s="949">
        <f>'[8]sp. recuperare si  cronici'!G69</f>
        <v>95.382929866032725</v>
      </c>
      <c r="O273" s="949">
        <f>'[8]sp. recuperare si  cronici'!H69</f>
        <v>0</v>
      </c>
      <c r="P273" s="956">
        <f>'[8]sp. recuperare si  cronici'!I69</f>
        <v>1285.3798191999999</v>
      </c>
      <c r="Q273" s="949">
        <f>'[8]sp. recuperare si  cronici'!J69</f>
        <v>0</v>
      </c>
      <c r="R273" s="956">
        <f>'[8]sp. recuperare si  cronici'!K69</f>
        <v>0</v>
      </c>
      <c r="S273" s="1071">
        <f>'[8]sp. recuperare si  cronici'!L69</f>
        <v>0</v>
      </c>
      <c r="T273" s="1273"/>
      <c r="U273" s="956"/>
      <c r="V273" s="1274"/>
      <c r="W273" s="957"/>
      <c r="X273" s="912">
        <f t="shared" si="55"/>
        <v>1285.3798191999999</v>
      </c>
      <c r="Y273" s="913">
        <f t="shared" si="56"/>
        <v>1285.3798191999999</v>
      </c>
      <c r="Z273" s="861"/>
      <c r="AA273" s="861"/>
    </row>
    <row r="274" spans="1:29" s="862" customFormat="1">
      <c r="A274" s="890" t="s">
        <v>658</v>
      </c>
      <c r="B274" s="1272" t="s">
        <v>659</v>
      </c>
      <c r="C274" s="892">
        <v>1</v>
      </c>
      <c r="D274" s="855">
        <f>'[8]sp. DRG'!E236</f>
        <v>2335.4278837548359</v>
      </c>
      <c r="E274" s="856">
        <f>'[8]sp. DRG'!F236</f>
        <v>4195.6719000000003</v>
      </c>
      <c r="F274" s="857">
        <f>'[8]sp. DRG'!G236</f>
        <v>2335.4278837548359</v>
      </c>
      <c r="G274" s="860">
        <f>'[8]sp. DRG'!H236</f>
        <v>4195.6719000000003</v>
      </c>
      <c r="H274" s="948"/>
      <c r="I274" s="956"/>
      <c r="J274" s="949"/>
      <c r="K274" s="1071"/>
      <c r="L274" s="948">
        <f>'[8]sp. DRG'!I236</f>
        <v>105.18176732539925</v>
      </c>
      <c r="M274" s="956">
        <f>'[8]sp. DRG'!J236</f>
        <v>908.76634000000001</v>
      </c>
      <c r="N274" s="949">
        <f>'[8]sp. DRG'!K236</f>
        <v>105.18176732539925</v>
      </c>
      <c r="O274" s="949">
        <f>'[8]sp. DRG'!L236</f>
        <v>0</v>
      </c>
      <c r="P274" s="956">
        <f>'[8]sp. DRG'!M236</f>
        <v>908.76634000000001</v>
      </c>
      <c r="Q274" s="949">
        <f>'[8]sp. DRG'!N236</f>
        <v>3971</v>
      </c>
      <c r="R274" s="956">
        <f>'[8]sp. DRG'!O236</f>
        <v>873.62</v>
      </c>
      <c r="S274" s="1071">
        <f>'[8]sp. DRG'!P236</f>
        <v>873.62</v>
      </c>
      <c r="T274" s="948">
        <f>'[8]sp. DRG'!Q236</f>
        <v>1413.571781887463</v>
      </c>
      <c r="U274" s="956">
        <f>'[8]sp. DRG'!R236</f>
        <v>860.16306999999995</v>
      </c>
      <c r="V274" s="949">
        <f>'[8]sp. DRG'!S236</f>
        <v>1413.571781887463</v>
      </c>
      <c r="W274" s="957">
        <f>'[8]sp. DRG'!T236</f>
        <v>860.16306999999995</v>
      </c>
      <c r="X274" s="912">
        <f t="shared" si="55"/>
        <v>6838.2213100000008</v>
      </c>
      <c r="Y274" s="913">
        <f t="shared" si="56"/>
        <v>6838.2213100000008</v>
      </c>
      <c r="Z274" s="861"/>
      <c r="AA274" s="861"/>
    </row>
    <row r="275" spans="1:29" s="862" customFormat="1">
      <c r="A275" s="890" t="s">
        <v>660</v>
      </c>
      <c r="B275" s="1272" t="s">
        <v>661</v>
      </c>
      <c r="C275" s="892">
        <v>1</v>
      </c>
      <c r="D275" s="855">
        <f>'[8]sp. DRG'!E237</f>
        <v>917.65070356788624</v>
      </c>
      <c r="E275" s="856">
        <f>'[8]sp. DRG'!F237</f>
        <v>2011.98161</v>
      </c>
      <c r="F275" s="857">
        <f>'[8]sp. DRG'!G237</f>
        <v>917.65070356788624</v>
      </c>
      <c r="G275" s="860">
        <f>'[8]sp. DRG'!H237</f>
        <v>2011.98161</v>
      </c>
      <c r="H275" s="948"/>
      <c r="I275" s="956"/>
      <c r="J275" s="949"/>
      <c r="K275" s="1071"/>
      <c r="L275" s="948">
        <f>'[8]sp. DRG'!I237</f>
        <v>0</v>
      </c>
      <c r="M275" s="956">
        <f>'[8]sp. DRG'!J237</f>
        <v>0</v>
      </c>
      <c r="N275" s="949">
        <f>'[8]sp. DRG'!K237</f>
        <v>0</v>
      </c>
      <c r="O275" s="949">
        <f>'[8]sp. DRG'!L237</f>
        <v>0</v>
      </c>
      <c r="P275" s="956">
        <f>'[8]sp. DRG'!M237</f>
        <v>0</v>
      </c>
      <c r="Q275" s="949">
        <f>'[8]sp. DRG'!N237</f>
        <v>0</v>
      </c>
      <c r="R275" s="956">
        <f>'[8]sp. DRG'!O237</f>
        <v>0</v>
      </c>
      <c r="S275" s="1071">
        <f>'[8]sp. DRG'!P237</f>
        <v>0</v>
      </c>
      <c r="T275" s="948">
        <f>'[8]sp. DRG'!Q237</f>
        <v>898.18944177733101</v>
      </c>
      <c r="U275" s="956">
        <f>'[8]sp. DRG'!R237</f>
        <v>239.18333999999999</v>
      </c>
      <c r="V275" s="949">
        <f>'[8]sp. DRG'!S237</f>
        <v>898.18944177733101</v>
      </c>
      <c r="W275" s="957">
        <f>'[8]sp. DRG'!T237</f>
        <v>239.18333999999999</v>
      </c>
      <c r="X275" s="912">
        <f t="shared" si="55"/>
        <v>2251.1649499999999</v>
      </c>
      <c r="Y275" s="913">
        <f t="shared" si="56"/>
        <v>2251.1649499999999</v>
      </c>
      <c r="Z275" s="861"/>
      <c r="AA275" s="861"/>
    </row>
    <row r="276" spans="1:29" s="862" customFormat="1">
      <c r="A276" s="890" t="s">
        <v>662</v>
      </c>
      <c r="B276" s="1272" t="s">
        <v>663</v>
      </c>
      <c r="C276" s="892">
        <v>3</v>
      </c>
      <c r="D276" s="855"/>
      <c r="E276" s="956"/>
      <c r="F276" s="949"/>
      <c r="G276" s="1071"/>
      <c r="H276" s="948"/>
      <c r="I276" s="956"/>
      <c r="J276" s="949"/>
      <c r="K276" s="1071"/>
      <c r="L276" s="948">
        <f>'[8]sp. recuperare si  cronici'!E70</f>
        <v>203.94420131720648</v>
      </c>
      <c r="M276" s="956">
        <f>'[8]sp. recuperare si  cronici'!F70</f>
        <v>364.93679999999995</v>
      </c>
      <c r="N276" s="949">
        <f>'[8]sp. recuperare si  cronici'!G70</f>
        <v>203.94420131720648</v>
      </c>
      <c r="O276" s="949">
        <f>'[8]sp. recuperare si  cronici'!H70</f>
        <v>0</v>
      </c>
      <c r="P276" s="956">
        <f>'[8]sp. recuperare si  cronici'!I70</f>
        <v>364.93679999999995</v>
      </c>
      <c r="Q276" s="949">
        <f>'[8]sp. recuperare si  cronici'!J70</f>
        <v>20641</v>
      </c>
      <c r="R276" s="956">
        <f>'[8]sp. recuperare si  cronici'!K70</f>
        <v>4450.8592399999998</v>
      </c>
      <c r="S276" s="1071">
        <f>'[8]sp. recuperare si  cronici'!L70</f>
        <v>4450.8592399999998</v>
      </c>
      <c r="T276" s="948">
        <f>'[8]sp. recuperare si  cronici'!Q70</f>
        <v>1613.0027236207557</v>
      </c>
      <c r="U276" s="956">
        <f>'[8]sp. recuperare si  cronici'!R70</f>
        <v>368.67421000000002</v>
      </c>
      <c r="V276" s="949">
        <f>'[8]sp. recuperare si  cronici'!S70</f>
        <v>1613.0027236207557</v>
      </c>
      <c r="W276" s="957">
        <f>'[8]sp. recuperare si  cronici'!T70</f>
        <v>368.67421000000002</v>
      </c>
      <c r="X276" s="912">
        <f t="shared" si="55"/>
        <v>5184.4702500000003</v>
      </c>
      <c r="Y276" s="913">
        <f t="shared" si="56"/>
        <v>5184.4702500000003</v>
      </c>
      <c r="Z276" s="861"/>
      <c r="AA276" s="861"/>
    </row>
    <row r="277" spans="1:29" s="862" customFormat="1" ht="22.5">
      <c r="A277" s="843" t="s">
        <v>664</v>
      </c>
      <c r="B277" s="987" t="s">
        <v>665</v>
      </c>
      <c r="C277" s="845">
        <v>1</v>
      </c>
      <c r="D277" s="855">
        <f>'[8]sp. DRG'!E235</f>
        <v>8081.9224784957669</v>
      </c>
      <c r="E277" s="856">
        <f>'[8]sp. DRG'!F235</f>
        <v>25411.92568</v>
      </c>
      <c r="F277" s="857">
        <f>'[8]sp. DRG'!G235</f>
        <v>8081.9224784957669</v>
      </c>
      <c r="G277" s="860">
        <f>'[8]sp. DRG'!H235</f>
        <v>25411.92568</v>
      </c>
      <c r="H277" s="948"/>
      <c r="I277" s="956"/>
      <c r="J277" s="949"/>
      <c r="K277" s="1071"/>
      <c r="L277" s="948">
        <f>'[8]sp. DRG'!I235</f>
        <v>0</v>
      </c>
      <c r="M277" s="956">
        <f>'[8]sp. DRG'!J235</f>
        <v>0</v>
      </c>
      <c r="N277" s="949">
        <f>'[8]sp. DRG'!K235</f>
        <v>0</v>
      </c>
      <c r="O277" s="949">
        <f>'[8]sp. DRG'!L235</f>
        <v>0</v>
      </c>
      <c r="P277" s="956">
        <f>'[8]sp. DRG'!M235</f>
        <v>0</v>
      </c>
      <c r="Q277" s="949">
        <f>'[8]sp. DRG'!N235</f>
        <v>3812</v>
      </c>
      <c r="R277" s="956">
        <f>'[8]sp. DRG'!O235</f>
        <v>898.18344000000002</v>
      </c>
      <c r="S277" s="1071">
        <f>'[8]sp. DRG'!P235</f>
        <v>898.18344000000002</v>
      </c>
      <c r="T277" s="948">
        <f>'[8]sp. DRG'!Q235</f>
        <v>30115.602182771763</v>
      </c>
      <c r="U277" s="956">
        <f>'[8]sp. DRG'!R235</f>
        <v>8700.39732</v>
      </c>
      <c r="V277" s="949">
        <f>'[8]sp. DRG'!S235</f>
        <v>30115.602182771763</v>
      </c>
      <c r="W277" s="957">
        <f>'[8]sp. DRG'!T235</f>
        <v>8700.39732</v>
      </c>
      <c r="X277" s="912">
        <f t="shared" si="55"/>
        <v>35010.506439999997</v>
      </c>
      <c r="Y277" s="913">
        <f t="shared" si="56"/>
        <v>35010.506439999997</v>
      </c>
      <c r="Z277" s="861"/>
      <c r="AA277" s="861"/>
      <c r="AB277" s="884"/>
    </row>
    <row r="278" spans="1:29" s="862" customFormat="1">
      <c r="A278" s="1275" t="s">
        <v>666</v>
      </c>
      <c r="B278" s="1276" t="s">
        <v>667</v>
      </c>
      <c r="C278" s="845">
        <v>1</v>
      </c>
      <c r="D278" s="855">
        <f>'[8]sp. DRG'!E239</f>
        <v>4642.5146076257643</v>
      </c>
      <c r="E278" s="857">
        <f>'[8]sp. DRG'!F239</f>
        <v>7718.8668200000011</v>
      </c>
      <c r="F278" s="857">
        <f>'[8]sp. DRG'!G239</f>
        <v>4642.5146076257643</v>
      </c>
      <c r="G278" s="1277">
        <f>'[8]sp. DRG'!H239</f>
        <v>7718.8668200000011</v>
      </c>
      <c r="H278" s="948"/>
      <c r="I278" s="956"/>
      <c r="J278" s="949"/>
      <c r="K278" s="1071"/>
      <c r="L278" s="948">
        <f>'[8]sp. DRG'!I239</f>
        <v>1330.7050604841122</v>
      </c>
      <c r="M278" s="949">
        <f>'[8]sp. DRG'!J239</f>
        <v>2849.7442899999996</v>
      </c>
      <c r="N278" s="949">
        <f>'[8]sp. DRG'!K239</f>
        <v>1330.7050604841122</v>
      </c>
      <c r="O278" s="949">
        <f>'[8]sp. DRG'!L239</f>
        <v>0</v>
      </c>
      <c r="P278" s="949">
        <f>'[8]sp. DRG'!M239</f>
        <v>2849.7442899999996</v>
      </c>
      <c r="Q278" s="949">
        <f>'[8]sp. DRG'!N239</f>
        <v>0</v>
      </c>
      <c r="R278" s="949">
        <f>'[8]sp. DRG'!O239</f>
        <v>0</v>
      </c>
      <c r="S278" s="1278">
        <f>'[8]sp. DRG'!P239</f>
        <v>0</v>
      </c>
      <c r="T278" s="948">
        <f>'[8]sp. DRG'!Q239</f>
        <v>1270.4889030024056</v>
      </c>
      <c r="U278" s="949">
        <f>'[8]sp. DRG'!R239</f>
        <v>445.17523</v>
      </c>
      <c r="V278" s="949">
        <f>'[8]sp. DRG'!S239</f>
        <v>1270.4889030024056</v>
      </c>
      <c r="W278" s="1279">
        <f>'[8]sp. DRG'!T239</f>
        <v>445.17523</v>
      </c>
      <c r="X278" s="912">
        <f t="shared" si="55"/>
        <v>11013.786340000001</v>
      </c>
      <c r="Y278" s="913">
        <f t="shared" si="56"/>
        <v>11013.786340000001</v>
      </c>
      <c r="Z278" s="861"/>
      <c r="AA278" s="861"/>
    </row>
    <row r="279" spans="1:29" s="862" customFormat="1" ht="13.5" thickBot="1">
      <c r="A279" s="1280" t="s">
        <v>668</v>
      </c>
      <c r="B279" s="1281" t="s">
        <v>669</v>
      </c>
      <c r="C279" s="845">
        <v>1</v>
      </c>
      <c r="D279" s="855">
        <f>'[8]sp. DRG'!E240</f>
        <v>2344.4901893778547</v>
      </c>
      <c r="E279" s="857">
        <f>'[8]sp. DRG'!F240</f>
        <v>3950.93932</v>
      </c>
      <c r="F279" s="857">
        <f>'[8]sp. DRG'!G240</f>
        <v>2344.4901893778547</v>
      </c>
      <c r="G279" s="1277">
        <f>'[8]sp. DRG'!H240</f>
        <v>3950.93932</v>
      </c>
      <c r="H279" s="948"/>
      <c r="I279" s="956"/>
      <c r="J279" s="949"/>
      <c r="K279" s="1071"/>
      <c r="L279" s="948">
        <f>'[8]sp. DRG'!I240</f>
        <v>152.00000210544709</v>
      </c>
      <c r="M279" s="949">
        <f>'[8]sp. DRG'!J240</f>
        <v>288.77477999999996</v>
      </c>
      <c r="N279" s="949">
        <f>'[8]sp. DRG'!K240</f>
        <v>152.00000210544709</v>
      </c>
      <c r="O279" s="949">
        <f>'[8]sp. DRG'!L240</f>
        <v>0</v>
      </c>
      <c r="P279" s="949">
        <f>'[8]sp. DRG'!M240</f>
        <v>288.77477999999996</v>
      </c>
      <c r="Q279" s="949">
        <f>'[8]sp. DRG'!N240</f>
        <v>0</v>
      </c>
      <c r="R279" s="949">
        <f>'[8]sp. DRG'!O240</f>
        <v>0</v>
      </c>
      <c r="S279" s="1278">
        <f>'[8]sp. DRG'!P240</f>
        <v>0</v>
      </c>
      <c r="T279" s="948">
        <f>'[8]sp. DRG'!Q240</f>
        <v>136.92776071797195</v>
      </c>
      <c r="U279" s="949">
        <f>'[8]sp. DRG'!R240</f>
        <v>50.691820000000007</v>
      </c>
      <c r="V279" s="949">
        <f>'[8]sp. DRG'!S240</f>
        <v>136.92776071797195</v>
      </c>
      <c r="W279" s="1279">
        <f>'[8]sp. DRG'!T240</f>
        <v>50.691820000000007</v>
      </c>
      <c r="X279" s="912">
        <f t="shared" si="55"/>
        <v>4290.4059200000002</v>
      </c>
      <c r="Y279" s="913">
        <f t="shared" si="56"/>
        <v>4290.4059200000002</v>
      </c>
      <c r="Z279" s="861"/>
      <c r="AA279" s="861"/>
    </row>
    <row r="280" spans="1:29" s="862" customFormat="1">
      <c r="A280" s="1282" t="s">
        <v>670</v>
      </c>
      <c r="B280" s="1283" t="s">
        <v>671</v>
      </c>
      <c r="C280" s="1284">
        <v>1</v>
      </c>
      <c r="D280" s="855">
        <f>'[8]sp. DRG'!E238</f>
        <v>134.33117174260894</v>
      </c>
      <c r="E280" s="855">
        <f>'[8]sp. DRG'!F238</f>
        <v>214.41458999999998</v>
      </c>
      <c r="F280" s="855">
        <f>'[8]sp. DRG'!G238</f>
        <v>134.33117174260894</v>
      </c>
      <c r="G280" s="855">
        <f>'[8]sp. DRG'!H238</f>
        <v>214.41458999999998</v>
      </c>
      <c r="H280" s="948"/>
      <c r="I280" s="949"/>
      <c r="J280" s="949"/>
      <c r="K280" s="1278"/>
      <c r="L280" s="948">
        <f>'[8]sp. DRG'!I238</f>
        <v>0</v>
      </c>
      <c r="M280" s="948">
        <f>'[8]sp. DRG'!J238</f>
        <v>0</v>
      </c>
      <c r="N280" s="948">
        <f>'[8]sp. DRG'!K238</f>
        <v>0</v>
      </c>
      <c r="O280" s="948">
        <f>'[8]sp. DRG'!L238</f>
        <v>0</v>
      </c>
      <c r="P280" s="948">
        <f>'[8]sp. DRG'!M238</f>
        <v>0</v>
      </c>
      <c r="Q280" s="948">
        <f>'[8]sp. DRG'!N238</f>
        <v>0</v>
      </c>
      <c r="R280" s="948">
        <f>'[8]sp. DRG'!O238</f>
        <v>0</v>
      </c>
      <c r="S280" s="948">
        <f>'[8]sp. DRG'!P238</f>
        <v>0</v>
      </c>
      <c r="T280" s="948">
        <f>'[8]sp. DRG'!Q238</f>
        <v>4586.9339140239599</v>
      </c>
      <c r="U280" s="948">
        <f>'[8]sp. DRG'!R238</f>
        <v>1264.8060099999998</v>
      </c>
      <c r="V280" s="948">
        <f>'[8]sp. DRG'!S238</f>
        <v>4586.9339140239599</v>
      </c>
      <c r="W280" s="948">
        <f>'[8]sp. DRG'!T238</f>
        <v>1264.8060099999998</v>
      </c>
      <c r="X280" s="912">
        <f t="shared" si="55"/>
        <v>1479.2205999999996</v>
      </c>
      <c r="Y280" s="913">
        <f t="shared" si="56"/>
        <v>1479.2205999999996</v>
      </c>
      <c r="Z280" s="861"/>
      <c r="AA280" s="861"/>
    </row>
    <row r="281" spans="1:29" s="862" customFormat="1">
      <c r="A281" s="1282" t="s">
        <v>672</v>
      </c>
      <c r="B281" s="1283" t="s">
        <v>673</v>
      </c>
      <c r="C281" s="1284">
        <v>1</v>
      </c>
      <c r="D281" s="855">
        <f>'[8]sp. DRG'!E233</f>
        <v>66.427332144674779</v>
      </c>
      <c r="E281" s="855">
        <f>'[8]sp. DRG'!F233</f>
        <v>98.04431000000001</v>
      </c>
      <c r="F281" s="855">
        <f>'[8]sp. DRG'!G233</f>
        <v>66.427332144674779</v>
      </c>
      <c r="G281" s="855">
        <f>'[8]sp. DRG'!H233</f>
        <v>98.04431000000001</v>
      </c>
      <c r="H281" s="948"/>
      <c r="I281" s="949"/>
      <c r="J281" s="949"/>
      <c r="K281" s="1278"/>
      <c r="L281" s="948">
        <f>'[8]sp. DRG'!I233</f>
        <v>0</v>
      </c>
      <c r="M281" s="948">
        <f>'[8]sp. DRG'!J233</f>
        <v>0</v>
      </c>
      <c r="N281" s="948">
        <f>'[8]sp. DRG'!K233</f>
        <v>0</v>
      </c>
      <c r="O281" s="948">
        <f>'[8]sp. DRG'!L233</f>
        <v>0</v>
      </c>
      <c r="P281" s="948">
        <f>'[8]sp. DRG'!M233</f>
        <v>0</v>
      </c>
      <c r="Q281" s="948">
        <f>'[8]sp. DRG'!N233</f>
        <v>17136</v>
      </c>
      <c r="R281" s="948">
        <f>'[8]sp. DRG'!O233</f>
        <v>3784.0167799999999</v>
      </c>
      <c r="S281" s="948">
        <f>'[8]sp. DRG'!P233</f>
        <v>3784.0167799999999</v>
      </c>
      <c r="T281" s="948">
        <f>'[8]sp. DRG'!Q233</f>
        <v>3941.2471934025152</v>
      </c>
      <c r="U281" s="948">
        <f>'[8]sp. DRG'!R233</f>
        <v>1115.4879100000001</v>
      </c>
      <c r="V281" s="948">
        <f>'[8]sp. DRG'!S233</f>
        <v>3941.2471934025152</v>
      </c>
      <c r="W281" s="948">
        <f>'[8]sp. DRG'!T233</f>
        <v>1115.4879100000001</v>
      </c>
      <c r="X281" s="912">
        <f t="shared" si="55"/>
        <v>4997.549</v>
      </c>
      <c r="Y281" s="913">
        <f t="shared" si="56"/>
        <v>4997.549</v>
      </c>
      <c r="Z281" s="861"/>
      <c r="AA281" s="861"/>
    </row>
    <row r="282" spans="1:29" s="862" customFormat="1" ht="13.5" thickBot="1">
      <c r="A282" s="1285" t="s">
        <v>674</v>
      </c>
      <c r="B282" s="1286" t="s">
        <v>675</v>
      </c>
      <c r="C282" s="1287">
        <v>3</v>
      </c>
      <c r="D282" s="870"/>
      <c r="E282" s="872"/>
      <c r="F282" s="872"/>
      <c r="G282" s="1288"/>
      <c r="H282" s="958"/>
      <c r="I282" s="959"/>
      <c r="J282" s="960"/>
      <c r="K282" s="1289"/>
      <c r="L282" s="958">
        <f>'[8]sp. recuperare si  cronici'!E71</f>
        <v>0</v>
      </c>
      <c r="M282" s="960">
        <f>'[8]sp. recuperare si  cronici'!F71</f>
        <v>1405.4849999999999</v>
      </c>
      <c r="N282" s="960">
        <f>'[8]sp. recuperare si  cronici'!G71</f>
        <v>0</v>
      </c>
      <c r="O282" s="960">
        <f>'[8]sp. recuperare si  cronici'!H71</f>
        <v>3063.909090909091</v>
      </c>
      <c r="P282" s="960">
        <f>'[8]sp. recuperare si  cronici'!I71</f>
        <v>1405.4849999999999</v>
      </c>
      <c r="Q282" s="960">
        <f>'[8]sp. recuperare si  cronici'!J71</f>
        <v>3060</v>
      </c>
      <c r="R282" s="960">
        <f>'[8]sp. recuperare si  cronici'!K71</f>
        <v>792</v>
      </c>
      <c r="S282" s="1290">
        <f>'[8]sp. recuperare si  cronici'!L71</f>
        <v>792</v>
      </c>
      <c r="T282" s="958">
        <f>'[8]sp. recuperare si  cronici'!M71</f>
        <v>0</v>
      </c>
      <c r="U282" s="960">
        <f>'[8]sp. recuperare si  cronici'!N71</f>
        <v>0</v>
      </c>
      <c r="V282" s="960">
        <f>'[8]sp. recuperare si  cronici'!O71</f>
        <v>0</v>
      </c>
      <c r="W282" s="1291">
        <f>'[8]sp. recuperare si  cronici'!P71</f>
        <v>0</v>
      </c>
      <c r="X282" s="912">
        <f t="shared" si="55"/>
        <v>2197.4849999999997</v>
      </c>
      <c r="Y282" s="913">
        <f t="shared" si="56"/>
        <v>2197.4849999999997</v>
      </c>
      <c r="Z282" s="861"/>
      <c r="AA282" s="861"/>
    </row>
    <row r="283" spans="1:29" s="862" customFormat="1" ht="13.5" thickBot="1">
      <c r="A283" s="3004" t="s">
        <v>676</v>
      </c>
      <c r="B283" s="3005"/>
      <c r="C283" s="3022"/>
      <c r="D283" s="1292">
        <f>SUM(D257:D282)</f>
        <v>126631.05869597703</v>
      </c>
      <c r="E283" s="1293">
        <f t="shared" ref="E283:Y283" si="57">SUM(E257:E282)</f>
        <v>293766.59703040624</v>
      </c>
      <c r="F283" s="1292">
        <f t="shared" si="57"/>
        <v>126631.05869597703</v>
      </c>
      <c r="G283" s="1293">
        <f t="shared" si="57"/>
        <v>293766.59703040624</v>
      </c>
      <c r="H283" s="1292">
        <f t="shared" si="57"/>
        <v>0</v>
      </c>
      <c r="I283" s="1292">
        <f t="shared" si="57"/>
        <v>0</v>
      </c>
      <c r="J283" s="1292">
        <f t="shared" si="57"/>
        <v>0</v>
      </c>
      <c r="K283" s="1292">
        <f t="shared" si="57"/>
        <v>0</v>
      </c>
      <c r="L283" s="1292">
        <f t="shared" si="57"/>
        <v>13529.251349957021</v>
      </c>
      <c r="M283" s="1293">
        <f t="shared" si="57"/>
        <v>65899.4631371</v>
      </c>
      <c r="N283" s="1292">
        <f t="shared" si="57"/>
        <v>13529.251349957021</v>
      </c>
      <c r="O283" s="1292">
        <f t="shared" si="57"/>
        <v>66346.601987584014</v>
      </c>
      <c r="P283" s="1293">
        <f t="shared" si="57"/>
        <v>65899.4631371</v>
      </c>
      <c r="Q283" s="1292">
        <f t="shared" si="57"/>
        <v>91359</v>
      </c>
      <c r="R283" s="1293">
        <f t="shared" si="57"/>
        <v>20666.5736</v>
      </c>
      <c r="S283" s="1293">
        <f t="shared" si="57"/>
        <v>20666.5736</v>
      </c>
      <c r="T283" s="1292">
        <f t="shared" si="57"/>
        <v>179989.43696338945</v>
      </c>
      <c r="U283" s="1293">
        <f t="shared" si="57"/>
        <v>51408.974567999998</v>
      </c>
      <c r="V283" s="1292">
        <f t="shared" si="57"/>
        <v>179989.43696338945</v>
      </c>
      <c r="W283" s="1293">
        <f t="shared" si="57"/>
        <v>51408.974567999998</v>
      </c>
      <c r="X283" s="1168">
        <f t="shared" si="57"/>
        <v>431741.60833550623</v>
      </c>
      <c r="Y283" s="1168">
        <f t="shared" si="57"/>
        <v>431741.60833550623</v>
      </c>
      <c r="Z283" s="1169">
        <f>'[8]sp. DRG'!U241+'[8]sp. recuperare si  cronici'!U72+'[8]sp. acuti altele decat DRG'!U47</f>
        <v>431741.60833550611</v>
      </c>
      <c r="AA283" s="1169">
        <f>'[8]sp. DRG'!V241+'[8]sp. recuperare si  cronici'!V72+'[8]sp. acuti altele decat DRG'!V47</f>
        <v>431741.60833550611</v>
      </c>
      <c r="AB283" s="879">
        <f>X283-Z283</f>
        <v>0</v>
      </c>
      <c r="AC283" s="879">
        <f>Y283-AA283</f>
        <v>0</v>
      </c>
    </row>
    <row r="284" spans="1:29" s="1020" customFormat="1" ht="33.75">
      <c r="A284" s="1021" t="s">
        <v>677</v>
      </c>
      <c r="B284" s="1294" t="s">
        <v>678</v>
      </c>
      <c r="C284" s="1295">
        <v>1</v>
      </c>
      <c r="D284" s="1296">
        <f>'[8]sp. DRG'!E242</f>
        <v>9288</v>
      </c>
      <c r="E284" s="1297">
        <f>'[8]sp. DRG'!F242</f>
        <v>15933.11</v>
      </c>
      <c r="F284" s="1298">
        <f>'[8]sp. DRG'!G242</f>
        <v>9232</v>
      </c>
      <c r="G284" s="1299">
        <f>'[8]sp. DRG'!H242</f>
        <v>15837.45</v>
      </c>
      <c r="H284" s="1300"/>
      <c r="I284" s="1297"/>
      <c r="J284" s="1160"/>
      <c r="K284" s="1301"/>
      <c r="L284" s="1302">
        <f>'[8]sp. DRG'!I242</f>
        <v>674</v>
      </c>
      <c r="M284" s="1303">
        <f>'[8]sp. DRG'!J242</f>
        <v>1562.45</v>
      </c>
      <c r="N284" s="1160">
        <f>'[8]sp. DRG'!K242</f>
        <v>872</v>
      </c>
      <c r="O284" s="1160">
        <f>'[8]sp. DRG'!L242</f>
        <v>0</v>
      </c>
      <c r="P284" s="1303">
        <f>'[8]sp. DRG'!M242</f>
        <v>1562.45</v>
      </c>
      <c r="Q284" s="1160">
        <f>'[8]sp. DRG'!N242</f>
        <v>0</v>
      </c>
      <c r="R284" s="1303">
        <f>'[8]sp. DRG'!O242</f>
        <v>0</v>
      </c>
      <c r="S284" s="1304">
        <f>'[8]sp. DRG'!P242</f>
        <v>0</v>
      </c>
      <c r="T284" s="1300">
        <f>'[8]sp. DRG'!Q242</f>
        <v>409</v>
      </c>
      <c r="U284" s="1305">
        <f>'[8]sp. DRG'!R242</f>
        <v>385.73</v>
      </c>
      <c r="V284" s="1300">
        <f>'[8]sp. DRG'!S242</f>
        <v>1820</v>
      </c>
      <c r="W284" s="1306">
        <f>'[8]sp. DRG'!T242</f>
        <v>385.72</v>
      </c>
      <c r="X284" s="918">
        <f t="shared" ref="X284:X290" si="58">U284+R284+M284+I284+E284</f>
        <v>17881.29</v>
      </c>
      <c r="Y284" s="884">
        <f t="shared" ref="Y284:Y290" si="59">W284+S284+P284+K284+G284</f>
        <v>17785.620000000003</v>
      </c>
      <c r="Z284" s="1019"/>
      <c r="AA284" s="1019"/>
    </row>
    <row r="285" spans="1:29" ht="33.75">
      <c r="A285" s="843" t="s">
        <v>679</v>
      </c>
      <c r="B285" s="1294" t="s">
        <v>680</v>
      </c>
      <c r="C285" s="845">
        <v>1</v>
      </c>
      <c r="D285" s="1296">
        <f>'[8]sp. DRG'!E243</f>
        <v>1666</v>
      </c>
      <c r="E285" s="1297">
        <f>'[8]sp. DRG'!F243</f>
        <v>3221.7</v>
      </c>
      <c r="F285" s="1298">
        <f>'[8]sp. DRG'!G243</f>
        <v>1666</v>
      </c>
      <c r="G285" s="1299">
        <f>'[8]sp. DRG'!H243</f>
        <v>3221.7</v>
      </c>
      <c r="H285" s="914"/>
      <c r="I285" s="920"/>
      <c r="J285" s="915"/>
      <c r="K285" s="922"/>
      <c r="L285" s="1302">
        <f>'[8]sp. DRG'!I243</f>
        <v>180</v>
      </c>
      <c r="M285" s="1303">
        <f>'[8]sp. DRG'!J243</f>
        <v>1040.82</v>
      </c>
      <c r="N285" s="1160">
        <f>'[8]sp. DRG'!K243</f>
        <v>270</v>
      </c>
      <c r="O285" s="1160">
        <f>'[8]sp. DRG'!L243</f>
        <v>0</v>
      </c>
      <c r="P285" s="1303">
        <f>'[8]sp. DRG'!M243</f>
        <v>1040.82</v>
      </c>
      <c r="Q285" s="1160">
        <f>'[8]sp. DRG'!N243</f>
        <v>0</v>
      </c>
      <c r="R285" s="1303">
        <f>'[8]sp. DRG'!O243</f>
        <v>0</v>
      </c>
      <c r="S285" s="1304">
        <f>'[8]sp. DRG'!P243</f>
        <v>0</v>
      </c>
      <c r="T285" s="1300">
        <f>'[8]sp. DRG'!Q243</f>
        <v>0</v>
      </c>
      <c r="U285" s="1305">
        <f>'[8]sp. DRG'!R243</f>
        <v>0</v>
      </c>
      <c r="V285" s="1300">
        <f>'[8]sp. DRG'!S243</f>
        <v>0</v>
      </c>
      <c r="W285" s="1306">
        <f>'[8]sp. DRG'!T243</f>
        <v>0</v>
      </c>
      <c r="X285" s="918">
        <f t="shared" si="58"/>
        <v>4262.5199999999995</v>
      </c>
      <c r="Y285" s="884">
        <f t="shared" si="59"/>
        <v>4262.5199999999995</v>
      </c>
    </row>
    <row r="286" spans="1:29">
      <c r="A286" s="890" t="s">
        <v>681</v>
      </c>
      <c r="B286" s="1272" t="s">
        <v>682</v>
      </c>
      <c r="C286" s="892">
        <v>3</v>
      </c>
      <c r="D286" s="855"/>
      <c r="E286" s="920"/>
      <c r="F286" s="915"/>
      <c r="G286" s="921"/>
      <c r="H286" s="914"/>
      <c r="I286" s="920"/>
      <c r="J286" s="915"/>
      <c r="K286" s="922"/>
      <c r="L286" s="1302">
        <f>'[8]sp. recuperare si  cronici'!E73</f>
        <v>0</v>
      </c>
      <c r="M286" s="1303">
        <f>'[8]sp. recuperare si  cronici'!F73</f>
        <v>0</v>
      </c>
      <c r="N286" s="1160">
        <f>'[8]sp. recuperare si  cronici'!G73</f>
        <v>0</v>
      </c>
      <c r="O286" s="1160">
        <f>'[8]sp. recuperare si  cronici'!H73</f>
        <v>0</v>
      </c>
      <c r="P286" s="1303">
        <f>'[8]sp. recuperare si  cronici'!I73</f>
        <v>0</v>
      </c>
      <c r="Q286" s="1160">
        <f>'[8]sp. recuperare si  cronici'!J73</f>
        <v>1232</v>
      </c>
      <c r="R286" s="1303">
        <f>'[8]sp. recuperare si  cronici'!K73</f>
        <v>390.2</v>
      </c>
      <c r="S286" s="1304">
        <f>'[8]sp. recuperare si  cronici'!L73</f>
        <v>390.2</v>
      </c>
      <c r="T286" s="1131"/>
      <c r="U286" s="920"/>
      <c r="V286" s="1132"/>
      <c r="W286" s="922"/>
      <c r="X286" s="918">
        <f t="shared" si="58"/>
        <v>390.2</v>
      </c>
      <c r="Y286" s="884">
        <f t="shared" si="59"/>
        <v>390.2</v>
      </c>
    </row>
    <row r="287" spans="1:29" ht="13.5" thickBot="1">
      <c r="A287" s="1307" t="s">
        <v>683</v>
      </c>
      <c r="B287" s="1308" t="s">
        <v>684</v>
      </c>
      <c r="C287" s="892">
        <v>3</v>
      </c>
      <c r="D287" s="857"/>
      <c r="E287" s="920"/>
      <c r="F287" s="915"/>
      <c r="G287" s="920"/>
      <c r="H287" s="915"/>
      <c r="I287" s="920"/>
      <c r="J287" s="915"/>
      <c r="K287" s="920"/>
      <c r="L287" s="1160">
        <f>'[8]sp. recuperare si  cronici'!E74</f>
        <v>496</v>
      </c>
      <c r="M287" s="1303">
        <f>'[8]sp. recuperare si  cronici'!F74</f>
        <v>1005.9</v>
      </c>
      <c r="N287" s="1160">
        <f>'[8]sp. recuperare si  cronici'!G74</f>
        <v>496</v>
      </c>
      <c r="O287" s="1160">
        <f>'[8]sp. recuperare si  cronici'!H74</f>
        <v>0</v>
      </c>
      <c r="P287" s="1303">
        <f>'[8]sp. recuperare si  cronici'!I74</f>
        <v>1005.9</v>
      </c>
      <c r="Q287" s="1160">
        <f>'[8]sp. recuperare si  cronici'!J74</f>
        <v>0</v>
      </c>
      <c r="R287" s="1303">
        <f>'[8]sp. recuperare si  cronici'!K74</f>
        <v>0</v>
      </c>
      <c r="S287" s="1303">
        <f>'[8]sp. recuperare si  cronici'!L74</f>
        <v>0</v>
      </c>
      <c r="T287" s="1132"/>
      <c r="U287" s="920"/>
      <c r="V287" s="1132"/>
      <c r="W287" s="920"/>
      <c r="X287" s="918">
        <f t="shared" si="58"/>
        <v>1005.9</v>
      </c>
      <c r="Y287" s="884">
        <f t="shared" si="59"/>
        <v>1005.9</v>
      </c>
    </row>
    <row r="288" spans="1:29" ht="13.5" thickBot="1">
      <c r="A288" s="1309" t="s">
        <v>685</v>
      </c>
      <c r="B288" s="1310" t="s">
        <v>686</v>
      </c>
      <c r="C288" s="1311">
        <v>1</v>
      </c>
      <c r="D288" s="866">
        <f>'[8]sp. DRG'!E244</f>
        <v>1980</v>
      </c>
      <c r="E288" s="1297">
        <f>'[8]sp. DRG'!F244</f>
        <v>2706.58</v>
      </c>
      <c r="F288" s="866">
        <f>'[8]sp. DRG'!G244</f>
        <v>1980</v>
      </c>
      <c r="G288" s="1297">
        <f>'[8]sp. DRG'!H244</f>
        <v>2706.58</v>
      </c>
      <c r="H288" s="993"/>
      <c r="I288" s="928"/>
      <c r="J288" s="993"/>
      <c r="K288" s="928"/>
      <c r="L288" s="1312">
        <f>'[8]sp. DRG'!I244</f>
        <v>0</v>
      </c>
      <c r="M288" s="1312">
        <f>'[8]sp. DRG'!J244</f>
        <v>0</v>
      </c>
      <c r="N288" s="1312">
        <f>'[8]sp. DRG'!K244</f>
        <v>0</v>
      </c>
      <c r="O288" s="1312">
        <f>'[8]sp. DRG'!L244</f>
        <v>0</v>
      </c>
      <c r="P288" s="1312">
        <f>'[8]sp. DRG'!M244</f>
        <v>0</v>
      </c>
      <c r="Q288" s="1312">
        <f>'[8]sp. DRG'!N244</f>
        <v>0</v>
      </c>
      <c r="R288" s="1312">
        <f>'[8]sp. DRG'!O244</f>
        <v>0</v>
      </c>
      <c r="S288" s="1312">
        <f>'[8]sp. DRG'!P244</f>
        <v>0</v>
      </c>
      <c r="T288" s="1312">
        <f>'[8]sp. DRG'!Q244</f>
        <v>922</v>
      </c>
      <c r="U288" s="1312">
        <f>'[8]sp. DRG'!R244</f>
        <v>641.21</v>
      </c>
      <c r="V288" s="1312">
        <f>'[8]sp. DRG'!S244</f>
        <v>4599</v>
      </c>
      <c r="W288" s="1312">
        <f>'[8]sp. DRG'!T244</f>
        <v>641.21</v>
      </c>
      <c r="X288" s="918">
        <f t="shared" si="58"/>
        <v>3347.79</v>
      </c>
      <c r="Y288" s="884">
        <f t="shared" si="59"/>
        <v>3347.79</v>
      </c>
    </row>
    <row r="289" spans="1:29" ht="13.5" thickBot="1">
      <c r="A289" s="1313" t="s">
        <v>687</v>
      </c>
      <c r="B289" s="1314" t="s">
        <v>688</v>
      </c>
      <c r="C289" s="1166">
        <v>3</v>
      </c>
      <c r="D289" s="866"/>
      <c r="E289" s="866"/>
      <c r="F289" s="866"/>
      <c r="G289" s="866"/>
      <c r="H289" s="993"/>
      <c r="I289" s="928"/>
      <c r="J289" s="993"/>
      <c r="K289" s="928"/>
      <c r="L289" s="1312">
        <f>'[8]sp. recuperare si  cronici'!E75</f>
        <v>0</v>
      </c>
      <c r="M289" s="1312">
        <f>'[8]sp. recuperare si  cronici'!F75</f>
        <v>0</v>
      </c>
      <c r="N289" s="1312">
        <f>'[8]sp. recuperare si  cronici'!G75</f>
        <v>0</v>
      </c>
      <c r="O289" s="1312">
        <f>'[8]sp. recuperare si  cronici'!H75</f>
        <v>0</v>
      </c>
      <c r="P289" s="1312">
        <f>'[8]sp. recuperare si  cronici'!I75</f>
        <v>0</v>
      </c>
      <c r="Q289" s="1312">
        <f>'[8]sp. recuperare si  cronici'!J75</f>
        <v>0</v>
      </c>
      <c r="R289" s="1312">
        <f>'[8]sp. recuperare si  cronici'!K75</f>
        <v>0</v>
      </c>
      <c r="S289" s="1312">
        <f>'[8]sp. recuperare si  cronici'!L75</f>
        <v>0</v>
      </c>
      <c r="T289" s="1312">
        <f>'[8]sp. recuperare si  cronici'!Q75</f>
        <v>2205</v>
      </c>
      <c r="U289" s="1312">
        <f>'[8]sp. recuperare si  cronici'!R75</f>
        <v>962.58</v>
      </c>
      <c r="V289" s="1312">
        <f>'[8]sp. recuperare si  cronici'!S75</f>
        <v>4020</v>
      </c>
      <c r="W289" s="1312">
        <f>'[8]sp. recuperare si  cronici'!T75</f>
        <v>962.58</v>
      </c>
      <c r="X289" s="918">
        <f t="shared" si="58"/>
        <v>962.58</v>
      </c>
      <c r="Y289" s="884">
        <f t="shared" si="59"/>
        <v>962.58</v>
      </c>
    </row>
    <row r="290" spans="1:29" ht="13.5" thickBot="1">
      <c r="A290" s="1313" t="s">
        <v>689</v>
      </c>
      <c r="B290" s="1314" t="s">
        <v>690</v>
      </c>
      <c r="C290" s="1166">
        <v>3</v>
      </c>
      <c r="D290" s="866">
        <f>'[8]sp. DRG'!E245</f>
        <v>163</v>
      </c>
      <c r="E290" s="1315">
        <f>'[8]sp. DRG'!F245</f>
        <v>164.26</v>
      </c>
      <c r="F290" s="866">
        <f>'[8]sp. DRG'!G245</f>
        <v>158</v>
      </c>
      <c r="G290" s="1315">
        <f>'[8]sp. DRG'!H245</f>
        <v>159.22</v>
      </c>
      <c r="H290" s="993"/>
      <c r="I290" s="928"/>
      <c r="J290" s="993"/>
      <c r="K290" s="928"/>
      <c r="L290" s="1316">
        <f>'[8]sp. DRG'!I245</f>
        <v>110</v>
      </c>
      <c r="M290" s="1029">
        <f>'[8]sp. DRG'!J245</f>
        <v>175.78</v>
      </c>
      <c r="N290" s="1316">
        <f>'[8]sp. DRG'!K245</f>
        <v>101</v>
      </c>
      <c r="O290" s="1316">
        <f>'[8]sp. DRG'!L245</f>
        <v>0</v>
      </c>
      <c r="P290" s="1029">
        <f>'[8]sp. DRG'!M245</f>
        <v>170.8</v>
      </c>
      <c r="Q290" s="1316">
        <f>'[8]sp. DRG'!N245</f>
        <v>0</v>
      </c>
      <c r="R290" s="1316">
        <f>'[8]sp. DRG'!O245</f>
        <v>0</v>
      </c>
      <c r="S290" s="1316">
        <f>'[8]sp. DRG'!P245</f>
        <v>0</v>
      </c>
      <c r="T290" s="1316">
        <f>'[8]sp. DRG'!Q245</f>
        <v>446</v>
      </c>
      <c r="U290" s="1029">
        <f>'[8]sp. DRG'!R245</f>
        <v>281.81</v>
      </c>
      <c r="V290" s="1316">
        <f>'[8]sp. DRG'!S245</f>
        <v>863</v>
      </c>
      <c r="W290" s="1029">
        <f>'[8]sp. DRG'!T245</f>
        <v>278.89999999999998</v>
      </c>
      <c r="X290" s="1317">
        <f t="shared" si="58"/>
        <v>621.85</v>
      </c>
      <c r="Y290" s="1116">
        <f t="shared" si="59"/>
        <v>608.91999999999996</v>
      </c>
    </row>
    <row r="291" spans="1:29" ht="13.5" thickBot="1">
      <c r="A291" s="3004" t="s">
        <v>691</v>
      </c>
      <c r="B291" s="3005"/>
      <c r="C291" s="3022"/>
      <c r="D291" s="874">
        <f>SUM(D284:D290)</f>
        <v>13097</v>
      </c>
      <c r="E291" s="1168">
        <f t="shared" ref="E291:Y291" si="60">SUM(E284:E290)</f>
        <v>22025.649999999998</v>
      </c>
      <c r="F291" s="874">
        <f t="shared" si="60"/>
        <v>13036</v>
      </c>
      <c r="G291" s="1168">
        <f t="shared" si="60"/>
        <v>21924.950000000004</v>
      </c>
      <c r="H291" s="874">
        <f t="shared" si="60"/>
        <v>0</v>
      </c>
      <c r="I291" s="874">
        <f t="shared" si="60"/>
        <v>0</v>
      </c>
      <c r="J291" s="874">
        <f t="shared" si="60"/>
        <v>0</v>
      </c>
      <c r="K291" s="874">
        <f t="shared" si="60"/>
        <v>0</v>
      </c>
      <c r="L291" s="874">
        <f t="shared" si="60"/>
        <v>1460</v>
      </c>
      <c r="M291" s="1168">
        <f t="shared" si="60"/>
        <v>3784.9500000000003</v>
      </c>
      <c r="N291" s="874">
        <f t="shared" si="60"/>
        <v>1739</v>
      </c>
      <c r="O291" s="874">
        <f t="shared" si="60"/>
        <v>0</v>
      </c>
      <c r="P291" s="1168">
        <f t="shared" si="60"/>
        <v>3779.9700000000003</v>
      </c>
      <c r="Q291" s="874">
        <f t="shared" si="60"/>
        <v>1232</v>
      </c>
      <c r="R291" s="874">
        <f t="shared" si="60"/>
        <v>390.2</v>
      </c>
      <c r="S291" s="874">
        <f t="shared" si="60"/>
        <v>390.2</v>
      </c>
      <c r="T291" s="874">
        <f t="shared" si="60"/>
        <v>3982</v>
      </c>
      <c r="U291" s="1168">
        <f t="shared" si="60"/>
        <v>2271.33</v>
      </c>
      <c r="V291" s="874">
        <f t="shared" si="60"/>
        <v>11302</v>
      </c>
      <c r="W291" s="1168">
        <f t="shared" si="60"/>
        <v>2268.4100000000003</v>
      </c>
      <c r="X291" s="1318">
        <f t="shared" si="60"/>
        <v>28472.130000000005</v>
      </c>
      <c r="Y291" s="1318">
        <f t="shared" si="60"/>
        <v>28363.530000000006</v>
      </c>
      <c r="Z291" s="878">
        <f>'[8]sp. DRG'!U246+'[8]sp. recuperare si  cronici'!U77</f>
        <v>28472.13</v>
      </c>
      <c r="AA291" s="878">
        <f>'[8]sp. DRG'!V246+'[8]sp. recuperare si  cronici'!V77</f>
        <v>28363.530000000002</v>
      </c>
      <c r="AB291" s="879">
        <f>X291-Z291</f>
        <v>0</v>
      </c>
      <c r="AC291" s="879">
        <f>Y291-AA291</f>
        <v>0</v>
      </c>
    </row>
    <row r="292" spans="1:29" ht="34.5" thickBot="1">
      <c r="A292" s="832" t="s">
        <v>692</v>
      </c>
      <c r="B292" s="983" t="s">
        <v>693</v>
      </c>
      <c r="C292" s="885">
        <v>1</v>
      </c>
      <c r="D292" s="835">
        <f>'[8]sp. DRG'!E247</f>
        <v>24596</v>
      </c>
      <c r="E292" s="836">
        <f>'[8]sp. DRG'!F247</f>
        <v>54717.25</v>
      </c>
      <c r="F292" s="837">
        <f>'[8]sp. DRG'!G247</f>
        <v>24671</v>
      </c>
      <c r="G292" s="836">
        <f>'[8]sp. DRG'!H247</f>
        <v>54716.959999999999</v>
      </c>
      <c r="H292" s="1127"/>
      <c r="I292" s="836"/>
      <c r="J292" s="1127"/>
      <c r="K292" s="836"/>
      <c r="L292" s="1127">
        <f>'[8]sp. DRG'!I247</f>
        <v>36</v>
      </c>
      <c r="M292" s="1126">
        <f>'[8]sp. DRG'!J247</f>
        <v>121.62</v>
      </c>
      <c r="N292" s="1127">
        <f>'[8]sp. DRG'!K247</f>
        <v>39</v>
      </c>
      <c r="O292" s="1127">
        <f>'[8]sp. DRG'!L247</f>
        <v>0</v>
      </c>
      <c r="P292" s="1126">
        <f>'[8]sp. DRG'!M247</f>
        <v>121.62</v>
      </c>
      <c r="Q292" s="1127">
        <f>'[8]sp. DRG'!N247</f>
        <v>0</v>
      </c>
      <c r="R292" s="1126">
        <f>'[8]sp. DRG'!O247</f>
        <v>0</v>
      </c>
      <c r="S292" s="1126">
        <f>'[8]sp. DRG'!P247</f>
        <v>0</v>
      </c>
      <c r="T292" s="1127">
        <f>'[8]sp. DRG'!Q247</f>
        <v>9312</v>
      </c>
      <c r="U292" s="1126">
        <f>'[8]sp. DRG'!R247</f>
        <v>3180.71</v>
      </c>
      <c r="V292" s="1127">
        <f>'[8]sp. DRG'!S247</f>
        <v>12180</v>
      </c>
      <c r="W292" s="1126">
        <f>'[8]sp. DRG'!T247</f>
        <v>3180.71</v>
      </c>
      <c r="X292" s="882">
        <f>U292+R292+M292+I292+E292</f>
        <v>58019.58</v>
      </c>
      <c r="Y292" s="842">
        <f>W292+S292+P292+K292+G292</f>
        <v>58019.29</v>
      </c>
    </row>
    <row r="293" spans="1:29" ht="45.75" thickBot="1">
      <c r="A293" s="843" t="s">
        <v>694</v>
      </c>
      <c r="B293" s="987" t="s">
        <v>695</v>
      </c>
      <c r="C293" s="845">
        <v>1</v>
      </c>
      <c r="D293" s="846">
        <f>'[8]sp. DRG'!E248</f>
        <v>2430</v>
      </c>
      <c r="E293" s="847">
        <f>'[8]sp. DRG'!F248</f>
        <v>5286.02</v>
      </c>
      <c r="F293" s="848">
        <f>'[8]sp. DRG'!G248</f>
        <v>2259</v>
      </c>
      <c r="G293" s="847">
        <f>'[8]sp. DRG'!H248</f>
        <v>5283.65</v>
      </c>
      <c r="H293" s="1008"/>
      <c r="I293" s="847"/>
      <c r="J293" s="1008"/>
      <c r="K293" s="847"/>
      <c r="L293" s="1008">
        <f>'[8]sp. DRG'!I248</f>
        <v>0</v>
      </c>
      <c r="M293" s="1007">
        <f>'[8]sp. DRG'!J248</f>
        <v>0</v>
      </c>
      <c r="N293" s="1008">
        <f>'[8]sp. DRG'!K248</f>
        <v>0</v>
      </c>
      <c r="O293" s="1008">
        <f>'[8]sp. DRG'!L248</f>
        <v>0</v>
      </c>
      <c r="P293" s="1007">
        <f>'[8]sp. DRG'!M248</f>
        <v>0</v>
      </c>
      <c r="Q293" s="1008">
        <f>'[8]sp. DRG'!N248</f>
        <v>0</v>
      </c>
      <c r="R293" s="1007">
        <f>'[8]sp. DRG'!O248</f>
        <v>0</v>
      </c>
      <c r="S293" s="1007">
        <f>'[8]sp. DRG'!P248</f>
        <v>0</v>
      </c>
      <c r="T293" s="1008">
        <f>'[8]sp. DRG'!Q248</f>
        <v>15805</v>
      </c>
      <c r="U293" s="1007">
        <f>'[8]sp. DRG'!R248</f>
        <v>3177.66</v>
      </c>
      <c r="V293" s="1008">
        <f>'[8]sp. DRG'!S248</f>
        <v>14772</v>
      </c>
      <c r="W293" s="1007">
        <f>'[8]sp. DRG'!T248</f>
        <v>3177.66</v>
      </c>
      <c r="X293" s="882">
        <f t="shared" ref="X293:X303" si="61">U293+R293+M293+I293+E293</f>
        <v>8463.68</v>
      </c>
      <c r="Y293" s="842">
        <f t="shared" ref="Y293:Y303" si="62">W293+S293+P293+K293+G293</f>
        <v>8461.31</v>
      </c>
    </row>
    <row r="294" spans="1:29" ht="23.25" thickBot="1">
      <c r="A294" s="843" t="s">
        <v>696</v>
      </c>
      <c r="B294" s="987" t="s">
        <v>697</v>
      </c>
      <c r="C294" s="845">
        <v>1</v>
      </c>
      <c r="D294" s="846">
        <f>'[8]sp. DRG'!E253</f>
        <v>1999</v>
      </c>
      <c r="E294" s="847">
        <f>'[8]sp. DRG'!F253</f>
        <v>3653.82</v>
      </c>
      <c r="F294" s="848">
        <f>'[8]sp. DRG'!G253</f>
        <v>1937</v>
      </c>
      <c r="G294" s="847">
        <f>'[8]sp. DRG'!H253</f>
        <v>3653.57</v>
      </c>
      <c r="H294" s="1008"/>
      <c r="I294" s="1007"/>
      <c r="J294" s="1008"/>
      <c r="K294" s="1007"/>
      <c r="L294" s="1008">
        <f>'[8]sp. DRG'!I253</f>
        <v>765</v>
      </c>
      <c r="M294" s="1007">
        <f>'[8]sp. DRG'!J253</f>
        <v>4146.63</v>
      </c>
      <c r="N294" s="1008">
        <f>'[8]sp. DRG'!K253</f>
        <v>323</v>
      </c>
      <c r="O294" s="1008">
        <f>'[8]sp. DRG'!L253</f>
        <v>13555</v>
      </c>
      <c r="P294" s="1007">
        <f>'[8]sp. DRG'!M253</f>
        <v>4146.63</v>
      </c>
      <c r="Q294" s="1008">
        <f>'[8]sp. DRG'!N253</f>
        <v>2231</v>
      </c>
      <c r="R294" s="1007">
        <f>'[8]sp. DRG'!O253</f>
        <v>525.66999999999996</v>
      </c>
      <c r="S294" s="1007">
        <f>'[8]sp. DRG'!P253</f>
        <v>525.66999999999996</v>
      </c>
      <c r="T294" s="1008">
        <f>'[8]sp. DRG'!Q253</f>
        <v>3763</v>
      </c>
      <c r="U294" s="1007">
        <f>'[8]sp. DRG'!R253</f>
        <v>1046.08</v>
      </c>
      <c r="V294" s="1008">
        <f>'[8]sp. DRG'!S253</f>
        <v>3896</v>
      </c>
      <c r="W294" s="1007">
        <f>'[8]sp. DRG'!T253</f>
        <v>1046.08</v>
      </c>
      <c r="X294" s="882">
        <f t="shared" si="61"/>
        <v>9372.2000000000007</v>
      </c>
      <c r="Y294" s="842">
        <f t="shared" si="62"/>
        <v>9371.9500000000007</v>
      </c>
    </row>
    <row r="295" spans="1:29" ht="23.25" thickBot="1">
      <c r="A295" s="843" t="s">
        <v>698</v>
      </c>
      <c r="B295" s="987" t="s">
        <v>699</v>
      </c>
      <c r="C295" s="845">
        <v>1</v>
      </c>
      <c r="D295" s="846">
        <f>'[8]sp. DRG'!E249</f>
        <v>11109</v>
      </c>
      <c r="E295" s="847">
        <f>'[8]sp. DRG'!F249</f>
        <v>15576.32</v>
      </c>
      <c r="F295" s="848">
        <f>'[8]sp. DRG'!G249</f>
        <v>11312</v>
      </c>
      <c r="G295" s="847">
        <f>'[8]sp. DRG'!H249</f>
        <v>15558.57</v>
      </c>
      <c r="H295" s="1008"/>
      <c r="I295" s="847"/>
      <c r="J295" s="1008"/>
      <c r="K295" s="847"/>
      <c r="L295" s="1008">
        <f>'[8]sp. DRG'!I249</f>
        <v>503</v>
      </c>
      <c r="M295" s="1007">
        <f>'[8]sp. DRG'!J249</f>
        <v>3703.86</v>
      </c>
      <c r="N295" s="1008">
        <f>'[8]sp. DRG'!K249</f>
        <v>0</v>
      </c>
      <c r="O295" s="1008">
        <f>'[8]sp. DRG'!L249</f>
        <v>24474</v>
      </c>
      <c r="P295" s="1007">
        <f>'[8]sp. DRG'!M249</f>
        <v>3703.86</v>
      </c>
      <c r="Q295" s="1008">
        <f>'[8]sp. DRG'!N249</f>
        <v>0</v>
      </c>
      <c r="R295" s="1007">
        <f>'[8]sp. DRG'!O249</f>
        <v>0</v>
      </c>
      <c r="S295" s="1007">
        <f>'[8]sp. DRG'!P249</f>
        <v>0</v>
      </c>
      <c r="T295" s="1008">
        <f>'[8]sp. DRG'!Q249</f>
        <v>16581</v>
      </c>
      <c r="U295" s="1007">
        <f>'[8]sp. DRG'!R249</f>
        <v>2693.16</v>
      </c>
      <c r="V295" s="1008">
        <f>'[8]sp. DRG'!S249</f>
        <v>17281</v>
      </c>
      <c r="W295" s="1007">
        <f>'[8]sp. DRG'!T249</f>
        <v>2693.16</v>
      </c>
      <c r="X295" s="882">
        <f t="shared" si="61"/>
        <v>21973.34</v>
      </c>
      <c r="Y295" s="842">
        <f t="shared" si="62"/>
        <v>21955.59</v>
      </c>
    </row>
    <row r="296" spans="1:29" ht="23.25" thickBot="1">
      <c r="A296" s="843" t="s">
        <v>700</v>
      </c>
      <c r="B296" s="987" t="s">
        <v>701</v>
      </c>
      <c r="C296" s="845">
        <v>1</v>
      </c>
      <c r="D296" s="846">
        <f>'[8]sp. DRG'!E254</f>
        <v>603</v>
      </c>
      <c r="E296" s="847">
        <f>'[8]sp. DRG'!F254</f>
        <v>971.8</v>
      </c>
      <c r="F296" s="848">
        <f>'[8]sp. DRG'!G254</f>
        <v>546</v>
      </c>
      <c r="G296" s="847">
        <f>'[8]sp. DRG'!H254</f>
        <v>970.49</v>
      </c>
      <c r="H296" s="1008"/>
      <c r="I296" s="1007"/>
      <c r="J296" s="1008"/>
      <c r="K296" s="1007"/>
      <c r="L296" s="1008">
        <f>'[8]sp. DRG'!I254</f>
        <v>198</v>
      </c>
      <c r="M296" s="1007">
        <f>'[8]sp. DRG'!J254</f>
        <v>911.28</v>
      </c>
      <c r="N296" s="1008">
        <f>'[8]sp. DRG'!K254</f>
        <v>113</v>
      </c>
      <c r="O296" s="1008">
        <f>'[8]sp. DRG'!L254</f>
        <v>5205</v>
      </c>
      <c r="P296" s="1007">
        <f>'[8]sp. DRG'!M254</f>
        <v>911.28</v>
      </c>
      <c r="Q296" s="1008">
        <f>'[8]sp. DRG'!N254</f>
        <v>2348</v>
      </c>
      <c r="R296" s="1007">
        <f>'[8]sp. DRG'!O254</f>
        <v>553.24</v>
      </c>
      <c r="S296" s="1007">
        <f>'[8]sp. DRG'!P254</f>
        <v>553.24</v>
      </c>
      <c r="T296" s="1008">
        <f>'[8]sp. DRG'!Q254</f>
        <v>1065</v>
      </c>
      <c r="U296" s="1007">
        <f>'[8]sp. DRG'!R254</f>
        <v>183.11</v>
      </c>
      <c r="V296" s="1008">
        <f>'[8]sp. DRG'!S254</f>
        <v>1313</v>
      </c>
      <c r="W296" s="1007">
        <f>'[8]sp. DRG'!T254</f>
        <v>183.11</v>
      </c>
      <c r="X296" s="882">
        <f t="shared" si="61"/>
        <v>2619.4300000000003</v>
      </c>
      <c r="Y296" s="842">
        <f t="shared" si="62"/>
        <v>2618.12</v>
      </c>
    </row>
    <row r="297" spans="1:29" ht="23.25" thickBot="1">
      <c r="A297" s="843" t="s">
        <v>702</v>
      </c>
      <c r="B297" s="987" t="s">
        <v>703</v>
      </c>
      <c r="C297" s="845">
        <v>1</v>
      </c>
      <c r="D297" s="846">
        <f>'[8]sp. DRG'!E250</f>
        <v>3589</v>
      </c>
      <c r="E297" s="846">
        <f>'[8]sp. DRG'!F250</f>
        <v>4826.33</v>
      </c>
      <c r="F297" s="846">
        <f>'[8]sp. DRG'!G250</f>
        <v>3545</v>
      </c>
      <c r="G297" s="846">
        <f>'[8]sp. DRG'!H250</f>
        <v>4825.33</v>
      </c>
      <c r="H297" s="1008"/>
      <c r="I297" s="847"/>
      <c r="J297" s="1008"/>
      <c r="K297" s="847"/>
      <c r="L297" s="1008">
        <f>'[8]sp. DRG'!I250</f>
        <v>2353</v>
      </c>
      <c r="M297" s="1008">
        <f>'[8]sp. DRG'!J250</f>
        <v>5933.82</v>
      </c>
      <c r="N297" s="1008">
        <f>'[8]sp. DRG'!K250</f>
        <v>2878</v>
      </c>
      <c r="O297" s="1008">
        <f>'[8]sp. DRG'!L250</f>
        <v>0</v>
      </c>
      <c r="P297" s="1008">
        <f>'[8]sp. DRG'!M250</f>
        <v>5933.82</v>
      </c>
      <c r="Q297" s="1008">
        <f>'[8]sp. DRG'!N250</f>
        <v>0</v>
      </c>
      <c r="R297" s="1008">
        <f>'[8]sp. DRG'!O250</f>
        <v>0</v>
      </c>
      <c r="S297" s="1008">
        <f>'[8]sp. DRG'!P250</f>
        <v>0</v>
      </c>
      <c r="T297" s="1008">
        <f>'[8]sp. DRG'!Q250</f>
        <v>5583</v>
      </c>
      <c r="U297" s="1008">
        <f>'[8]sp. DRG'!R250</f>
        <v>1030.33</v>
      </c>
      <c r="V297" s="1008">
        <f>'[8]sp. DRG'!S250</f>
        <v>6386</v>
      </c>
      <c r="W297" s="1008">
        <f>'[8]sp. DRG'!T250</f>
        <v>1028.46</v>
      </c>
      <c r="X297" s="882">
        <f t="shared" si="61"/>
        <v>11790.48</v>
      </c>
      <c r="Y297" s="842">
        <f t="shared" si="62"/>
        <v>11787.61</v>
      </c>
    </row>
    <row r="298" spans="1:29" ht="23.25" thickBot="1">
      <c r="A298" s="843" t="s">
        <v>704</v>
      </c>
      <c r="B298" s="987" t="s">
        <v>705</v>
      </c>
      <c r="C298" s="845">
        <v>1</v>
      </c>
      <c r="D298" s="846">
        <f>'[8]sp. DRG'!E251</f>
        <v>1654</v>
      </c>
      <c r="E298" s="846">
        <f>'[8]sp. DRG'!F251</f>
        <v>2170.0700000000002</v>
      </c>
      <c r="F298" s="846">
        <f>'[8]sp. DRG'!G251</f>
        <v>1750</v>
      </c>
      <c r="G298" s="846">
        <f>'[8]sp. DRG'!H251</f>
        <v>2169.02</v>
      </c>
      <c r="H298" s="1008"/>
      <c r="I298" s="847"/>
      <c r="J298" s="1008"/>
      <c r="K298" s="847"/>
      <c r="L298" s="1008">
        <f>'[8]sp. DRG'!I251</f>
        <v>126</v>
      </c>
      <c r="M298" s="1008">
        <f>'[8]sp. DRG'!J251</f>
        <v>292.10000000000002</v>
      </c>
      <c r="N298" s="1008">
        <f>'[8]sp. DRG'!K251</f>
        <v>153</v>
      </c>
      <c r="O298" s="1008">
        <f>'[8]sp. DRG'!L251</f>
        <v>0</v>
      </c>
      <c r="P298" s="1008">
        <f>'[8]sp. DRG'!M251</f>
        <v>292.10000000000002</v>
      </c>
      <c r="Q298" s="1008">
        <f>'[8]sp. DRG'!N251</f>
        <v>0</v>
      </c>
      <c r="R298" s="1008">
        <f>'[8]sp. DRG'!O251</f>
        <v>0</v>
      </c>
      <c r="S298" s="1008">
        <f>'[8]sp. DRG'!P251</f>
        <v>0</v>
      </c>
      <c r="T298" s="1008">
        <f>'[8]sp. DRG'!Q251</f>
        <v>3622</v>
      </c>
      <c r="U298" s="1008">
        <f>'[8]sp. DRG'!R251</f>
        <v>597.67999999999995</v>
      </c>
      <c r="V298" s="1008">
        <f>'[8]sp. DRG'!S251</f>
        <v>6016</v>
      </c>
      <c r="W298" s="1008">
        <f>'[8]sp. DRG'!T251</f>
        <v>597.67999999999995</v>
      </c>
      <c r="X298" s="882">
        <f t="shared" si="61"/>
        <v>3059.8500000000004</v>
      </c>
      <c r="Y298" s="842">
        <f t="shared" si="62"/>
        <v>3058.8</v>
      </c>
    </row>
    <row r="299" spans="1:29" ht="23.25" thickBot="1">
      <c r="A299" s="843" t="s">
        <v>706</v>
      </c>
      <c r="B299" s="987" t="s">
        <v>707</v>
      </c>
      <c r="C299" s="845">
        <v>1</v>
      </c>
      <c r="D299" s="846">
        <f>'[8]sp. DRG'!E252</f>
        <v>3261</v>
      </c>
      <c r="E299" s="847">
        <f>'[8]sp. DRG'!F252</f>
        <v>4208.25</v>
      </c>
      <c r="F299" s="848">
        <f>'[8]sp. DRG'!G252</f>
        <v>2891</v>
      </c>
      <c r="G299" s="847">
        <f>'[8]sp. DRG'!H252</f>
        <v>4208.1400000000003</v>
      </c>
      <c r="H299" s="1013"/>
      <c r="I299" s="847"/>
      <c r="J299" s="1013"/>
      <c r="K299" s="847"/>
      <c r="L299" s="1008">
        <f>'[8]sp. DRG'!I252</f>
        <v>419</v>
      </c>
      <c r="M299" s="1007">
        <f>'[8]sp. DRG'!J252</f>
        <v>1229.33</v>
      </c>
      <c r="N299" s="1008">
        <f>'[8]sp. DRG'!K252</f>
        <v>533</v>
      </c>
      <c r="O299" s="1008">
        <f>'[8]sp. DRG'!L252</f>
        <v>2228</v>
      </c>
      <c r="P299" s="1007">
        <f>'[8]sp. DRG'!M252</f>
        <v>1229.33</v>
      </c>
      <c r="Q299" s="1008">
        <f>'[8]sp. DRG'!N252</f>
        <v>0</v>
      </c>
      <c r="R299" s="1007">
        <f>'[8]sp. DRG'!O252</f>
        <v>0</v>
      </c>
      <c r="S299" s="1007">
        <f>'[8]sp. DRG'!P252</f>
        <v>0</v>
      </c>
      <c r="T299" s="1008">
        <f>'[8]sp. DRG'!Q252</f>
        <v>6045</v>
      </c>
      <c r="U299" s="1007">
        <f>'[8]sp. DRG'!R252</f>
        <v>1219.08</v>
      </c>
      <c r="V299" s="1008">
        <f>'[8]sp. DRG'!S252</f>
        <v>7223</v>
      </c>
      <c r="W299" s="1007">
        <f>'[8]sp. DRG'!T252</f>
        <v>1219.08</v>
      </c>
      <c r="X299" s="882">
        <f t="shared" si="61"/>
        <v>6656.66</v>
      </c>
      <c r="Y299" s="842">
        <f t="shared" si="62"/>
        <v>6656.55</v>
      </c>
    </row>
    <row r="300" spans="1:29" ht="13.5" thickBot="1">
      <c r="A300" s="890" t="s">
        <v>708</v>
      </c>
      <c r="B300" s="1319" t="s">
        <v>709</v>
      </c>
      <c r="C300" s="892">
        <v>1</v>
      </c>
      <c r="D300" s="846">
        <f>'[8]sp. DRG'!E256</f>
        <v>765</v>
      </c>
      <c r="E300" s="846">
        <f>'[8]sp. DRG'!F256</f>
        <v>1736.23</v>
      </c>
      <c r="F300" s="846">
        <f>'[8]sp. DRG'!G256</f>
        <v>1011</v>
      </c>
      <c r="G300" s="846">
        <f>'[8]sp. DRG'!H256</f>
        <v>1734.72</v>
      </c>
      <c r="H300" s="1013"/>
      <c r="I300" s="1012"/>
      <c r="J300" s="1013"/>
      <c r="K300" s="1012"/>
      <c r="L300" s="1013">
        <f>'[8]sp. DRG'!I256</f>
        <v>0</v>
      </c>
      <c r="M300" s="1013">
        <f>'[8]sp. DRG'!J256</f>
        <v>0</v>
      </c>
      <c r="N300" s="1013">
        <f>'[8]sp. DRG'!K256</f>
        <v>0</v>
      </c>
      <c r="O300" s="1013">
        <f>'[8]sp. DRG'!L256</f>
        <v>0</v>
      </c>
      <c r="P300" s="1013">
        <f>'[8]sp. DRG'!M256</f>
        <v>0</v>
      </c>
      <c r="Q300" s="1013">
        <f>'[8]sp. DRG'!N256</f>
        <v>0</v>
      </c>
      <c r="R300" s="1013">
        <f>'[8]sp. DRG'!O256</f>
        <v>0</v>
      </c>
      <c r="S300" s="1013">
        <f>'[8]sp. DRG'!P256</f>
        <v>0</v>
      </c>
      <c r="T300" s="1013">
        <f>'[8]sp. DRG'!Q256</f>
        <v>2205</v>
      </c>
      <c r="U300" s="1013">
        <f>'[8]sp. DRG'!R256</f>
        <v>670.5</v>
      </c>
      <c r="V300" s="1013">
        <f>'[8]sp. DRG'!S256</f>
        <v>2200</v>
      </c>
      <c r="W300" s="1013">
        <f>'[8]sp. DRG'!T256</f>
        <v>670.5</v>
      </c>
      <c r="X300" s="882">
        <f t="shared" si="61"/>
        <v>2406.73</v>
      </c>
      <c r="Y300" s="842">
        <f t="shared" si="62"/>
        <v>2405.2200000000003</v>
      </c>
    </row>
    <row r="301" spans="1:29" ht="13.5" thickBot="1">
      <c r="A301" s="890" t="s">
        <v>710</v>
      </c>
      <c r="B301" s="988" t="s">
        <v>711</v>
      </c>
      <c r="C301" s="892">
        <v>1</v>
      </c>
      <c r="D301" s="846">
        <f>'[8]sp. DRG'!E255</f>
        <v>135</v>
      </c>
      <c r="E301" s="846">
        <f>'[8]sp. DRG'!F255</f>
        <v>643.94000000000005</v>
      </c>
      <c r="F301" s="846">
        <f>'[8]sp. DRG'!G255</f>
        <v>105</v>
      </c>
      <c r="G301" s="846">
        <f>'[8]sp. DRG'!H255</f>
        <v>639.14</v>
      </c>
      <c r="H301" s="1013"/>
      <c r="I301" s="1013"/>
      <c r="J301" s="1013"/>
      <c r="K301" s="1013"/>
      <c r="L301" s="1013">
        <f>'[8]sp. DRG'!I255</f>
        <v>63</v>
      </c>
      <c r="M301" s="1013">
        <f>'[8]sp. DRG'!J255</f>
        <v>146.05000000000001</v>
      </c>
      <c r="N301" s="1013">
        <f>'[8]sp. DRG'!K255</f>
        <v>85</v>
      </c>
      <c r="O301" s="1013">
        <f>'[8]sp. DRG'!L255</f>
        <v>0</v>
      </c>
      <c r="P301" s="1013">
        <f>'[8]sp. DRG'!M255</f>
        <v>146.05000000000001</v>
      </c>
      <c r="Q301" s="1013">
        <f>'[8]sp. DRG'!N255</f>
        <v>0</v>
      </c>
      <c r="R301" s="1013">
        <f>'[8]sp. DRG'!O255</f>
        <v>0</v>
      </c>
      <c r="S301" s="1013">
        <f>'[8]sp. DRG'!P255</f>
        <v>0</v>
      </c>
      <c r="T301" s="1013">
        <f>'[8]sp. DRG'!Q255</f>
        <v>520</v>
      </c>
      <c r="U301" s="1013">
        <f>'[8]sp. DRG'!R255</f>
        <v>293.04000000000002</v>
      </c>
      <c r="V301" s="1013">
        <f>'[8]sp. DRG'!S255</f>
        <v>515</v>
      </c>
      <c r="W301" s="1013">
        <f>'[8]sp. DRG'!T255</f>
        <v>293.04000000000002</v>
      </c>
      <c r="X301" s="882">
        <f t="shared" si="61"/>
        <v>1083.0300000000002</v>
      </c>
      <c r="Y301" s="842">
        <f t="shared" si="62"/>
        <v>1078.23</v>
      </c>
    </row>
    <row r="302" spans="1:29" ht="13.5" thickBot="1">
      <c r="A302" s="1320" t="s">
        <v>712</v>
      </c>
      <c r="B302" s="1321" t="s">
        <v>713</v>
      </c>
      <c r="C302" s="1287">
        <v>1</v>
      </c>
      <c r="D302" s="846">
        <f>'[8]sp. DRG'!E257</f>
        <v>189</v>
      </c>
      <c r="E302" s="846">
        <f>'[8]sp. DRG'!F257</f>
        <v>102.92</v>
      </c>
      <c r="F302" s="846">
        <f>'[8]sp. DRG'!G257</f>
        <v>133</v>
      </c>
      <c r="G302" s="846">
        <f>'[8]sp. DRG'!H257</f>
        <v>101.51</v>
      </c>
      <c r="H302" s="1013"/>
      <c r="I302" s="1013"/>
      <c r="J302" s="1013"/>
      <c r="K302" s="1013"/>
      <c r="L302" s="1013">
        <f>'[8]sp. DRG'!I257</f>
        <v>0</v>
      </c>
      <c r="M302" s="1013">
        <f>'[8]sp. DRG'!J257</f>
        <v>0</v>
      </c>
      <c r="N302" s="1013">
        <f>'[8]sp. DRG'!K257</f>
        <v>0</v>
      </c>
      <c r="O302" s="1013">
        <f>'[8]sp. DRG'!L257</f>
        <v>0</v>
      </c>
      <c r="P302" s="1013">
        <f>'[8]sp. DRG'!M257</f>
        <v>0</v>
      </c>
      <c r="Q302" s="1013">
        <f>'[8]sp. DRG'!N257</f>
        <v>0</v>
      </c>
      <c r="R302" s="1013">
        <f>'[8]sp. DRG'!O257</f>
        <v>0</v>
      </c>
      <c r="S302" s="1013">
        <f>'[8]sp. DRG'!P257</f>
        <v>0</v>
      </c>
      <c r="T302" s="1013">
        <f>'[8]sp. DRG'!Q257</f>
        <v>3302</v>
      </c>
      <c r="U302" s="1013">
        <f>'[8]sp. DRG'!R257</f>
        <v>1419.73</v>
      </c>
      <c r="V302" s="1013">
        <f>'[8]sp. DRG'!S257</f>
        <v>3378</v>
      </c>
      <c r="W302" s="1013">
        <f>'[8]sp. DRG'!T257</f>
        <v>1412.23</v>
      </c>
      <c r="X302" s="882">
        <f t="shared" si="61"/>
        <v>1522.65</v>
      </c>
      <c r="Y302" s="842">
        <f t="shared" si="62"/>
        <v>1513.74</v>
      </c>
    </row>
    <row r="303" spans="1:29" ht="13.5" thickBot="1">
      <c r="A303" s="1322" t="s">
        <v>1167</v>
      </c>
      <c r="B303" s="1323" t="s">
        <v>1168</v>
      </c>
      <c r="C303" s="1287">
        <v>3</v>
      </c>
      <c r="D303" s="1232"/>
      <c r="E303" s="1232"/>
      <c r="F303" s="1232"/>
      <c r="G303" s="1232"/>
      <c r="H303" s="1324">
        <f>'[8]sp. recuperare si  cronici'!M78</f>
        <v>0</v>
      </c>
      <c r="I303" s="1324">
        <f>'[8]sp. recuperare si  cronici'!N78</f>
        <v>0</v>
      </c>
      <c r="J303" s="1324">
        <f>'[8]sp. recuperare si  cronici'!O78</f>
        <v>0</v>
      </c>
      <c r="K303" s="1324">
        <f>'[8]sp. recuperare si  cronici'!P78</f>
        <v>0</v>
      </c>
      <c r="L303" s="1324">
        <f>'[8]sp. recuperare si  cronici'!E78</f>
        <v>0</v>
      </c>
      <c r="M303" s="1324">
        <f>'[8]sp. recuperare si  cronici'!F78</f>
        <v>0</v>
      </c>
      <c r="N303" s="1324">
        <f>'[8]sp. recuperare si  cronici'!G78</f>
        <v>0</v>
      </c>
      <c r="O303" s="1324">
        <f>'[8]sp. recuperare si  cronici'!H78</f>
        <v>0</v>
      </c>
      <c r="P303" s="1324">
        <f>'[8]sp. recuperare si  cronici'!I78</f>
        <v>0</v>
      </c>
      <c r="Q303" s="1324">
        <f>'[8]sp. recuperare si  cronici'!J78</f>
        <v>4195</v>
      </c>
      <c r="R303" s="1324">
        <f>'[8]sp. recuperare si  cronici'!K78</f>
        <v>934.52</v>
      </c>
      <c r="S303" s="1324">
        <f>'[8]sp. recuperare si  cronici'!L78</f>
        <v>934.52</v>
      </c>
      <c r="T303" s="1324">
        <f>'[8]sp. recuperare si  cronici'!Q78</f>
        <v>0</v>
      </c>
      <c r="U303" s="1324">
        <f>'[8]sp. recuperare si  cronici'!R78</f>
        <v>0</v>
      </c>
      <c r="V303" s="1324">
        <f>'[8]sp. recuperare si  cronici'!S78</f>
        <v>0</v>
      </c>
      <c r="W303" s="1324">
        <f>'[8]sp. recuperare si  cronici'!T78</f>
        <v>0</v>
      </c>
      <c r="X303" s="882">
        <f t="shared" si="61"/>
        <v>934.52</v>
      </c>
      <c r="Y303" s="842">
        <f t="shared" si="62"/>
        <v>934.52</v>
      </c>
    </row>
    <row r="304" spans="1:29" ht="13.5" thickBot="1">
      <c r="A304" s="3004" t="s">
        <v>714</v>
      </c>
      <c r="B304" s="3005"/>
      <c r="C304" s="3022"/>
      <c r="D304" s="874">
        <f>SUM(D292:D303)</f>
        <v>50330</v>
      </c>
      <c r="E304" s="875">
        <f t="shared" ref="E304:Y304" si="63">SUM(E292:E303)</f>
        <v>93892.950000000012</v>
      </c>
      <c r="F304" s="874">
        <f t="shared" si="63"/>
        <v>50160</v>
      </c>
      <c r="G304" s="875">
        <f t="shared" si="63"/>
        <v>93861.1</v>
      </c>
      <c r="H304" s="874">
        <f t="shared" si="63"/>
        <v>0</v>
      </c>
      <c r="I304" s="874">
        <f t="shared" si="63"/>
        <v>0</v>
      </c>
      <c r="J304" s="874">
        <f t="shared" si="63"/>
        <v>0</v>
      </c>
      <c r="K304" s="874">
        <f t="shared" si="63"/>
        <v>0</v>
      </c>
      <c r="L304" s="874">
        <f t="shared" si="63"/>
        <v>4463</v>
      </c>
      <c r="M304" s="875">
        <f t="shared" si="63"/>
        <v>16484.690000000002</v>
      </c>
      <c r="N304" s="874">
        <f t="shared" si="63"/>
        <v>4124</v>
      </c>
      <c r="O304" s="874">
        <f t="shared" si="63"/>
        <v>45462</v>
      </c>
      <c r="P304" s="875">
        <f t="shared" si="63"/>
        <v>16484.690000000002</v>
      </c>
      <c r="Q304" s="874">
        <f t="shared" si="63"/>
        <v>8774</v>
      </c>
      <c r="R304" s="875">
        <f t="shared" si="63"/>
        <v>2013.4299999999998</v>
      </c>
      <c r="S304" s="875">
        <f t="shared" si="63"/>
        <v>2013.4299999999998</v>
      </c>
      <c r="T304" s="874">
        <f t="shared" si="63"/>
        <v>67803</v>
      </c>
      <c r="U304" s="875">
        <f t="shared" si="63"/>
        <v>15511.080000000002</v>
      </c>
      <c r="V304" s="874">
        <f t="shared" si="63"/>
        <v>75160</v>
      </c>
      <c r="W304" s="875">
        <f t="shared" si="63"/>
        <v>15501.710000000001</v>
      </c>
      <c r="X304" s="875">
        <f t="shared" si="63"/>
        <v>127902.15000000001</v>
      </c>
      <c r="Y304" s="875">
        <f t="shared" si="63"/>
        <v>127860.93000000001</v>
      </c>
      <c r="Z304" s="878">
        <f>'[8]sp. DRG'!U258+'[8]sp. acuti altele decat DRG'!U51+'[8]sp. recuperare si  cronici'!U80</f>
        <v>127902.15</v>
      </c>
      <c r="AA304" s="878">
        <f>'[8]sp. DRG'!V258+'[8]sp. acuti altele decat DRG'!V51+'[8]sp. recuperare si  cronici'!V80</f>
        <v>127860.93000000001</v>
      </c>
      <c r="AB304" s="879">
        <f>X304-Z304</f>
        <v>0</v>
      </c>
      <c r="AC304" s="879">
        <f>Y304-AA304</f>
        <v>0</v>
      </c>
    </row>
    <row r="305" spans="1:29" s="862" customFormat="1" ht="22.5">
      <c r="A305" s="999" t="s">
        <v>715</v>
      </c>
      <c r="B305" s="937" t="s">
        <v>716</v>
      </c>
      <c r="C305" s="971">
        <v>1</v>
      </c>
      <c r="D305" s="1325">
        <f>'[8]sp. DRG'!E259</f>
        <v>22093</v>
      </c>
      <c r="E305" s="1045">
        <f>'[8]sp. DRG'!F259</f>
        <v>36469.43</v>
      </c>
      <c r="F305" s="1150">
        <f>'[8]sp. DRG'!G259</f>
        <v>20205</v>
      </c>
      <c r="G305" s="1047">
        <f>'[8]sp. DRG'!H259</f>
        <v>36469.43</v>
      </c>
      <c r="H305" s="1191"/>
      <c r="I305" s="1045"/>
      <c r="J305" s="1151"/>
      <c r="K305" s="1047"/>
      <c r="L305" s="1191">
        <f>'[8]sp. DRG'!I259</f>
        <v>1771</v>
      </c>
      <c r="M305" s="991">
        <f>'[8]sp. DRG'!J259</f>
        <v>9016.41</v>
      </c>
      <c r="N305" s="1191">
        <f>'[8]sp. DRG'!K259</f>
        <v>1771</v>
      </c>
      <c r="O305" s="1191">
        <f>'[8]sp. DRG'!L259</f>
        <v>28734</v>
      </c>
      <c r="P305" s="991">
        <f>'[8]sp. DRG'!M259</f>
        <v>9016.41</v>
      </c>
      <c r="Q305" s="1191">
        <f>'[8]sp. DRG'!N259</f>
        <v>0</v>
      </c>
      <c r="R305" s="991">
        <f>'[8]sp. DRG'!O259</f>
        <v>0</v>
      </c>
      <c r="S305" s="1326">
        <f>'[8]sp. DRG'!P259</f>
        <v>0</v>
      </c>
      <c r="T305" s="1196">
        <f>'[8]sp. DRG'!Q259</f>
        <v>2779</v>
      </c>
      <c r="U305" s="1152">
        <f>'[8]sp. DRG'!R259</f>
        <v>1849.15</v>
      </c>
      <c r="V305" s="1151">
        <f>'[8]sp. DRG'!S259</f>
        <v>5661</v>
      </c>
      <c r="W305" s="992">
        <f>'[8]sp. DRG'!T259</f>
        <v>1738.33</v>
      </c>
      <c r="X305" s="1052">
        <f>U305+R305+M305+I305+E305</f>
        <v>47334.99</v>
      </c>
      <c r="Y305" s="913">
        <f>W305+S305+P305+K305+G305</f>
        <v>47224.17</v>
      </c>
      <c r="Z305" s="861"/>
      <c r="AA305" s="861"/>
    </row>
    <row r="306" spans="1:29" s="862" customFormat="1" ht="22.5">
      <c r="A306" s="843" t="s">
        <v>717</v>
      </c>
      <c r="B306" s="844" t="s">
        <v>718</v>
      </c>
      <c r="C306" s="972">
        <v>1</v>
      </c>
      <c r="D306" s="859">
        <f>'[8]sp. DRG'!E260</f>
        <v>2471</v>
      </c>
      <c r="E306" s="856">
        <f>'[8]sp. DRG'!F260</f>
        <v>3315.85</v>
      </c>
      <c r="F306" s="857">
        <f>'[8]sp. DRG'!G260</f>
        <v>2669</v>
      </c>
      <c r="G306" s="858">
        <f>'[8]sp. DRG'!H260</f>
        <v>3761.19</v>
      </c>
      <c r="H306" s="914"/>
      <c r="I306" s="856"/>
      <c r="J306" s="915"/>
      <c r="K306" s="858"/>
      <c r="L306" s="914">
        <f>'[8]sp. DRG'!I260</f>
        <v>122</v>
      </c>
      <c r="M306" s="1327">
        <f>'[8]sp. DRG'!J260</f>
        <v>283.02999999999997</v>
      </c>
      <c r="N306" s="914">
        <f>'[8]sp. DRG'!K260</f>
        <v>117</v>
      </c>
      <c r="O306" s="914">
        <f>'[8]sp. DRG'!L260</f>
        <v>0</v>
      </c>
      <c r="P306" s="1327">
        <f>'[8]sp. DRG'!M260</f>
        <v>263.35000000000002</v>
      </c>
      <c r="Q306" s="914">
        <f>'[8]sp. DRG'!N260</f>
        <v>0</v>
      </c>
      <c r="R306" s="1327">
        <f>'[8]sp. DRG'!O260</f>
        <v>0</v>
      </c>
      <c r="S306" s="1328">
        <f>'[8]sp. DRG'!P260</f>
        <v>0</v>
      </c>
      <c r="T306" s="923">
        <f>'[8]sp. DRG'!Q260</f>
        <v>818</v>
      </c>
      <c r="U306" s="920">
        <f>'[8]sp. DRG'!R260</f>
        <v>224.76</v>
      </c>
      <c r="V306" s="915">
        <f>'[8]sp. DRG'!S260</f>
        <v>700</v>
      </c>
      <c r="W306" s="921">
        <f>'[8]sp. DRG'!T260</f>
        <v>200.56</v>
      </c>
      <c r="X306" s="1052">
        <f>U306+R306+M306+I306+E306</f>
        <v>3823.64</v>
      </c>
      <c r="Y306" s="913">
        <f>W306+S306+P306+K306+G306</f>
        <v>4225.1000000000004</v>
      </c>
      <c r="Z306" s="861"/>
      <c r="AA306" s="861"/>
    </row>
    <row r="307" spans="1:29" ht="23.25" thickBot="1">
      <c r="A307" s="1055" t="s">
        <v>719</v>
      </c>
      <c r="B307" s="1329" t="s">
        <v>720</v>
      </c>
      <c r="C307" s="1330">
        <v>1</v>
      </c>
      <c r="D307" s="868">
        <f>'[8]sp. DRG'!E261</f>
        <v>1989</v>
      </c>
      <c r="E307" s="865">
        <f>'[8]sp. DRG'!F261</f>
        <v>2441.7800000000002</v>
      </c>
      <c r="F307" s="866">
        <f>'[8]sp. DRG'!G261</f>
        <v>2002</v>
      </c>
      <c r="G307" s="867">
        <f>'[8]sp. DRG'!H261</f>
        <v>2440.98</v>
      </c>
      <c r="H307" s="927"/>
      <c r="I307" s="865"/>
      <c r="J307" s="993"/>
      <c r="K307" s="867"/>
      <c r="L307" s="927">
        <f>'[8]sp. DRG'!I261</f>
        <v>0</v>
      </c>
      <c r="M307" s="1331">
        <f>'[8]sp. DRG'!J261</f>
        <v>0</v>
      </c>
      <c r="N307" s="927">
        <f>'[8]sp. DRG'!K261</f>
        <v>0</v>
      </c>
      <c r="O307" s="927">
        <f>'[8]sp. DRG'!L261</f>
        <v>0</v>
      </c>
      <c r="P307" s="1331">
        <f>'[8]sp. DRG'!M261</f>
        <v>0</v>
      </c>
      <c r="Q307" s="927">
        <f>'[8]sp. DRG'!N261</f>
        <v>0</v>
      </c>
      <c r="R307" s="1331">
        <f>'[8]sp. DRG'!O261</f>
        <v>0</v>
      </c>
      <c r="S307" s="1332">
        <f>'[8]sp. DRG'!P261</f>
        <v>0</v>
      </c>
      <c r="T307" s="1199">
        <f>'[8]sp. DRG'!Q261</f>
        <v>452</v>
      </c>
      <c r="U307" s="928">
        <f>'[8]sp. DRG'!R261</f>
        <v>45.2</v>
      </c>
      <c r="V307" s="993">
        <f>'[8]sp. DRG'!S261</f>
        <v>536</v>
      </c>
      <c r="W307" s="929">
        <f>'[8]sp. DRG'!T261</f>
        <v>45.2</v>
      </c>
      <c r="X307" s="1052">
        <f>U307+R307+M307+I307+E307</f>
        <v>2486.98</v>
      </c>
      <c r="Y307" s="913">
        <f>W307+S307+P307+K307+G307</f>
        <v>2486.1799999999998</v>
      </c>
    </row>
    <row r="308" spans="1:29" ht="23.25" thickBot="1">
      <c r="A308" s="1333" t="s">
        <v>721</v>
      </c>
      <c r="B308" s="1334" t="s">
        <v>722</v>
      </c>
      <c r="C308" s="1335">
        <v>1</v>
      </c>
      <c r="D308" s="868">
        <f>'[8]sp. DRG'!E262</f>
        <v>1642</v>
      </c>
      <c r="E308" s="868">
        <f>'[8]sp. DRG'!F262</f>
        <v>2414.96</v>
      </c>
      <c r="F308" s="868">
        <f>'[8]sp. DRG'!G262</f>
        <v>1802</v>
      </c>
      <c r="G308" s="868">
        <f>'[8]sp. DRG'!H262</f>
        <v>2414.46</v>
      </c>
      <c r="H308" s="868"/>
      <c r="I308" s="868"/>
      <c r="J308" s="868"/>
      <c r="K308" s="868"/>
      <c r="L308" s="868">
        <f>'[8]sp. DRG'!I262</f>
        <v>419</v>
      </c>
      <c r="M308" s="868">
        <f>'[8]sp. DRG'!J262</f>
        <v>729.79</v>
      </c>
      <c r="N308" s="868">
        <f>'[8]sp. DRG'!K262</f>
        <v>438</v>
      </c>
      <c r="O308" s="868">
        <f>'[8]sp. DRG'!L262</f>
        <v>0</v>
      </c>
      <c r="P308" s="868">
        <f>'[8]sp. DRG'!M262</f>
        <v>727.68</v>
      </c>
      <c r="Q308" s="868">
        <f>'[8]sp. DRG'!N262</f>
        <v>0</v>
      </c>
      <c r="R308" s="868">
        <f>'[8]sp. DRG'!O262</f>
        <v>0</v>
      </c>
      <c r="S308" s="868">
        <f>'[8]sp. DRG'!P262</f>
        <v>0</v>
      </c>
      <c r="T308" s="868">
        <f>'[8]sp. DRG'!Q262</f>
        <v>175</v>
      </c>
      <c r="U308" s="868">
        <f>'[8]sp. DRG'!R262</f>
        <v>84.05</v>
      </c>
      <c r="V308" s="868">
        <f>'[8]sp. DRG'!S262</f>
        <v>169</v>
      </c>
      <c r="W308" s="868">
        <f>'[8]sp. DRG'!T262</f>
        <v>75.44</v>
      </c>
      <c r="X308" s="1052">
        <f>U308+R308+M308+I308+E308</f>
        <v>3228.8</v>
      </c>
      <c r="Y308" s="913">
        <f>W308+S308+P308+K308+G308</f>
        <v>3217.58</v>
      </c>
    </row>
    <row r="309" spans="1:29" ht="13.5" thickBot="1">
      <c r="A309" s="3004" t="s">
        <v>723</v>
      </c>
      <c r="B309" s="3005"/>
      <c r="C309" s="3022"/>
      <c r="D309" s="874">
        <f>SUM(D305:D308)</f>
        <v>28195</v>
      </c>
      <c r="E309" s="874">
        <f t="shared" ref="E309:W309" si="64">SUM(E305:E308)</f>
        <v>44642.02</v>
      </c>
      <c r="F309" s="874">
        <f t="shared" si="64"/>
        <v>26678</v>
      </c>
      <c r="G309" s="874">
        <f t="shared" si="64"/>
        <v>45086.060000000005</v>
      </c>
      <c r="H309" s="874">
        <f t="shared" si="64"/>
        <v>0</v>
      </c>
      <c r="I309" s="874">
        <f t="shared" si="64"/>
        <v>0</v>
      </c>
      <c r="J309" s="874">
        <f t="shared" si="64"/>
        <v>0</v>
      </c>
      <c r="K309" s="874">
        <f t="shared" si="64"/>
        <v>0</v>
      </c>
      <c r="L309" s="874">
        <f t="shared" si="64"/>
        <v>2312</v>
      </c>
      <c r="M309" s="875">
        <f t="shared" si="64"/>
        <v>10029.23</v>
      </c>
      <c r="N309" s="874">
        <f t="shared" si="64"/>
        <v>2326</v>
      </c>
      <c r="O309" s="874">
        <f t="shared" si="64"/>
        <v>28734</v>
      </c>
      <c r="P309" s="875">
        <f t="shared" si="64"/>
        <v>10007.44</v>
      </c>
      <c r="Q309" s="874">
        <f t="shared" si="64"/>
        <v>0</v>
      </c>
      <c r="R309" s="874">
        <f t="shared" si="64"/>
        <v>0</v>
      </c>
      <c r="S309" s="874">
        <f t="shared" si="64"/>
        <v>0</v>
      </c>
      <c r="T309" s="874">
        <f t="shared" si="64"/>
        <v>4224</v>
      </c>
      <c r="U309" s="874">
        <f t="shared" si="64"/>
        <v>2203.16</v>
      </c>
      <c r="V309" s="874">
        <f t="shared" si="64"/>
        <v>7066</v>
      </c>
      <c r="W309" s="874">
        <f t="shared" si="64"/>
        <v>2059.5299999999997</v>
      </c>
      <c r="X309" s="875">
        <f>SUM(X305:X308)</f>
        <v>56874.41</v>
      </c>
      <c r="Y309" s="875">
        <f>SUM(Y305:Y308)</f>
        <v>57153.03</v>
      </c>
      <c r="Z309" s="878">
        <f>'[8]sp. DRG'!U263</f>
        <v>56874.41</v>
      </c>
      <c r="AA309" s="878">
        <f>'[8]sp. DRG'!V263</f>
        <v>57153.03</v>
      </c>
      <c r="AB309" s="879">
        <f>X309-Z309</f>
        <v>0</v>
      </c>
      <c r="AC309" s="879">
        <f>Y309-AA309</f>
        <v>0</v>
      </c>
    </row>
    <row r="310" spans="1:29" s="862" customFormat="1" ht="22.5">
      <c r="A310" s="1336" t="s">
        <v>724</v>
      </c>
      <c r="B310" s="844" t="s">
        <v>725</v>
      </c>
      <c r="C310" s="885">
        <v>1</v>
      </c>
      <c r="D310" s="938">
        <f>'[8]sp. DRG'!E264</f>
        <v>26208</v>
      </c>
      <c r="E310" s="939">
        <f>'[8]sp. DRG'!F264</f>
        <v>90462.943320000006</v>
      </c>
      <c r="F310" s="940">
        <f>'[8]sp. DRG'!G264</f>
        <v>26903</v>
      </c>
      <c r="G310" s="941">
        <f>'[8]sp. DRG'!H264</f>
        <v>90460.90784</v>
      </c>
      <c r="H310" s="1044"/>
      <c r="I310" s="1045"/>
      <c r="J310" s="1046"/>
      <c r="K310" s="1047"/>
      <c r="L310" s="942">
        <f>'[8]sp. DRG'!I264</f>
        <v>471</v>
      </c>
      <c r="M310" s="1048">
        <f>'[8]sp. DRG'!J264</f>
        <v>2879.87129</v>
      </c>
      <c r="N310" s="984">
        <f>'[8]sp. DRG'!K264</f>
        <v>690</v>
      </c>
      <c r="O310" s="984">
        <f>'[8]sp. DRG'!L264</f>
        <v>1663</v>
      </c>
      <c r="P310" s="1048">
        <f>'[8]sp. DRG'!M264</f>
        <v>3079</v>
      </c>
      <c r="Q310" s="984">
        <f>'[8]sp. DRG'!N264</f>
        <v>0</v>
      </c>
      <c r="R310" s="1048">
        <f>'[8]sp. DRG'!O264</f>
        <v>0</v>
      </c>
      <c r="S310" s="1049">
        <f>'[8]sp. DRG'!P264</f>
        <v>0</v>
      </c>
      <c r="T310" s="984">
        <f>'[8]sp. DRG'!Q264</f>
        <v>12822</v>
      </c>
      <c r="U310" s="1048">
        <f>'[8]sp. DRG'!R264</f>
        <v>4632.8954199999998</v>
      </c>
      <c r="V310" s="984">
        <f>'[8]sp. DRG'!S264</f>
        <v>0</v>
      </c>
      <c r="W310" s="1049">
        <f>'[8]sp. DRG'!T264</f>
        <v>4632.8946900000001</v>
      </c>
      <c r="X310" s="1052">
        <f t="shared" ref="X310:X325" si="65">U310+R310+M310+I310+E310</f>
        <v>97975.710030000002</v>
      </c>
      <c r="Y310" s="913">
        <f t="shared" ref="Y310:Y325" si="66">W310+S310+P310+K310+G310</f>
        <v>98172.802530000001</v>
      </c>
      <c r="Z310" s="861"/>
      <c r="AA310" s="861"/>
    </row>
    <row r="311" spans="1:29" s="862" customFormat="1" ht="22.5">
      <c r="A311" s="1336" t="s">
        <v>726</v>
      </c>
      <c r="B311" s="844" t="s">
        <v>727</v>
      </c>
      <c r="C311" s="885">
        <v>1</v>
      </c>
      <c r="D311" s="855">
        <f>'[8]sp. DRG'!E265</f>
        <v>5378</v>
      </c>
      <c r="E311" s="856">
        <f>'[8]sp. DRG'!F265</f>
        <v>8406.1249099999986</v>
      </c>
      <c r="F311" s="857">
        <f>'[8]sp. DRG'!G265</f>
        <v>5197</v>
      </c>
      <c r="G311" s="858">
        <f>'[8]sp. DRG'!H265</f>
        <v>8404.8026099999988</v>
      </c>
      <c r="H311" s="955"/>
      <c r="I311" s="1045"/>
      <c r="J311" s="949"/>
      <c r="K311" s="1047"/>
      <c r="L311" s="1053">
        <f>'[8]sp. DRG'!I265</f>
        <v>9</v>
      </c>
      <c r="M311" s="1050">
        <f>'[8]sp. DRG'!J265</f>
        <v>24.742259999999998</v>
      </c>
      <c r="N311" s="1044">
        <f>'[8]sp. DRG'!K265</f>
        <v>11</v>
      </c>
      <c r="O311" s="1044">
        <f>'[8]sp. DRG'!L265</f>
        <v>0</v>
      </c>
      <c r="P311" s="1050">
        <f>'[8]sp. DRG'!M265</f>
        <v>22.364100000000001</v>
      </c>
      <c r="Q311" s="1044">
        <f>'[8]sp. DRG'!N265</f>
        <v>0</v>
      </c>
      <c r="R311" s="1050">
        <f>'[8]sp. DRG'!O265</f>
        <v>0</v>
      </c>
      <c r="S311" s="1054">
        <f>'[8]sp. DRG'!P265</f>
        <v>0</v>
      </c>
      <c r="T311" s="1044">
        <f>'[8]sp. DRG'!Q265</f>
        <v>8890</v>
      </c>
      <c r="U311" s="1050">
        <f>'[8]sp. DRG'!R265</f>
        <v>2013.9508599999999</v>
      </c>
      <c r="V311" s="1044">
        <f>'[8]sp. DRG'!S265</f>
        <v>0</v>
      </c>
      <c r="W311" s="1054">
        <f>'[8]sp. DRG'!T265</f>
        <v>1993.09746</v>
      </c>
      <c r="X311" s="1052">
        <f t="shared" si="65"/>
        <v>10444.818029999999</v>
      </c>
      <c r="Y311" s="913">
        <f t="shared" si="66"/>
        <v>10420.264169999999</v>
      </c>
      <c r="Z311" s="861"/>
      <c r="AA311" s="861"/>
    </row>
    <row r="312" spans="1:29" s="862" customFormat="1" ht="22.5">
      <c r="A312" s="1336" t="s">
        <v>728</v>
      </c>
      <c r="B312" s="844" t="s">
        <v>729</v>
      </c>
      <c r="C312" s="885">
        <v>1</v>
      </c>
      <c r="D312" s="855">
        <f>'[8]sp. DRG'!E266</f>
        <v>3225</v>
      </c>
      <c r="E312" s="856">
        <f>'[8]sp. DRG'!F266</f>
        <v>4606.0798299999997</v>
      </c>
      <c r="F312" s="857">
        <f>'[8]sp. DRG'!G266</f>
        <v>3221</v>
      </c>
      <c r="G312" s="858">
        <f>'[8]sp. DRG'!H266</f>
        <v>4605.4553800000003</v>
      </c>
      <c r="H312" s="955"/>
      <c r="I312" s="1045"/>
      <c r="J312" s="949"/>
      <c r="K312" s="1047"/>
      <c r="L312" s="1053">
        <f>'[8]sp. DRG'!I266</f>
        <v>239</v>
      </c>
      <c r="M312" s="1050">
        <f>'[8]sp. DRG'!J266</f>
        <v>2045.6907299999998</v>
      </c>
      <c r="N312" s="1044">
        <f>'[8]sp. DRG'!K266</f>
        <v>156</v>
      </c>
      <c r="O312" s="1044">
        <f>'[8]sp. DRG'!L266</f>
        <v>8961</v>
      </c>
      <c r="P312" s="1050">
        <f>'[8]sp. DRG'!M266</f>
        <v>2025.7527299999999</v>
      </c>
      <c r="Q312" s="1044">
        <f>'[8]sp. DRG'!N266</f>
        <v>811</v>
      </c>
      <c r="R312" s="1050">
        <f>'[8]sp. DRG'!O266</f>
        <v>191.08781999999999</v>
      </c>
      <c r="S312" s="1054">
        <f>'[8]sp. DRG'!P266</f>
        <v>191.08781999999999</v>
      </c>
      <c r="T312" s="1044">
        <f>'[8]sp. DRG'!Q266</f>
        <v>6962</v>
      </c>
      <c r="U312" s="1050">
        <f>'[8]sp. DRG'!R266</f>
        <v>1655.9979199999998</v>
      </c>
      <c r="V312" s="1044">
        <f>'[8]sp. DRG'!S266</f>
        <v>0</v>
      </c>
      <c r="W312" s="1054">
        <f>'[8]sp. DRG'!T266</f>
        <v>1655.7613200000001</v>
      </c>
      <c r="X312" s="1052">
        <f t="shared" si="65"/>
        <v>8498.8562999999995</v>
      </c>
      <c r="Y312" s="913">
        <f t="shared" si="66"/>
        <v>8478.0572499999998</v>
      </c>
      <c r="Z312" s="861"/>
      <c r="AA312" s="861"/>
    </row>
    <row r="313" spans="1:29" s="862" customFormat="1" ht="22.5">
      <c r="A313" s="1336" t="s">
        <v>730</v>
      </c>
      <c r="B313" s="844" t="s">
        <v>731</v>
      </c>
      <c r="C313" s="885">
        <v>1</v>
      </c>
      <c r="D313" s="855">
        <f>'[8]sp. DRG'!E267</f>
        <v>5742</v>
      </c>
      <c r="E313" s="856">
        <f>'[8]sp. DRG'!F267</f>
        <v>8310.2276099999999</v>
      </c>
      <c r="F313" s="857">
        <f>'[8]sp. DRG'!G267</f>
        <v>5726</v>
      </c>
      <c r="G313" s="858">
        <f>'[8]sp. DRG'!H267</f>
        <v>8309.4432099999995</v>
      </c>
      <c r="H313" s="955"/>
      <c r="I313" s="1045"/>
      <c r="J313" s="949"/>
      <c r="K313" s="1047"/>
      <c r="L313" s="1053">
        <f>'[8]sp. DRG'!I267</f>
        <v>111</v>
      </c>
      <c r="M313" s="1050">
        <f>'[8]sp. DRG'!J267</f>
        <v>172.44854999999998</v>
      </c>
      <c r="N313" s="1044">
        <f>'[8]sp. DRG'!K267</f>
        <v>152</v>
      </c>
      <c r="O313" s="1044">
        <f>'[8]sp. DRG'!L267</f>
        <v>0</v>
      </c>
      <c r="P313" s="1050">
        <f>'[8]sp. DRG'!M267</f>
        <v>172.44854999999998</v>
      </c>
      <c r="Q313" s="1044">
        <f>'[8]sp. DRG'!N267</f>
        <v>0</v>
      </c>
      <c r="R313" s="1050">
        <f>'[8]sp. DRG'!O267</f>
        <v>0</v>
      </c>
      <c r="S313" s="1054">
        <f>'[8]sp. DRG'!P267</f>
        <v>0</v>
      </c>
      <c r="T313" s="1044">
        <f>'[8]sp. DRG'!Q267</f>
        <v>13601</v>
      </c>
      <c r="U313" s="1050">
        <f>'[8]sp. DRG'!R267</f>
        <v>3560.0115799999999</v>
      </c>
      <c r="V313" s="1044">
        <f>'[8]sp. DRG'!S267</f>
        <v>0</v>
      </c>
      <c r="W313" s="1054">
        <f>'[8]sp. DRG'!T267</f>
        <v>3560.0115799999999</v>
      </c>
      <c r="X313" s="1052">
        <f t="shared" si="65"/>
        <v>12042.687739999999</v>
      </c>
      <c r="Y313" s="913">
        <f t="shared" si="66"/>
        <v>12041.903339999999</v>
      </c>
      <c r="Z313" s="861"/>
      <c r="AA313" s="861"/>
    </row>
    <row r="314" spans="1:29" s="862" customFormat="1" ht="22.5">
      <c r="A314" s="1336" t="s">
        <v>732</v>
      </c>
      <c r="B314" s="844" t="s">
        <v>733</v>
      </c>
      <c r="C314" s="885">
        <v>1</v>
      </c>
      <c r="D314" s="855">
        <f>'[8]sp. DRG'!E268</f>
        <v>5214</v>
      </c>
      <c r="E314" s="856">
        <f>'[8]sp. DRG'!F268</f>
        <v>8541.2360500000013</v>
      </c>
      <c r="F314" s="857">
        <f>'[8]sp. DRG'!G268</f>
        <v>5302</v>
      </c>
      <c r="G314" s="858">
        <f>'[8]sp. DRG'!H268</f>
        <v>8541.2360500000013</v>
      </c>
      <c r="H314" s="955"/>
      <c r="I314" s="1045"/>
      <c r="J314" s="949"/>
      <c r="K314" s="1047"/>
      <c r="L314" s="1053">
        <f>'[8]sp. DRG'!I268</f>
        <v>543</v>
      </c>
      <c r="M314" s="1050">
        <f>'[8]sp. DRG'!J268</f>
        <v>5828.3365000000003</v>
      </c>
      <c r="N314" s="1044">
        <f>'[8]sp. DRG'!K268</f>
        <v>516</v>
      </c>
      <c r="O314" s="1044">
        <f>'[8]sp. DRG'!L268</f>
        <v>56796</v>
      </c>
      <c r="P314" s="1050">
        <f>'[8]sp. DRG'!M268</f>
        <v>5828.3344000000006</v>
      </c>
      <c r="Q314" s="1044">
        <f>'[8]sp. DRG'!N268</f>
        <v>0</v>
      </c>
      <c r="R314" s="1050">
        <f>'[8]sp. DRG'!O268</f>
        <v>0</v>
      </c>
      <c r="S314" s="1054">
        <f>'[8]sp. DRG'!P268</f>
        <v>0</v>
      </c>
      <c r="T314" s="1044">
        <f>'[8]sp. DRG'!Q268</f>
        <v>1934</v>
      </c>
      <c r="U314" s="1050">
        <f>'[8]sp. DRG'!R268</f>
        <v>571.19935999999996</v>
      </c>
      <c r="V314" s="1044">
        <f>'[8]sp. DRG'!S268</f>
        <v>0</v>
      </c>
      <c r="W314" s="1054">
        <f>'[8]sp. DRG'!T268</f>
        <v>571.19935999999996</v>
      </c>
      <c r="X314" s="1052">
        <f t="shared" si="65"/>
        <v>14940.771910000001</v>
      </c>
      <c r="Y314" s="913">
        <f t="shared" si="66"/>
        <v>14940.769810000002</v>
      </c>
      <c r="Z314" s="861"/>
      <c r="AA314" s="861"/>
    </row>
    <row r="315" spans="1:29" s="862" customFormat="1" ht="33.75">
      <c r="A315" s="1336" t="s">
        <v>734</v>
      </c>
      <c r="B315" s="844" t="s">
        <v>735</v>
      </c>
      <c r="C315" s="845">
        <v>1</v>
      </c>
      <c r="D315" s="855">
        <f>'[8]sp. DRG'!E270</f>
        <v>486</v>
      </c>
      <c r="E315" s="856">
        <f>'[8]sp. DRG'!F270</f>
        <v>605.2346399999999</v>
      </c>
      <c r="F315" s="857">
        <f>'[8]sp. DRG'!G270</f>
        <v>446</v>
      </c>
      <c r="G315" s="858">
        <f>'[8]sp. DRG'!H270</f>
        <v>604.95561999999995</v>
      </c>
      <c r="H315" s="955"/>
      <c r="I315" s="956"/>
      <c r="J315" s="949"/>
      <c r="K315" s="957"/>
      <c r="L315" s="948">
        <f>'[8]sp. DRG'!I270</f>
        <v>183</v>
      </c>
      <c r="M315" s="1337">
        <f>'[8]sp. DRG'!J270</f>
        <v>405.32743999999997</v>
      </c>
      <c r="N315" s="955">
        <f>'[8]sp. DRG'!K270</f>
        <v>221</v>
      </c>
      <c r="O315" s="955">
        <f>'[8]sp. DRG'!L270</f>
        <v>0</v>
      </c>
      <c r="P315" s="1337">
        <f>'[8]sp. DRG'!M270</f>
        <v>405.32659000000001</v>
      </c>
      <c r="Q315" s="955">
        <f>'[8]sp. DRG'!N270</f>
        <v>0</v>
      </c>
      <c r="R315" s="1337">
        <f>'[8]sp. DRG'!O270</f>
        <v>0</v>
      </c>
      <c r="S315" s="1338">
        <f>'[8]sp. DRG'!P270</f>
        <v>0</v>
      </c>
      <c r="T315" s="955">
        <f>'[8]sp. DRG'!Q270</f>
        <v>1259</v>
      </c>
      <c r="U315" s="1337">
        <f>'[8]sp. DRG'!R270</f>
        <v>279.01987999999994</v>
      </c>
      <c r="V315" s="955">
        <f>'[8]sp. DRG'!S270</f>
        <v>0</v>
      </c>
      <c r="W315" s="1338">
        <f>'[8]sp. DRG'!T270</f>
        <v>279.01522999999997</v>
      </c>
      <c r="X315" s="1052">
        <f t="shared" si="65"/>
        <v>1289.5819599999998</v>
      </c>
      <c r="Y315" s="913">
        <f t="shared" si="66"/>
        <v>1289.2974399999998</v>
      </c>
      <c r="Z315" s="861"/>
      <c r="AA315" s="861"/>
    </row>
    <row r="316" spans="1:29" s="862" customFormat="1" ht="22.5">
      <c r="A316" s="1339" t="s">
        <v>736</v>
      </c>
      <c r="B316" s="919" t="s">
        <v>737</v>
      </c>
      <c r="C316" s="892">
        <v>1</v>
      </c>
      <c r="D316" s="855">
        <f>'[8]sp. DRG'!E271</f>
        <v>128</v>
      </c>
      <c r="E316" s="856">
        <f>'[8]sp. DRG'!F271</f>
        <v>165.42909</v>
      </c>
      <c r="F316" s="857">
        <f>'[8]sp. DRG'!G271</f>
        <v>98</v>
      </c>
      <c r="G316" s="858">
        <f>'[8]sp. DRG'!H271</f>
        <v>163.01714999999999</v>
      </c>
      <c r="H316" s="955"/>
      <c r="I316" s="956"/>
      <c r="J316" s="949"/>
      <c r="K316" s="957"/>
      <c r="L316" s="948">
        <f>'[8]sp. DRG'!I271</f>
        <v>0</v>
      </c>
      <c r="M316" s="1337">
        <f>'[8]sp. DRG'!J271</f>
        <v>0</v>
      </c>
      <c r="N316" s="955">
        <f>'[8]sp. DRG'!K271</f>
        <v>0</v>
      </c>
      <c r="O316" s="955">
        <f>'[8]sp. DRG'!L271</f>
        <v>0</v>
      </c>
      <c r="P316" s="1337">
        <f>'[8]sp. DRG'!M271</f>
        <v>0</v>
      </c>
      <c r="Q316" s="955">
        <f>'[8]sp. DRG'!N271</f>
        <v>0</v>
      </c>
      <c r="R316" s="1337">
        <f>'[8]sp. DRG'!O271</f>
        <v>0</v>
      </c>
      <c r="S316" s="1338">
        <f>'[8]sp. DRG'!P271</f>
        <v>0</v>
      </c>
      <c r="T316" s="955">
        <f>'[8]sp. DRG'!Q271</f>
        <v>59</v>
      </c>
      <c r="U316" s="1337">
        <f>'[8]sp. DRG'!R271</f>
        <v>29.89669</v>
      </c>
      <c r="V316" s="955">
        <f>'[8]sp. DRG'!S271</f>
        <v>0</v>
      </c>
      <c r="W316" s="1338">
        <f>'[8]sp. DRG'!T271</f>
        <v>29.88175</v>
      </c>
      <c r="X316" s="1052">
        <f t="shared" si="65"/>
        <v>195.32578000000001</v>
      </c>
      <c r="Y316" s="913">
        <f t="shared" si="66"/>
        <v>192.8989</v>
      </c>
      <c r="Z316" s="861"/>
      <c r="AA316" s="861"/>
    </row>
    <row r="317" spans="1:29" s="862" customFormat="1" ht="22.5">
      <c r="A317" s="1339" t="s">
        <v>738</v>
      </c>
      <c r="B317" s="919" t="s">
        <v>739</v>
      </c>
      <c r="C317" s="892">
        <v>1</v>
      </c>
      <c r="D317" s="855">
        <f>'[8]sp. DRG'!E272</f>
        <v>250</v>
      </c>
      <c r="E317" s="856">
        <f>'[8]sp. DRG'!F272</f>
        <v>436.41208000000006</v>
      </c>
      <c r="F317" s="857">
        <f>'[8]sp. DRG'!G272</f>
        <v>212</v>
      </c>
      <c r="G317" s="858">
        <f>'[8]sp. DRG'!H272</f>
        <v>434.68072999999998</v>
      </c>
      <c r="H317" s="955"/>
      <c r="I317" s="956"/>
      <c r="J317" s="949"/>
      <c r="K317" s="957"/>
      <c r="L317" s="948">
        <f>'[8]sp. DRG'!I272</f>
        <v>0</v>
      </c>
      <c r="M317" s="1337">
        <f>'[8]sp. DRG'!J272</f>
        <v>0</v>
      </c>
      <c r="N317" s="955">
        <f>'[8]sp. DRG'!K272</f>
        <v>0</v>
      </c>
      <c r="O317" s="955">
        <f>'[8]sp. DRG'!L272</f>
        <v>0</v>
      </c>
      <c r="P317" s="1337">
        <f>'[8]sp. DRG'!M272</f>
        <v>0</v>
      </c>
      <c r="Q317" s="955">
        <f>'[8]sp. DRG'!N272</f>
        <v>0</v>
      </c>
      <c r="R317" s="1337">
        <f>'[8]sp. DRG'!O272</f>
        <v>0</v>
      </c>
      <c r="S317" s="1338">
        <f>'[8]sp. DRG'!P272</f>
        <v>0</v>
      </c>
      <c r="T317" s="955">
        <f>'[8]sp. DRG'!Q272</f>
        <v>964</v>
      </c>
      <c r="U317" s="1337">
        <f>'[8]sp. DRG'!R272</f>
        <v>389.20548999999994</v>
      </c>
      <c r="V317" s="955">
        <f>'[8]sp. DRG'!S272</f>
        <v>0</v>
      </c>
      <c r="W317" s="1338">
        <f>'[8]sp. DRG'!T272</f>
        <v>389.11297999999999</v>
      </c>
      <c r="X317" s="1052">
        <f t="shared" si="65"/>
        <v>825.61757</v>
      </c>
      <c r="Y317" s="913">
        <f t="shared" si="66"/>
        <v>823.79370999999992</v>
      </c>
      <c r="Z317" s="861"/>
      <c r="AA317" s="861"/>
    </row>
    <row r="318" spans="1:29" s="862" customFormat="1" ht="22.5">
      <c r="A318" s="1336" t="s">
        <v>740</v>
      </c>
      <c r="B318" s="844" t="s">
        <v>741</v>
      </c>
      <c r="C318" s="845">
        <v>1</v>
      </c>
      <c r="D318" s="855">
        <f>'[8]sp. DRG'!E269</f>
        <v>23825</v>
      </c>
      <c r="E318" s="856">
        <f>'[8]sp. DRG'!F269</f>
        <v>46183.099499999997</v>
      </c>
      <c r="F318" s="857">
        <f>'[8]sp. DRG'!G269</f>
        <v>23640</v>
      </c>
      <c r="G318" s="858">
        <f>'[8]sp. DRG'!H269</f>
        <v>46181.756950000003</v>
      </c>
      <c r="H318" s="955"/>
      <c r="I318" s="856"/>
      <c r="J318" s="949"/>
      <c r="K318" s="858"/>
      <c r="L318" s="948">
        <f>'[8]sp. DRG'!I269</f>
        <v>414</v>
      </c>
      <c r="M318" s="1337">
        <f>'[8]sp. DRG'!J269</f>
        <v>5578.5604800000001</v>
      </c>
      <c r="N318" s="955">
        <f>'[8]sp. DRG'!K269</f>
        <v>68</v>
      </c>
      <c r="O318" s="955">
        <f>'[8]sp. DRG'!L269</f>
        <v>18835</v>
      </c>
      <c r="P318" s="1337">
        <f>'[8]sp. DRG'!M269</f>
        <v>5578.5604800000001</v>
      </c>
      <c r="Q318" s="955">
        <f>'[8]sp. DRG'!N269</f>
        <v>2396</v>
      </c>
      <c r="R318" s="1337">
        <f>'[8]sp. DRG'!O269</f>
        <v>564.54552000000001</v>
      </c>
      <c r="S318" s="1338">
        <f>'[8]sp. DRG'!P269</f>
        <v>564.54552000000001</v>
      </c>
      <c r="T318" s="955">
        <f>'[8]sp. DRG'!Q269</f>
        <v>34116</v>
      </c>
      <c r="U318" s="1337">
        <f>'[8]sp. DRG'!R269</f>
        <v>8984.499600000001</v>
      </c>
      <c r="V318" s="955">
        <f>'[8]sp. DRG'!S269</f>
        <v>0</v>
      </c>
      <c r="W318" s="1338">
        <f>'[8]sp. DRG'!T269</f>
        <v>8984.499600000001</v>
      </c>
      <c r="X318" s="1052">
        <f t="shared" si="65"/>
        <v>61310.705099999999</v>
      </c>
      <c r="Y318" s="913">
        <f t="shared" si="66"/>
        <v>61309.362550000005</v>
      </c>
      <c r="Z318" s="861"/>
      <c r="AA318" s="861"/>
    </row>
    <row r="319" spans="1:29" s="862" customFormat="1">
      <c r="A319" s="1339" t="s">
        <v>742</v>
      </c>
      <c r="B319" s="919" t="s">
        <v>743</v>
      </c>
      <c r="C319" s="892">
        <v>1</v>
      </c>
      <c r="D319" s="855">
        <f>'[8]sp. DRG'!E273</f>
        <v>253</v>
      </c>
      <c r="E319" s="856">
        <f>'[8]sp. DRG'!F273</f>
        <v>839.53782999999999</v>
      </c>
      <c r="F319" s="857">
        <f>'[8]sp. DRG'!G273</f>
        <v>279</v>
      </c>
      <c r="G319" s="858">
        <f>'[8]sp. DRG'!H273</f>
        <v>838.37788</v>
      </c>
      <c r="H319" s="955"/>
      <c r="I319" s="956"/>
      <c r="J319" s="949"/>
      <c r="K319" s="957"/>
      <c r="L319" s="948">
        <f>'[8]sp. DRG'!I273</f>
        <v>0</v>
      </c>
      <c r="M319" s="1337">
        <f>'[8]sp. DRG'!J273</f>
        <v>0</v>
      </c>
      <c r="N319" s="955">
        <f>'[8]sp. DRG'!K273</f>
        <v>0</v>
      </c>
      <c r="O319" s="955">
        <f>'[8]sp. DRG'!L273</f>
        <v>0</v>
      </c>
      <c r="P319" s="1337">
        <f>'[8]sp. DRG'!M273</f>
        <v>0</v>
      </c>
      <c r="Q319" s="955">
        <f>'[8]sp. DRG'!N273</f>
        <v>0</v>
      </c>
      <c r="R319" s="1337">
        <f>'[8]sp. DRG'!O273</f>
        <v>0</v>
      </c>
      <c r="S319" s="1338">
        <f>'[8]sp. DRG'!P273</f>
        <v>0</v>
      </c>
      <c r="T319" s="955">
        <f>'[8]sp. DRG'!Q273</f>
        <v>22</v>
      </c>
      <c r="U319" s="1337">
        <f>'[8]sp. DRG'!R273</f>
        <v>4.6959999999999997</v>
      </c>
      <c r="V319" s="955">
        <f>'[8]sp. DRG'!S273</f>
        <v>0</v>
      </c>
      <c r="W319" s="1338">
        <f>'[8]sp. DRG'!T273</f>
        <v>4.59</v>
      </c>
      <c r="X319" s="1052">
        <f t="shared" si="65"/>
        <v>844.23383000000001</v>
      </c>
      <c r="Y319" s="913">
        <f t="shared" si="66"/>
        <v>842.96788000000004</v>
      </c>
      <c r="Z319" s="861"/>
      <c r="AA319" s="861"/>
    </row>
    <row r="320" spans="1:29" s="862" customFormat="1" ht="22.5">
      <c r="A320" s="1339" t="s">
        <v>744</v>
      </c>
      <c r="B320" s="919" t="s">
        <v>745</v>
      </c>
      <c r="C320" s="892">
        <v>1</v>
      </c>
      <c r="D320" s="855">
        <f>'[8]sp. DRG'!E274</f>
        <v>1620</v>
      </c>
      <c r="E320" s="856">
        <f>'[8]sp. DRG'!F274</f>
        <v>2834.4228600000001</v>
      </c>
      <c r="F320" s="857">
        <f>'[8]sp. DRG'!G274</f>
        <v>1620</v>
      </c>
      <c r="G320" s="858">
        <f>'[8]sp. DRG'!H274</f>
        <v>2833.8441499999999</v>
      </c>
      <c r="H320" s="955"/>
      <c r="I320" s="956"/>
      <c r="J320" s="949"/>
      <c r="K320" s="957"/>
      <c r="L320" s="948">
        <f>'[8]sp. DRG'!I274</f>
        <v>358</v>
      </c>
      <c r="M320" s="1337">
        <f>'[8]sp. DRG'!J274</f>
        <v>1046.29072</v>
      </c>
      <c r="N320" s="955">
        <f>'[8]sp. DRG'!K274</f>
        <v>410</v>
      </c>
      <c r="O320" s="955">
        <f>'[8]sp. DRG'!L274</f>
        <v>0</v>
      </c>
      <c r="P320" s="1337">
        <f>'[8]sp. DRG'!M274</f>
        <v>1046.29339</v>
      </c>
      <c r="Q320" s="955">
        <f>'[8]sp. DRG'!N274</f>
        <v>1572</v>
      </c>
      <c r="R320" s="1337">
        <f>'[8]sp. DRG'!O274</f>
        <v>370.39431999999999</v>
      </c>
      <c r="S320" s="1338">
        <f>'[8]sp. DRG'!P274</f>
        <v>370.39431999999999</v>
      </c>
      <c r="T320" s="955">
        <f>'[8]sp. DRG'!Q274</f>
        <v>2652</v>
      </c>
      <c r="U320" s="1337">
        <f>'[8]sp. DRG'!R274</f>
        <v>1052.0828799999999</v>
      </c>
      <c r="V320" s="955">
        <f>'[8]sp. DRG'!S274</f>
        <v>0</v>
      </c>
      <c r="W320" s="1338">
        <f>'[8]sp. DRG'!T274</f>
        <v>1052.0828799999999</v>
      </c>
      <c r="X320" s="1052">
        <f t="shared" si="65"/>
        <v>5303.1907799999999</v>
      </c>
      <c r="Y320" s="913">
        <f t="shared" si="66"/>
        <v>5302.61474</v>
      </c>
      <c r="Z320" s="861"/>
      <c r="AA320" s="861"/>
    </row>
    <row r="321" spans="1:29" s="862" customFormat="1" ht="22.5">
      <c r="A321" s="1339" t="s">
        <v>746</v>
      </c>
      <c r="B321" s="919" t="s">
        <v>747</v>
      </c>
      <c r="C321" s="892">
        <v>1</v>
      </c>
      <c r="D321" s="855">
        <f>'[8]sp. DRG'!E275</f>
        <v>178</v>
      </c>
      <c r="E321" s="856">
        <f>'[8]sp. DRG'!F275</f>
        <v>382.90913999999998</v>
      </c>
      <c r="F321" s="857">
        <f>'[8]sp. DRG'!G275</f>
        <v>162</v>
      </c>
      <c r="G321" s="858">
        <f>'[8]sp. DRG'!H275</f>
        <v>381.72895</v>
      </c>
      <c r="H321" s="955"/>
      <c r="I321" s="956"/>
      <c r="J321" s="949"/>
      <c r="K321" s="957"/>
      <c r="L321" s="948">
        <f>'[8]sp. DRG'!I275</f>
        <v>0</v>
      </c>
      <c r="M321" s="1337">
        <f>'[8]sp. DRG'!J275</f>
        <v>0</v>
      </c>
      <c r="N321" s="955">
        <f>'[8]sp. DRG'!K275</f>
        <v>0</v>
      </c>
      <c r="O321" s="955">
        <f>'[8]sp. DRG'!L275</f>
        <v>0</v>
      </c>
      <c r="P321" s="1337">
        <f>'[8]sp. DRG'!M275</f>
        <v>0</v>
      </c>
      <c r="Q321" s="955">
        <f>'[8]sp. DRG'!N275</f>
        <v>0</v>
      </c>
      <c r="R321" s="1337">
        <f>'[8]sp. DRG'!O275</f>
        <v>0</v>
      </c>
      <c r="S321" s="1338">
        <f>'[8]sp. DRG'!P275</f>
        <v>0</v>
      </c>
      <c r="T321" s="955">
        <f>'[8]sp. DRG'!Q275</f>
        <v>808</v>
      </c>
      <c r="U321" s="1337">
        <f>'[8]sp. DRG'!R275</f>
        <v>272.27274</v>
      </c>
      <c r="V321" s="955">
        <f>'[8]sp. DRG'!S275</f>
        <v>0</v>
      </c>
      <c r="W321" s="1338">
        <f>'[8]sp. DRG'!T275</f>
        <v>272.27274</v>
      </c>
      <c r="X321" s="1052">
        <f t="shared" si="65"/>
        <v>655.18187999999998</v>
      </c>
      <c r="Y321" s="913">
        <f t="shared" si="66"/>
        <v>654.00169000000005</v>
      </c>
      <c r="Z321" s="861"/>
      <c r="AA321" s="861"/>
    </row>
    <row r="322" spans="1:29" s="862" customFormat="1">
      <c r="A322" s="1340" t="s">
        <v>748</v>
      </c>
      <c r="B322" s="1341" t="s">
        <v>749</v>
      </c>
      <c r="C322" s="892">
        <v>1</v>
      </c>
      <c r="D322" s="864">
        <f>'[8]sp. DRG'!E276</f>
        <v>257</v>
      </c>
      <c r="E322" s="865">
        <f>'[8]sp. DRG'!F276</f>
        <v>345.97666200000003</v>
      </c>
      <c r="F322" s="866">
        <f>'[8]sp. DRG'!G276</f>
        <v>235</v>
      </c>
      <c r="G322" s="867">
        <f>'[8]sp. DRG'!H276</f>
        <v>345.85065000000003</v>
      </c>
      <c r="H322" s="1081"/>
      <c r="I322" s="956"/>
      <c r="J322" s="949"/>
      <c r="K322" s="957"/>
      <c r="L322" s="948">
        <f>'[8]sp. DRG'!I276</f>
        <v>264</v>
      </c>
      <c r="M322" s="1337">
        <f>'[8]sp. DRG'!J276</f>
        <v>584.73523999999998</v>
      </c>
      <c r="N322" s="955">
        <f>'[8]sp. DRG'!K276</f>
        <v>0</v>
      </c>
      <c r="O322" s="955">
        <f>'[8]sp. DRG'!L276</f>
        <v>0</v>
      </c>
      <c r="P322" s="1337">
        <f>'[8]sp. DRG'!M276</f>
        <v>584.73341000000005</v>
      </c>
      <c r="Q322" s="955">
        <f>'[8]sp. DRG'!N276</f>
        <v>0</v>
      </c>
      <c r="R322" s="1337">
        <f>'[8]sp. DRG'!O276</f>
        <v>0</v>
      </c>
      <c r="S322" s="1338">
        <f>'[8]sp. DRG'!P276</f>
        <v>0</v>
      </c>
      <c r="T322" s="955">
        <f>'[8]sp. DRG'!Q276</f>
        <v>277</v>
      </c>
      <c r="U322" s="1337">
        <f>'[8]sp. DRG'!R276</f>
        <v>82.641189999999995</v>
      </c>
      <c r="V322" s="955">
        <f>'[8]sp. DRG'!S276</f>
        <v>0</v>
      </c>
      <c r="W322" s="1338">
        <f>'[8]sp. DRG'!T276</f>
        <v>82.641189999999995</v>
      </c>
      <c r="X322" s="1052">
        <f t="shared" si="65"/>
        <v>1013.3530920000001</v>
      </c>
      <c r="Y322" s="913">
        <f t="shared" si="66"/>
        <v>1013.2252500000002</v>
      </c>
      <c r="Z322" s="861"/>
      <c r="AA322" s="861"/>
    </row>
    <row r="323" spans="1:29" s="862" customFormat="1" ht="39" thickBot="1">
      <c r="A323" s="1342" t="s">
        <v>750</v>
      </c>
      <c r="B323" s="1343" t="s">
        <v>751</v>
      </c>
      <c r="C323" s="1287">
        <v>1</v>
      </c>
      <c r="D323" s="864">
        <f>'[8]sp. DRG'!E277</f>
        <v>4704</v>
      </c>
      <c r="E323" s="865">
        <f>'[8]sp. DRG'!F277</f>
        <v>21662.887360000001</v>
      </c>
      <c r="F323" s="866">
        <f>'[8]sp. DRG'!G277</f>
        <v>4544</v>
      </c>
      <c r="G323" s="867">
        <f>'[8]sp. DRG'!H277</f>
        <v>21660.476899999998</v>
      </c>
      <c r="H323" s="1081"/>
      <c r="I323" s="956"/>
      <c r="J323" s="949"/>
      <c r="K323" s="957"/>
      <c r="L323" s="948">
        <f>'[8]sp. DRG'!I277</f>
        <v>6</v>
      </c>
      <c r="M323" s="1337">
        <f>'[8]sp. DRG'!J277</f>
        <v>14.618400000000001</v>
      </c>
      <c r="N323" s="955">
        <f>'[8]sp. DRG'!K277</f>
        <v>6</v>
      </c>
      <c r="O323" s="955">
        <f>'[8]sp. DRG'!L277</f>
        <v>0</v>
      </c>
      <c r="P323" s="1337">
        <f>'[8]sp. DRG'!M277</f>
        <v>13.195489999999999</v>
      </c>
      <c r="Q323" s="955">
        <f>'[8]sp. DRG'!N277</f>
        <v>0</v>
      </c>
      <c r="R323" s="1337">
        <f>'[8]sp. DRG'!O277</f>
        <v>0</v>
      </c>
      <c r="S323" s="1338">
        <f>'[8]sp. DRG'!P277</f>
        <v>0</v>
      </c>
      <c r="T323" s="955">
        <f>'[8]sp. DRG'!Q277</f>
        <v>1247</v>
      </c>
      <c r="U323" s="1337">
        <f>'[8]sp. DRG'!R277</f>
        <v>534.0129300000001</v>
      </c>
      <c r="V323" s="955">
        <f>'[8]sp. DRG'!S277</f>
        <v>0</v>
      </c>
      <c r="W323" s="1338">
        <f>'[8]sp. DRG'!T277</f>
        <v>534.0129300000001</v>
      </c>
      <c r="X323" s="1052">
        <f t="shared" si="65"/>
        <v>22211.518690000001</v>
      </c>
      <c r="Y323" s="913">
        <f t="shared" si="66"/>
        <v>22207.685319999997</v>
      </c>
      <c r="Z323" s="861"/>
      <c r="AA323" s="861"/>
    </row>
    <row r="324" spans="1:29" s="862" customFormat="1">
      <c r="A324" s="1344" t="s">
        <v>752</v>
      </c>
      <c r="B324" s="1345" t="s">
        <v>753</v>
      </c>
      <c r="C324" s="1287">
        <v>3</v>
      </c>
      <c r="D324" s="868"/>
      <c r="E324" s="865"/>
      <c r="F324" s="866"/>
      <c r="G324" s="1198"/>
      <c r="H324" s="1081">
        <f>'[8]sp. recuperare si  cronici'!M83</f>
        <v>0</v>
      </c>
      <c r="I324" s="1081">
        <f>'[8]sp. recuperare si  cronici'!N83</f>
        <v>0</v>
      </c>
      <c r="J324" s="1081">
        <f>'[8]sp. recuperare si  cronici'!O83</f>
        <v>0</v>
      </c>
      <c r="K324" s="1081">
        <f>'[8]sp. recuperare si  cronici'!P83</f>
        <v>0</v>
      </c>
      <c r="L324" s="955">
        <f>'[8]sp. recuperare si  cronici'!E83</f>
        <v>269</v>
      </c>
      <c r="M324" s="955">
        <f>'[8]sp. recuperare si  cronici'!F83</f>
        <v>902.7</v>
      </c>
      <c r="N324" s="955">
        <f>'[8]sp. recuperare si  cronici'!G83</f>
        <v>282</v>
      </c>
      <c r="O324" s="955">
        <f>'[8]sp. recuperare si  cronici'!H83</f>
        <v>0</v>
      </c>
      <c r="P324" s="955">
        <f>'[8]sp. recuperare si  cronici'!I83</f>
        <v>902.69830000000002</v>
      </c>
      <c r="Q324" s="955">
        <f>'[8]sp. recuperare si  cronici'!J83</f>
        <v>0</v>
      </c>
      <c r="R324" s="955">
        <f>'[8]sp. recuperare si  cronici'!K83</f>
        <v>0</v>
      </c>
      <c r="S324" s="955">
        <f>'[8]sp. recuperare si  cronici'!L83</f>
        <v>0</v>
      </c>
      <c r="T324" s="955">
        <f>'[8]sp. recuperare si  cronici'!M83</f>
        <v>0</v>
      </c>
      <c r="U324" s="955">
        <f>'[8]sp. recuperare si  cronici'!N83</f>
        <v>0</v>
      </c>
      <c r="V324" s="955">
        <f>'[8]sp. recuperare si  cronici'!O83</f>
        <v>0</v>
      </c>
      <c r="W324" s="955">
        <f>'[8]sp. recuperare si  cronici'!P83</f>
        <v>0</v>
      </c>
      <c r="X324" s="1052">
        <f t="shared" si="65"/>
        <v>902.7</v>
      </c>
      <c r="Y324" s="913">
        <f t="shared" si="66"/>
        <v>902.69830000000002</v>
      </c>
      <c r="Z324" s="861"/>
      <c r="AA324" s="861"/>
    </row>
    <row r="325" spans="1:29" s="862" customFormat="1">
      <c r="A325" s="1346" t="s">
        <v>754</v>
      </c>
      <c r="B325" s="1347" t="s">
        <v>755</v>
      </c>
      <c r="C325" s="932">
        <v>3</v>
      </c>
      <c r="D325" s="857"/>
      <c r="E325" s="857"/>
      <c r="F325" s="857"/>
      <c r="G325" s="1277"/>
      <c r="H325" s="855">
        <f>'[8]sp. recuperare si  cronici'!M82</f>
        <v>0</v>
      </c>
      <c r="I325" s="855">
        <f>'[8]sp. recuperare si  cronici'!N82</f>
        <v>0</v>
      </c>
      <c r="J325" s="855">
        <f>'[8]sp. recuperare si  cronici'!O82</f>
        <v>0</v>
      </c>
      <c r="K325" s="855">
        <f>'[8]sp. recuperare si  cronici'!P82</f>
        <v>0</v>
      </c>
      <c r="L325" s="859">
        <f>'[8]sp. recuperare si  cronici'!E82</f>
        <v>50</v>
      </c>
      <c r="M325" s="859">
        <f>'[8]sp. recuperare si  cronici'!F82</f>
        <v>85.55735</v>
      </c>
      <c r="N325" s="859">
        <f>'[8]sp. recuperare si  cronici'!G82</f>
        <v>0</v>
      </c>
      <c r="O325" s="859">
        <f>'[8]sp. recuperare si  cronici'!H82</f>
        <v>766</v>
      </c>
      <c r="P325" s="859">
        <f>'[8]sp. recuperare si  cronici'!I82</f>
        <v>85.55735</v>
      </c>
      <c r="Q325" s="859">
        <f>'[8]sp. recuperare si  cronici'!J82</f>
        <v>0</v>
      </c>
      <c r="R325" s="859">
        <f>'[8]sp. recuperare si  cronici'!K82</f>
        <v>0</v>
      </c>
      <c r="S325" s="859">
        <f>'[8]sp. recuperare si  cronici'!L82</f>
        <v>0</v>
      </c>
      <c r="T325" s="857">
        <f>'[8]sp. recuperare si  cronici'!Q82</f>
        <v>0</v>
      </c>
      <c r="U325" s="857">
        <f>'[8]sp. recuperare si  cronici'!R82</f>
        <v>0</v>
      </c>
      <c r="V325" s="857">
        <f>'[8]sp. recuperare si  cronici'!S82</f>
        <v>0</v>
      </c>
      <c r="W325" s="857">
        <f>'[8]sp. recuperare si  cronici'!T82</f>
        <v>0</v>
      </c>
      <c r="X325" s="1348">
        <f t="shared" si="65"/>
        <v>85.55735</v>
      </c>
      <c r="Y325" s="1148">
        <f t="shared" si="66"/>
        <v>85.55735</v>
      </c>
      <c r="Z325" s="1349"/>
      <c r="AA325" s="1349"/>
    </row>
    <row r="326" spans="1:29" s="862" customFormat="1" ht="24.75" thickBot="1">
      <c r="A326" s="1350" t="s">
        <v>1169</v>
      </c>
      <c r="B326" s="1351" t="s">
        <v>1170</v>
      </c>
      <c r="C326" s="1287">
        <v>3</v>
      </c>
      <c r="D326" s="1065"/>
      <c r="E326" s="1065"/>
      <c r="F326" s="1065"/>
      <c r="G326" s="1065"/>
      <c r="H326" s="1352">
        <f>'[8]sp. recuperare si  cronici'!M84</f>
        <v>0</v>
      </c>
      <c r="I326" s="1352">
        <f>'[8]sp. recuperare si  cronici'!N84</f>
        <v>0</v>
      </c>
      <c r="J326" s="1352">
        <f>'[8]sp. recuperare si  cronici'!O84</f>
        <v>0</v>
      </c>
      <c r="K326" s="1352">
        <f>'[8]sp. recuperare si  cronici'!P84</f>
        <v>0</v>
      </c>
      <c r="L326" s="1065">
        <f>'[8]sp. recuperare si  cronici'!E84</f>
        <v>99</v>
      </c>
      <c r="M326" s="1065">
        <f>'[8]sp. recuperare si  cronici'!F84</f>
        <v>229.37706</v>
      </c>
      <c r="N326" s="1065">
        <f>'[8]sp. recuperare si  cronici'!G84</f>
        <v>99</v>
      </c>
      <c r="O326" s="1065">
        <f>'[8]sp. recuperare si  cronici'!H84</f>
        <v>0</v>
      </c>
      <c r="P326" s="1065">
        <f>'[8]sp. recuperare si  cronici'!I84</f>
        <v>229.37706</v>
      </c>
      <c r="Q326" s="1065">
        <f>'[8]sp. recuperare si  cronici'!J84</f>
        <v>0</v>
      </c>
      <c r="R326" s="1065">
        <f>'[8]sp. recuperare si  cronici'!K84</f>
        <v>0</v>
      </c>
      <c r="S326" s="1065">
        <f>'[8]sp. recuperare si  cronici'!L84</f>
        <v>0</v>
      </c>
      <c r="T326" s="1065">
        <f>'[8]sp. recuperare si  cronici'!Q84</f>
        <v>0</v>
      </c>
      <c r="U326" s="1065">
        <f>'[8]sp. recuperare si  cronici'!R84</f>
        <v>0</v>
      </c>
      <c r="V326" s="1065">
        <f>'[8]sp. recuperare si  cronici'!S84</f>
        <v>0</v>
      </c>
      <c r="W326" s="1065">
        <f>'[8]sp. recuperare si  cronici'!T84</f>
        <v>0</v>
      </c>
      <c r="X326" s="1348">
        <f>U326+R326+M326+I326+E326</f>
        <v>229.37706</v>
      </c>
      <c r="Y326" s="1148">
        <f>W326+S326+P326+K326+G326</f>
        <v>229.37706</v>
      </c>
      <c r="Z326" s="1349"/>
      <c r="AA326" s="1349"/>
    </row>
    <row r="327" spans="1:29" ht="13.5" thickBot="1">
      <c r="A327" s="3004" t="s">
        <v>756</v>
      </c>
      <c r="B327" s="3005"/>
      <c r="C327" s="3022"/>
      <c r="D327" s="874">
        <f>SUM(D310:D326)</f>
        <v>77468</v>
      </c>
      <c r="E327" s="875">
        <f t="shared" ref="E327:W327" si="67">SUM(E310:E326)</f>
        <v>193782.52088199998</v>
      </c>
      <c r="F327" s="874">
        <f t="shared" si="67"/>
        <v>77585</v>
      </c>
      <c r="G327" s="875">
        <f t="shared" si="67"/>
        <v>193766.53406999997</v>
      </c>
      <c r="H327" s="874">
        <f t="shared" si="67"/>
        <v>0</v>
      </c>
      <c r="I327" s="875">
        <f t="shared" si="67"/>
        <v>0</v>
      </c>
      <c r="J327" s="874">
        <f t="shared" si="67"/>
        <v>0</v>
      </c>
      <c r="K327" s="875">
        <f t="shared" si="67"/>
        <v>0</v>
      </c>
      <c r="L327" s="874">
        <f t="shared" si="67"/>
        <v>3016</v>
      </c>
      <c r="M327" s="875">
        <f t="shared" si="67"/>
        <v>19798.256020000001</v>
      </c>
      <c r="N327" s="874">
        <f t="shared" si="67"/>
        <v>2611</v>
      </c>
      <c r="O327" s="874">
        <f t="shared" si="67"/>
        <v>87021</v>
      </c>
      <c r="P327" s="875">
        <f t="shared" si="67"/>
        <v>19973.641849999996</v>
      </c>
      <c r="Q327" s="874">
        <f t="shared" si="67"/>
        <v>4779</v>
      </c>
      <c r="R327" s="874">
        <f t="shared" si="67"/>
        <v>1126.02766</v>
      </c>
      <c r="S327" s="875">
        <f t="shared" si="67"/>
        <v>1126.02766</v>
      </c>
      <c r="T327" s="874">
        <f t="shared" si="67"/>
        <v>85613</v>
      </c>
      <c r="U327" s="875">
        <f t="shared" si="67"/>
        <v>24062.382539999999</v>
      </c>
      <c r="V327" s="874">
        <f t="shared" si="67"/>
        <v>0</v>
      </c>
      <c r="W327" s="875">
        <f t="shared" si="67"/>
        <v>24041.073710000004</v>
      </c>
      <c r="X327" s="875">
        <f>SUM(X310:X326)</f>
        <v>238769.18710200003</v>
      </c>
      <c r="Y327" s="875">
        <f>SUM(Y310:Y326)</f>
        <v>238907.27728999997</v>
      </c>
      <c r="Z327" s="878">
        <f>'[8]sp. DRG'!U278+'[8]sp. acuti altele decat DRG'!U53+'[8]sp. recuperare si  cronici'!U85</f>
        <v>238769.18710200003</v>
      </c>
      <c r="AA327" s="878">
        <f>'[8]sp. DRG'!V278+'[8]sp. acuti altele decat DRG'!V53+'[8]sp. recuperare si  cronici'!V85</f>
        <v>238907.27728999997</v>
      </c>
      <c r="AB327" s="879">
        <f>X327-Z327</f>
        <v>0</v>
      </c>
      <c r="AC327" s="879">
        <f>Y327-AA327</f>
        <v>0</v>
      </c>
    </row>
    <row r="328" spans="1:29" ht="22.5">
      <c r="A328" s="832" t="s">
        <v>757</v>
      </c>
      <c r="B328" s="983" t="s">
        <v>758</v>
      </c>
      <c r="C328" s="845">
        <v>1</v>
      </c>
      <c r="D328" s="835">
        <f>'[8]sp. DRG'!E279</f>
        <v>23811</v>
      </c>
      <c r="E328" s="836">
        <f>'[8]sp. DRG'!F279</f>
        <v>43725.42</v>
      </c>
      <c r="F328" s="837">
        <f>'[8]sp. DRG'!G279</f>
        <v>23603</v>
      </c>
      <c r="G328" s="838">
        <f>'[8]sp. DRG'!H279</f>
        <v>43617.58</v>
      </c>
      <c r="H328" s="850"/>
      <c r="I328" s="847"/>
      <c r="J328" s="848"/>
      <c r="K328" s="849"/>
      <c r="L328" s="1353">
        <f>'[8]sp. DRG'!I279</f>
        <v>157</v>
      </c>
      <c r="M328" s="1354">
        <f>'[8]sp. DRG'!J279</f>
        <v>693.33</v>
      </c>
      <c r="N328" s="1355">
        <f>'[8]sp. DRG'!K279</f>
        <v>11</v>
      </c>
      <c r="O328" s="1355">
        <f>'[8]sp. DRG'!L279</f>
        <v>1012</v>
      </c>
      <c r="P328" s="1354">
        <f>'[8]sp. DRG'!M279</f>
        <v>613.84</v>
      </c>
      <c r="Q328" s="1355">
        <f>'[8]sp. DRG'!N279</f>
        <v>2387</v>
      </c>
      <c r="R328" s="1354">
        <f>'[8]sp. DRG'!O279</f>
        <v>684.81</v>
      </c>
      <c r="S328" s="1356">
        <f>'[8]sp. DRG'!P279</f>
        <v>581.5</v>
      </c>
      <c r="T328" s="1011">
        <f>'[8]sp. DRG'!Q279</f>
        <v>15607</v>
      </c>
      <c r="U328" s="1357">
        <f>'[8]sp. DRG'!R279</f>
        <v>4640.17</v>
      </c>
      <c r="V328" s="1011">
        <f>'[8]sp. DRG'!S279</f>
        <v>17133</v>
      </c>
      <c r="W328" s="1358">
        <f>'[8]sp. DRG'!T279</f>
        <v>4651.26</v>
      </c>
      <c r="X328" s="1052">
        <f t="shared" ref="X328:X334" si="68">U328+R328+M328+I328+E328</f>
        <v>49743.729999999996</v>
      </c>
      <c r="Y328" s="913">
        <f t="shared" ref="Y328:Y334" si="69">W328+S328+P328+K328+G328</f>
        <v>49464.18</v>
      </c>
    </row>
    <row r="329" spans="1:29" s="862" customFormat="1" ht="22.5">
      <c r="A329" s="843" t="s">
        <v>759</v>
      </c>
      <c r="B329" s="987" t="s">
        <v>760</v>
      </c>
      <c r="C329" s="845">
        <v>1</v>
      </c>
      <c r="D329" s="846">
        <f>'[8]sp. DRG'!E280</f>
        <v>15354</v>
      </c>
      <c r="E329" s="847">
        <f>'[8]sp. DRG'!F280</f>
        <v>26508.79</v>
      </c>
      <c r="F329" s="848">
        <f>'[8]sp. DRG'!G280</f>
        <v>15654</v>
      </c>
      <c r="G329" s="849">
        <f>'[8]sp. DRG'!H280</f>
        <v>26483.96</v>
      </c>
      <c r="H329" s="850"/>
      <c r="I329" s="847"/>
      <c r="J329" s="848"/>
      <c r="K329" s="849"/>
      <c r="L329" s="1006">
        <f>'[8]sp. DRG'!I280</f>
        <v>389</v>
      </c>
      <c r="M329" s="1357">
        <f>'[8]sp. DRG'!J280</f>
        <v>1359.87</v>
      </c>
      <c r="N329" s="1011">
        <f>'[8]sp. DRG'!K280</f>
        <v>260</v>
      </c>
      <c r="O329" s="1011">
        <f>'[8]sp. DRG'!L280</f>
        <v>1255</v>
      </c>
      <c r="P329" s="1357">
        <f>'[8]sp. DRG'!M280</f>
        <v>1277.48</v>
      </c>
      <c r="Q329" s="1011">
        <f>'[8]sp. DRG'!N280</f>
        <v>0</v>
      </c>
      <c r="R329" s="1357">
        <f>'[8]sp. DRG'!O280</f>
        <v>0</v>
      </c>
      <c r="S329" s="1359">
        <f>'[8]sp. DRG'!P280</f>
        <v>0</v>
      </c>
      <c r="T329" s="1011">
        <f>'[8]sp. DRG'!Q280</f>
        <v>5786</v>
      </c>
      <c r="U329" s="1357">
        <f>'[8]sp. DRG'!R280</f>
        <v>1797.87</v>
      </c>
      <c r="V329" s="1011">
        <f>'[8]sp. DRG'!S280</f>
        <v>6930</v>
      </c>
      <c r="W329" s="1358">
        <f>'[8]sp. DRG'!T280</f>
        <v>1626.94</v>
      </c>
      <c r="X329" s="1052">
        <f t="shared" si="68"/>
        <v>29666.53</v>
      </c>
      <c r="Y329" s="913">
        <f t="shared" si="69"/>
        <v>29388.379999999997</v>
      </c>
      <c r="Z329" s="861"/>
      <c r="AA329" s="861"/>
    </row>
    <row r="330" spans="1:29" ht="22.5">
      <c r="A330" s="843" t="s">
        <v>761</v>
      </c>
      <c r="B330" s="987" t="s">
        <v>762</v>
      </c>
      <c r="C330" s="845">
        <v>1</v>
      </c>
      <c r="D330" s="846">
        <f>'[8]sp. DRG'!E281</f>
        <v>7654</v>
      </c>
      <c r="E330" s="847">
        <f>'[8]sp. DRG'!F281</f>
        <v>8654.25</v>
      </c>
      <c r="F330" s="848">
        <f>'[8]sp. DRG'!G281</f>
        <v>5649</v>
      </c>
      <c r="G330" s="849">
        <f>'[8]sp. DRG'!H281</f>
        <v>8429.2199999999993</v>
      </c>
      <c r="H330" s="850"/>
      <c r="I330" s="847"/>
      <c r="J330" s="848"/>
      <c r="K330" s="849"/>
      <c r="L330" s="1006">
        <f>'[8]sp. DRG'!I281</f>
        <v>0</v>
      </c>
      <c r="M330" s="1357">
        <f>'[8]sp. DRG'!J281</f>
        <v>0</v>
      </c>
      <c r="N330" s="1011">
        <f>'[8]sp. DRG'!K281</f>
        <v>0</v>
      </c>
      <c r="O330" s="1011">
        <f>'[8]sp. DRG'!L281</f>
        <v>0</v>
      </c>
      <c r="P330" s="1357">
        <f>'[8]sp. DRG'!M281</f>
        <v>0</v>
      </c>
      <c r="Q330" s="1011">
        <f>'[8]sp. DRG'!N281</f>
        <v>0</v>
      </c>
      <c r="R330" s="1357">
        <f>'[8]sp. DRG'!O281</f>
        <v>0</v>
      </c>
      <c r="S330" s="1359">
        <f>'[8]sp. DRG'!P281</f>
        <v>0</v>
      </c>
      <c r="T330" s="1011">
        <f>'[8]sp. DRG'!Q281</f>
        <v>9823</v>
      </c>
      <c r="U330" s="1357">
        <f>'[8]sp. DRG'!R281</f>
        <v>1368.39</v>
      </c>
      <c r="V330" s="1011">
        <f>'[8]sp. DRG'!S281</f>
        <v>8698</v>
      </c>
      <c r="W330" s="1358">
        <f>'[8]sp. DRG'!T281</f>
        <v>1376.77</v>
      </c>
      <c r="X330" s="1052">
        <f t="shared" si="68"/>
        <v>10022.64</v>
      </c>
      <c r="Y330" s="913">
        <f t="shared" si="69"/>
        <v>9805.99</v>
      </c>
    </row>
    <row r="331" spans="1:29">
      <c r="A331" s="843" t="s">
        <v>763</v>
      </c>
      <c r="B331" s="987" t="s">
        <v>764</v>
      </c>
      <c r="C331" s="845">
        <v>1</v>
      </c>
      <c r="D331" s="846">
        <f>'[8]sp. DRG'!E282</f>
        <v>882</v>
      </c>
      <c r="E331" s="847">
        <f>'[8]sp. DRG'!F282</f>
        <v>1160.1300000000001</v>
      </c>
      <c r="F331" s="848">
        <f>'[8]sp. DRG'!G282</f>
        <v>923</v>
      </c>
      <c r="G331" s="849">
        <f>'[8]sp. DRG'!H282</f>
        <v>1158.05</v>
      </c>
      <c r="H331" s="886"/>
      <c r="I331" s="888"/>
      <c r="J331" s="887"/>
      <c r="K331" s="884"/>
      <c r="L331" s="1006">
        <f>'[8]sp. DRG'!I282</f>
        <v>1095</v>
      </c>
      <c r="M331" s="1357">
        <f>'[8]sp. DRG'!J282</f>
        <v>6979.26</v>
      </c>
      <c r="N331" s="1011">
        <f>'[8]sp. DRG'!K282</f>
        <v>92</v>
      </c>
      <c r="O331" s="1011">
        <f>'[8]sp. DRG'!L282</f>
        <v>30130</v>
      </c>
      <c r="P331" s="1357">
        <f>'[8]sp. DRG'!M282</f>
        <v>6471.68</v>
      </c>
      <c r="Q331" s="1011">
        <f>'[8]sp. DRG'!N282</f>
        <v>3104</v>
      </c>
      <c r="R331" s="1357">
        <f>'[8]sp. DRG'!O282</f>
        <v>398.24</v>
      </c>
      <c r="S331" s="1359">
        <f>'[8]sp. DRG'!P282</f>
        <v>666.23</v>
      </c>
      <c r="T331" s="1011">
        <f>'[8]sp. DRG'!Q282</f>
        <v>764</v>
      </c>
      <c r="U331" s="1357">
        <f>'[8]sp. DRG'!R282</f>
        <v>246.91</v>
      </c>
      <c r="V331" s="1011">
        <f>'[8]sp. DRG'!S282</f>
        <v>729</v>
      </c>
      <c r="W331" s="1358">
        <f>'[8]sp. DRG'!T282</f>
        <v>215.47</v>
      </c>
      <c r="X331" s="1052">
        <f t="shared" si="68"/>
        <v>8784.5400000000009</v>
      </c>
      <c r="Y331" s="913">
        <f t="shared" si="69"/>
        <v>8511.43</v>
      </c>
    </row>
    <row r="332" spans="1:29" ht="22.5">
      <c r="A332" s="1360" t="s">
        <v>765</v>
      </c>
      <c r="B332" s="1361" t="s">
        <v>766</v>
      </c>
      <c r="C332" s="1112">
        <v>2</v>
      </c>
      <c r="D332" s="846">
        <f>'[8]sp. DRG'!E283</f>
        <v>513</v>
      </c>
      <c r="E332" s="847">
        <f>'[8]sp. DRG'!F283</f>
        <v>551.32000000000005</v>
      </c>
      <c r="F332" s="848">
        <f>'[8]sp. DRG'!G283</f>
        <v>535</v>
      </c>
      <c r="G332" s="849">
        <f>'[8]sp. DRG'!H283</f>
        <v>551.14</v>
      </c>
      <c r="H332" s="886"/>
      <c r="I332" s="886"/>
      <c r="J332" s="886"/>
      <c r="K332" s="886"/>
      <c r="L332" s="1006">
        <f>'[8]sp. DRG'!I283</f>
        <v>197</v>
      </c>
      <c r="M332" s="1357">
        <f>'[8]sp. DRG'!J283</f>
        <v>403.87</v>
      </c>
      <c r="N332" s="1011">
        <f>'[8]sp. DRG'!K283</f>
        <v>188</v>
      </c>
      <c r="O332" s="1011">
        <f>'[8]sp. DRG'!L283</f>
        <v>0</v>
      </c>
      <c r="P332" s="1357">
        <f>'[8]sp. DRG'!M283</f>
        <v>365.1</v>
      </c>
      <c r="Q332" s="1011">
        <f>'[8]sp. DRG'!N283</f>
        <v>0</v>
      </c>
      <c r="R332" s="1357">
        <f>'[8]sp. DRG'!O283</f>
        <v>0</v>
      </c>
      <c r="S332" s="1359">
        <f>'[8]sp. DRG'!P283</f>
        <v>0</v>
      </c>
      <c r="T332" s="1011">
        <f>'[8]sp. DRG'!Q283</f>
        <v>5781</v>
      </c>
      <c r="U332" s="1357">
        <f>'[8]sp. DRG'!R283</f>
        <v>1465.97</v>
      </c>
      <c r="V332" s="1011">
        <f>'[8]sp. DRG'!S283</f>
        <v>5625</v>
      </c>
      <c r="W332" s="1358">
        <f>'[8]sp. DRG'!T283</f>
        <v>1363.09</v>
      </c>
      <c r="X332" s="1052">
        <f t="shared" si="68"/>
        <v>2421.1600000000003</v>
      </c>
      <c r="Y332" s="913">
        <f t="shared" si="69"/>
        <v>2279.33</v>
      </c>
    </row>
    <row r="333" spans="1:29">
      <c r="A333" s="1362" t="s">
        <v>1171</v>
      </c>
      <c r="B333" s="1363" t="s">
        <v>1172</v>
      </c>
      <c r="C333" s="1135">
        <v>3</v>
      </c>
      <c r="D333" s="1136"/>
      <c r="E333" s="1216"/>
      <c r="F333" s="1146"/>
      <c r="G333" s="1217"/>
      <c r="H333" s="886"/>
      <c r="I333" s="1113"/>
      <c r="J333" s="886"/>
      <c r="K333" s="1364"/>
      <c r="L333" s="1025">
        <f>'[8]sp. recuperare si  cronici'!E87</f>
        <v>0</v>
      </c>
      <c r="M333" s="1025">
        <f>'[8]sp. recuperare si  cronici'!F87</f>
        <v>0</v>
      </c>
      <c r="N333" s="1025">
        <f>'[8]sp. recuperare si  cronici'!G87</f>
        <v>0</v>
      </c>
      <c r="O333" s="1025">
        <f>'[8]sp. recuperare si  cronici'!H87</f>
        <v>0</v>
      </c>
      <c r="P333" s="1025">
        <f>'[8]sp. recuperare si  cronici'!I87</f>
        <v>0</v>
      </c>
      <c r="Q333" s="1025">
        <f>'[8]sp. recuperare si  cronici'!J87</f>
        <v>2340</v>
      </c>
      <c r="R333" s="1025">
        <f>'[8]sp. recuperare si  cronici'!K87</f>
        <v>523.80999999999995</v>
      </c>
      <c r="S333" s="1025">
        <f>'[8]sp. recuperare si  cronici'!L87</f>
        <v>523.80999999999995</v>
      </c>
      <c r="T333" s="1011">
        <f>'[8]sp. recuperare si  cronici'!Q87</f>
        <v>0</v>
      </c>
      <c r="U333" s="1011">
        <f>'[8]sp. recuperare si  cronici'!R87</f>
        <v>0</v>
      </c>
      <c r="V333" s="1011">
        <f>'[8]sp. recuperare si  cronici'!S87</f>
        <v>0</v>
      </c>
      <c r="W333" s="1011">
        <f>'[8]sp. recuperare si  cronici'!T87</f>
        <v>0</v>
      </c>
      <c r="X333" s="1052">
        <f>U333+R333+M333+I333+E333</f>
        <v>523.80999999999995</v>
      </c>
      <c r="Y333" s="913">
        <f>W333+S333+P333+K333+G333</f>
        <v>523.80999999999995</v>
      </c>
    </row>
    <row r="334" spans="1:29" ht="37.5" customHeight="1" thickBot="1">
      <c r="A334" s="1055" t="s">
        <v>767</v>
      </c>
      <c r="B334" s="1056" t="s">
        <v>768</v>
      </c>
      <c r="C334" s="1112">
        <v>3</v>
      </c>
      <c r="D334" s="897"/>
      <c r="E334" s="902"/>
      <c r="F334" s="903"/>
      <c r="G334" s="904"/>
      <c r="H334" s="886"/>
      <c r="I334" s="1114"/>
      <c r="J334" s="887"/>
      <c r="K334" s="1116"/>
      <c r="L334" s="1228">
        <f>'[8]sp. recuperare si  cronici'!E86</f>
        <v>571</v>
      </c>
      <c r="M334" s="1365">
        <f>'[8]sp. recuperare si  cronici'!F86</f>
        <v>4286.5600000000004</v>
      </c>
      <c r="N334" s="901">
        <f>'[8]sp. recuperare si  cronici'!G86</f>
        <v>0</v>
      </c>
      <c r="O334" s="901">
        <f>'[8]sp. recuperare si  cronici'!H86</f>
        <v>34330</v>
      </c>
      <c r="P334" s="1365">
        <f>'[8]sp. recuperare si  cronici'!I86</f>
        <v>4286.5600000000004</v>
      </c>
      <c r="Q334" s="901">
        <f>'[8]sp. recuperare si  cronici'!J86</f>
        <v>0</v>
      </c>
      <c r="R334" s="1365">
        <f>'[8]sp. recuperare si  cronici'!K86</f>
        <v>0</v>
      </c>
      <c r="S334" s="1366">
        <f>'[8]sp. recuperare si  cronici'!L86</f>
        <v>0</v>
      </c>
      <c r="T334" s="886"/>
      <c r="U334" s="1357"/>
      <c r="V334" s="887"/>
      <c r="W334" s="1358"/>
      <c r="X334" s="1052">
        <f t="shared" si="68"/>
        <v>4286.5600000000004</v>
      </c>
      <c r="Y334" s="913">
        <f t="shared" si="69"/>
        <v>4286.5600000000004</v>
      </c>
    </row>
    <row r="335" spans="1:29" ht="13.5" thickBot="1">
      <c r="A335" s="3004" t="s">
        <v>769</v>
      </c>
      <c r="B335" s="3005"/>
      <c r="C335" s="1367"/>
      <c r="D335" s="905">
        <f t="shared" ref="D335:Y335" si="70">SUM(D328:D334)</f>
        <v>48214</v>
      </c>
      <c r="E335" s="906">
        <f t="shared" si="70"/>
        <v>80599.91</v>
      </c>
      <c r="F335" s="905">
        <f t="shared" si="70"/>
        <v>46364</v>
      </c>
      <c r="G335" s="906">
        <f t="shared" si="70"/>
        <v>80239.950000000012</v>
      </c>
      <c r="H335" s="995">
        <f t="shared" si="70"/>
        <v>0</v>
      </c>
      <c r="I335" s="875">
        <f t="shared" si="70"/>
        <v>0</v>
      </c>
      <c r="J335" s="874">
        <f t="shared" si="70"/>
        <v>0</v>
      </c>
      <c r="K335" s="875">
        <f t="shared" si="70"/>
        <v>0</v>
      </c>
      <c r="L335" s="995">
        <f t="shared" si="70"/>
        <v>2409</v>
      </c>
      <c r="M335" s="875">
        <f t="shared" si="70"/>
        <v>13722.89</v>
      </c>
      <c r="N335" s="874">
        <f t="shared" si="70"/>
        <v>551</v>
      </c>
      <c r="O335" s="874">
        <f t="shared" si="70"/>
        <v>66727</v>
      </c>
      <c r="P335" s="875">
        <f t="shared" si="70"/>
        <v>13014.66</v>
      </c>
      <c r="Q335" s="874">
        <f t="shared" si="70"/>
        <v>7831</v>
      </c>
      <c r="R335" s="875">
        <f t="shared" si="70"/>
        <v>1606.86</v>
      </c>
      <c r="S335" s="1238">
        <f t="shared" si="70"/>
        <v>1771.54</v>
      </c>
      <c r="T335" s="874">
        <f t="shared" si="70"/>
        <v>37761</v>
      </c>
      <c r="U335" s="875">
        <f t="shared" si="70"/>
        <v>9519.31</v>
      </c>
      <c r="V335" s="874">
        <f t="shared" si="70"/>
        <v>39115</v>
      </c>
      <c r="W335" s="875">
        <f t="shared" si="70"/>
        <v>9233.5300000000007</v>
      </c>
      <c r="X335" s="875">
        <f t="shared" si="70"/>
        <v>105448.97</v>
      </c>
      <c r="Y335" s="875">
        <f t="shared" si="70"/>
        <v>104259.68000000001</v>
      </c>
      <c r="Z335" s="878">
        <f>'[8]sp. DRG'!U284+'[8]sp. recuperare si  cronici'!U88+'[8]sp. acuti altele decat DRG'!U55</f>
        <v>105448.97</v>
      </c>
      <c r="AA335" s="878">
        <f>'[8]sp. DRG'!V284+'[8]sp. recuperare si  cronici'!V88+'[8]sp. acuti altele decat DRG'!V55</f>
        <v>104259.68000000001</v>
      </c>
      <c r="AB335" s="879">
        <f>X335-Z335</f>
        <v>0</v>
      </c>
      <c r="AC335" s="879">
        <f>Y335-AA335</f>
        <v>0</v>
      </c>
    </row>
    <row r="336" spans="1:29" ht="22.5">
      <c r="A336" s="832" t="s">
        <v>770</v>
      </c>
      <c r="B336" s="983" t="s">
        <v>771</v>
      </c>
      <c r="C336" s="834">
        <v>1</v>
      </c>
      <c r="D336" s="835">
        <f>'[8]sp. DRG'!E285</f>
        <v>28425</v>
      </c>
      <c r="E336" s="836">
        <f>'[8]sp. DRG'!F285</f>
        <v>47519.61</v>
      </c>
      <c r="F336" s="837">
        <f>'[8]sp. DRG'!G285</f>
        <v>27444</v>
      </c>
      <c r="G336" s="838">
        <f>'[8]sp. DRG'!H285</f>
        <v>46158.22</v>
      </c>
      <c r="H336" s="886"/>
      <c r="I336" s="847"/>
      <c r="J336" s="887"/>
      <c r="K336" s="849"/>
      <c r="L336" s="911">
        <f>'[8]sp. DRG'!I285</f>
        <v>2305</v>
      </c>
      <c r="M336" s="841">
        <f>'[8]sp. DRG'!J285</f>
        <v>7740.41</v>
      </c>
      <c r="N336" s="880">
        <f>'[8]sp. DRG'!K285</f>
        <v>2655</v>
      </c>
      <c r="O336" s="880">
        <f>'[8]sp. DRG'!L285</f>
        <v>8554</v>
      </c>
      <c r="P336" s="841">
        <f>'[8]sp. DRG'!M285</f>
        <v>7034.93</v>
      </c>
      <c r="Q336" s="880">
        <f>'[8]sp. DRG'!N285</f>
        <v>0</v>
      </c>
      <c r="R336" s="841">
        <f>'[8]sp. DRG'!O285</f>
        <v>0</v>
      </c>
      <c r="S336" s="1109">
        <f>'[8]sp. DRG'!P285</f>
        <v>0</v>
      </c>
      <c r="T336" s="886">
        <f>'[8]sp. DRG'!Q285</f>
        <v>16093</v>
      </c>
      <c r="U336" s="883">
        <f>'[8]sp. DRG'!R285</f>
        <v>4985.91</v>
      </c>
      <c r="V336" s="886">
        <f>'[8]sp. DRG'!S285</f>
        <v>15726</v>
      </c>
      <c r="W336" s="1368">
        <f>'[8]sp. DRG'!T285</f>
        <v>3940.2</v>
      </c>
      <c r="X336" s="918">
        <f t="shared" ref="X336:X341" si="71">U336+R336+M336+I336+E336</f>
        <v>60245.93</v>
      </c>
      <c r="Y336" s="884">
        <f t="shared" ref="Y336:Y341" si="72">W336+S336+P336+K336+G336</f>
        <v>57133.350000000006</v>
      </c>
    </row>
    <row r="337" spans="1:29" ht="22.5">
      <c r="A337" s="843" t="s">
        <v>772</v>
      </c>
      <c r="B337" s="987" t="s">
        <v>773</v>
      </c>
      <c r="C337" s="845">
        <v>1</v>
      </c>
      <c r="D337" s="846">
        <f>'[8]sp. DRG'!E286</f>
        <v>2232</v>
      </c>
      <c r="E337" s="847">
        <f>'[8]sp. DRG'!F286</f>
        <v>3898.62</v>
      </c>
      <c r="F337" s="848">
        <f>'[8]sp. DRG'!G286</f>
        <v>2222</v>
      </c>
      <c r="G337" s="849">
        <f>'[8]sp. DRG'!H286</f>
        <v>3898.5</v>
      </c>
      <c r="H337" s="886"/>
      <c r="I337" s="847"/>
      <c r="J337" s="887"/>
      <c r="K337" s="849"/>
      <c r="L337" s="917">
        <f>'[8]sp. DRG'!I286</f>
        <v>283</v>
      </c>
      <c r="M337" s="883">
        <f>'[8]sp. DRG'!J286</f>
        <v>626.82000000000005</v>
      </c>
      <c r="N337" s="886">
        <f>'[8]sp. DRG'!K286</f>
        <v>283</v>
      </c>
      <c r="O337" s="886">
        <f>'[8]sp. DRG'!L286</f>
        <v>0</v>
      </c>
      <c r="P337" s="883">
        <f>'[8]sp. DRG'!M286</f>
        <v>626.82000000000005</v>
      </c>
      <c r="Q337" s="886">
        <f>'[8]sp. DRG'!N286</f>
        <v>0</v>
      </c>
      <c r="R337" s="883">
        <f>'[8]sp. DRG'!O286</f>
        <v>0</v>
      </c>
      <c r="S337" s="1227">
        <f>'[8]sp. DRG'!P286</f>
        <v>0</v>
      </c>
      <c r="T337" s="886">
        <f>'[8]sp. DRG'!Q286</f>
        <v>1094</v>
      </c>
      <c r="U337" s="883">
        <f>'[8]sp. DRG'!R286</f>
        <v>265.01</v>
      </c>
      <c r="V337" s="886">
        <f>'[8]sp. DRG'!S286</f>
        <v>1342</v>
      </c>
      <c r="W337" s="1368">
        <f>'[8]sp. DRG'!T286</f>
        <v>263.12</v>
      </c>
      <c r="X337" s="918">
        <f t="shared" si="71"/>
        <v>4790.45</v>
      </c>
      <c r="Y337" s="884">
        <f t="shared" si="72"/>
        <v>4788.4400000000005</v>
      </c>
    </row>
    <row r="338" spans="1:29" ht="22.5">
      <c r="A338" s="843" t="s">
        <v>774</v>
      </c>
      <c r="B338" s="987" t="s">
        <v>775</v>
      </c>
      <c r="C338" s="845">
        <v>1</v>
      </c>
      <c r="D338" s="846">
        <f>'[8]sp. DRG'!E287</f>
        <v>10634</v>
      </c>
      <c r="E338" s="847">
        <f>'[8]sp. DRG'!F287</f>
        <v>17165.830000000002</v>
      </c>
      <c r="F338" s="848">
        <f>'[8]sp. DRG'!G287</f>
        <v>10025</v>
      </c>
      <c r="G338" s="849">
        <f>'[8]sp. DRG'!H287</f>
        <v>16893.240000000002</v>
      </c>
      <c r="H338" s="886"/>
      <c r="I338" s="847"/>
      <c r="J338" s="887"/>
      <c r="K338" s="849"/>
      <c r="L338" s="917">
        <f>'[8]sp. DRG'!I287</f>
        <v>356</v>
      </c>
      <c r="M338" s="883">
        <f>'[8]sp. DRG'!J287</f>
        <v>1593.66</v>
      </c>
      <c r="N338" s="886">
        <f>'[8]sp. DRG'!K287</f>
        <v>507</v>
      </c>
      <c r="O338" s="886">
        <f>'[8]sp. DRG'!L287</f>
        <v>3389</v>
      </c>
      <c r="P338" s="883">
        <f>'[8]sp. DRG'!M287</f>
        <v>1592.59</v>
      </c>
      <c r="Q338" s="886">
        <f>'[8]sp. DRG'!N287</f>
        <v>0</v>
      </c>
      <c r="R338" s="883">
        <f>'[8]sp. DRG'!O287</f>
        <v>0</v>
      </c>
      <c r="S338" s="1227">
        <f>'[8]sp. DRG'!P287</f>
        <v>0</v>
      </c>
      <c r="T338" s="886">
        <f>'[8]sp. DRG'!Q287</f>
        <v>2943</v>
      </c>
      <c r="U338" s="883">
        <f>'[8]sp. DRG'!R287</f>
        <v>988.79</v>
      </c>
      <c r="V338" s="886">
        <f>'[8]sp. DRG'!S287</f>
        <v>2799</v>
      </c>
      <c r="W338" s="1368">
        <f>'[8]sp. DRG'!T287</f>
        <v>902.66</v>
      </c>
      <c r="X338" s="918">
        <f t="shared" si="71"/>
        <v>19748.280000000002</v>
      </c>
      <c r="Y338" s="884">
        <f t="shared" si="72"/>
        <v>19388.490000000002</v>
      </c>
    </row>
    <row r="339" spans="1:29" ht="22.5">
      <c r="A339" s="843" t="s">
        <v>776</v>
      </c>
      <c r="B339" s="987" t="s">
        <v>777</v>
      </c>
      <c r="C339" s="845">
        <v>1</v>
      </c>
      <c r="D339" s="846">
        <f>'[8]sp. DRG'!E288</f>
        <v>3033</v>
      </c>
      <c r="E339" s="847">
        <f>'[8]sp. DRG'!F288</f>
        <v>4349.75</v>
      </c>
      <c r="F339" s="848">
        <f>'[8]sp. DRG'!G288</f>
        <v>2838</v>
      </c>
      <c r="G339" s="849">
        <f>'[8]sp. DRG'!H288</f>
        <v>4067.59</v>
      </c>
      <c r="H339" s="886"/>
      <c r="I339" s="847"/>
      <c r="J339" s="887"/>
      <c r="K339" s="849"/>
      <c r="L339" s="917">
        <f>'[8]sp. DRG'!I288</f>
        <v>145</v>
      </c>
      <c r="M339" s="883">
        <f>'[8]sp. DRG'!J288</f>
        <v>321.16000000000003</v>
      </c>
      <c r="N339" s="886">
        <f>'[8]sp. DRG'!K288</f>
        <v>137</v>
      </c>
      <c r="O339" s="886">
        <f>'[8]sp. DRG'!L288</f>
        <v>0</v>
      </c>
      <c r="P339" s="883">
        <f>'[8]sp. DRG'!M288</f>
        <v>269.10000000000002</v>
      </c>
      <c r="Q339" s="886">
        <f>'[8]sp. DRG'!N288</f>
        <v>0</v>
      </c>
      <c r="R339" s="883">
        <f>'[8]sp. DRG'!O288</f>
        <v>0</v>
      </c>
      <c r="S339" s="1227">
        <f>'[8]sp. DRG'!P288</f>
        <v>0</v>
      </c>
      <c r="T339" s="886">
        <f>'[8]sp. DRG'!Q288</f>
        <v>622</v>
      </c>
      <c r="U339" s="883">
        <f>'[8]sp. DRG'!R288</f>
        <v>154.21</v>
      </c>
      <c r="V339" s="886">
        <f>'[8]sp. DRG'!S288</f>
        <v>423</v>
      </c>
      <c r="W339" s="1368">
        <f>'[8]sp. DRG'!T288</f>
        <v>100.89</v>
      </c>
      <c r="X339" s="918">
        <f t="shared" si="71"/>
        <v>4825.12</v>
      </c>
      <c r="Y339" s="884">
        <f t="shared" si="72"/>
        <v>4437.58</v>
      </c>
    </row>
    <row r="340" spans="1:29" ht="33.75">
      <c r="A340" s="843" t="s">
        <v>778</v>
      </c>
      <c r="B340" s="987" t="s">
        <v>779</v>
      </c>
      <c r="C340" s="845">
        <v>1</v>
      </c>
      <c r="D340" s="846">
        <f>'[8]sp. DRG'!E289</f>
        <v>0</v>
      </c>
      <c r="E340" s="847">
        <f>'[8]sp. DRG'!F289</f>
        <v>0</v>
      </c>
      <c r="F340" s="848">
        <f>'[8]sp. DRG'!G289</f>
        <v>0</v>
      </c>
      <c r="G340" s="849">
        <f>'[8]sp. DRG'!H289</f>
        <v>0</v>
      </c>
      <c r="H340" s="886"/>
      <c r="I340" s="888"/>
      <c r="J340" s="887"/>
      <c r="K340" s="884"/>
      <c r="L340" s="917">
        <f>'[8]sp. DRG'!I289</f>
        <v>0</v>
      </c>
      <c r="M340" s="883">
        <f>'[8]sp. DRG'!J289</f>
        <v>0</v>
      </c>
      <c r="N340" s="886">
        <f>'[8]sp. DRG'!K289</f>
        <v>0</v>
      </c>
      <c r="O340" s="886">
        <f>'[8]sp. DRG'!L289</f>
        <v>0</v>
      </c>
      <c r="P340" s="883">
        <f>'[8]sp. DRG'!M289</f>
        <v>0</v>
      </c>
      <c r="Q340" s="886">
        <f>'[8]sp. DRG'!N289</f>
        <v>0</v>
      </c>
      <c r="R340" s="883">
        <f>'[8]sp. DRG'!O289</f>
        <v>0</v>
      </c>
      <c r="S340" s="1227">
        <f>'[8]sp. DRG'!P289</f>
        <v>0</v>
      </c>
      <c r="T340" s="886">
        <f>'[8]sp. DRG'!Q289</f>
        <v>0</v>
      </c>
      <c r="U340" s="883">
        <f>'[8]sp. DRG'!R289</f>
        <v>0</v>
      </c>
      <c r="V340" s="886">
        <f>'[8]sp. DRG'!S289</f>
        <v>0</v>
      </c>
      <c r="W340" s="1368">
        <f>'[8]sp. DRG'!T289</f>
        <v>0</v>
      </c>
      <c r="X340" s="918">
        <f t="shared" si="71"/>
        <v>0</v>
      </c>
      <c r="Y340" s="884">
        <f t="shared" si="72"/>
        <v>0</v>
      </c>
    </row>
    <row r="341" spans="1:29" ht="23.25" thickBot="1">
      <c r="A341" s="1055" t="s">
        <v>780</v>
      </c>
      <c r="B341" s="1056" t="s">
        <v>781</v>
      </c>
      <c r="C341" s="1057">
        <v>3</v>
      </c>
      <c r="D341" s="897"/>
      <c r="E341" s="902"/>
      <c r="F341" s="903"/>
      <c r="G341" s="904"/>
      <c r="H341" s="886"/>
      <c r="I341" s="1114"/>
      <c r="J341" s="887"/>
      <c r="K341" s="1116"/>
      <c r="L341" s="1228">
        <f>'[8]sp. recuperare si  cronici'!E89</f>
        <v>753</v>
      </c>
      <c r="M341" s="1369">
        <f>'[8]sp. recuperare si  cronici'!F89</f>
        <v>6064.36</v>
      </c>
      <c r="N341" s="901">
        <f>'[8]sp. recuperare si  cronici'!G89</f>
        <v>753</v>
      </c>
      <c r="O341" s="901">
        <f>'[8]sp. recuperare si  cronici'!H89</f>
        <v>44125</v>
      </c>
      <c r="P341" s="1369">
        <f>'[8]sp. recuperare si  cronici'!I89</f>
        <v>6063.55</v>
      </c>
      <c r="Q341" s="901">
        <f>'[8]sp. recuperare si  cronici'!J89</f>
        <v>0</v>
      </c>
      <c r="R341" s="1369">
        <f>'[8]sp. recuperare si  cronici'!K89</f>
        <v>0</v>
      </c>
      <c r="S341" s="1370">
        <f>'[8]sp. recuperare si  cronici'!L89</f>
        <v>0</v>
      </c>
      <c r="T341" s="886"/>
      <c r="U341" s="1114"/>
      <c r="V341" s="887"/>
      <c r="W341" s="1218"/>
      <c r="X341" s="918">
        <f t="shared" si="71"/>
        <v>6064.36</v>
      </c>
      <c r="Y341" s="884">
        <f t="shared" si="72"/>
        <v>6063.55</v>
      </c>
    </row>
    <row r="342" spans="1:29" ht="13.5" thickBot="1">
      <c r="A342" s="3004" t="s">
        <v>782</v>
      </c>
      <c r="B342" s="3005"/>
      <c r="C342" s="3023"/>
      <c r="D342" s="905">
        <f t="shared" ref="D342:Y342" si="73">SUM(D336:D341)</f>
        <v>44324</v>
      </c>
      <c r="E342" s="906">
        <f t="shared" si="73"/>
        <v>72933.81</v>
      </c>
      <c r="F342" s="905">
        <f t="shared" si="73"/>
        <v>42529</v>
      </c>
      <c r="G342" s="906">
        <f t="shared" si="73"/>
        <v>71017.55</v>
      </c>
      <c r="H342" s="1066">
        <f t="shared" si="73"/>
        <v>0</v>
      </c>
      <c r="I342" s="1121">
        <f t="shared" si="73"/>
        <v>0</v>
      </c>
      <c r="J342" s="1122">
        <f t="shared" si="73"/>
        <v>0</v>
      </c>
      <c r="K342" s="1121">
        <f t="shared" si="73"/>
        <v>0</v>
      </c>
      <c r="L342" s="1066">
        <f t="shared" si="73"/>
        <v>3842</v>
      </c>
      <c r="M342" s="1121">
        <f t="shared" si="73"/>
        <v>16346.41</v>
      </c>
      <c r="N342" s="1122">
        <f t="shared" si="73"/>
        <v>4335</v>
      </c>
      <c r="O342" s="1122">
        <f t="shared" si="73"/>
        <v>56068</v>
      </c>
      <c r="P342" s="1121">
        <f t="shared" si="73"/>
        <v>15586.990000000002</v>
      </c>
      <c r="Q342" s="1122">
        <f t="shared" si="73"/>
        <v>0</v>
      </c>
      <c r="R342" s="1121">
        <f t="shared" si="73"/>
        <v>0</v>
      </c>
      <c r="S342" s="1123">
        <f t="shared" si="73"/>
        <v>0</v>
      </c>
      <c r="T342" s="1122">
        <f t="shared" si="73"/>
        <v>20752</v>
      </c>
      <c r="U342" s="1121">
        <f t="shared" si="73"/>
        <v>6393.92</v>
      </c>
      <c r="V342" s="1122">
        <f t="shared" si="73"/>
        <v>20290</v>
      </c>
      <c r="W342" s="1121">
        <f t="shared" si="73"/>
        <v>5206.87</v>
      </c>
      <c r="X342" s="1121">
        <f t="shared" si="73"/>
        <v>95674.14</v>
      </c>
      <c r="Y342" s="1121">
        <f t="shared" si="73"/>
        <v>91811.410000000018</v>
      </c>
      <c r="Z342" s="878">
        <f>'[8]sp. DRG'!U290+'[8]sp. recuperare si  cronici'!U90</f>
        <v>95674.14</v>
      </c>
      <c r="AA342" s="878">
        <f>'[8]sp. DRG'!V290+'[8]sp. recuperare si  cronici'!V90</f>
        <v>91811.41</v>
      </c>
      <c r="AB342" s="879">
        <f>X342-Z342</f>
        <v>0</v>
      </c>
      <c r="AC342" s="879">
        <f>Y342-AA342</f>
        <v>0</v>
      </c>
    </row>
    <row r="343" spans="1:29" s="862" customFormat="1" ht="23.25" thickBot="1">
      <c r="A343" s="1371" t="s">
        <v>783</v>
      </c>
      <c r="B343" s="1372" t="s">
        <v>784</v>
      </c>
      <c r="C343" s="1373">
        <v>1</v>
      </c>
      <c r="D343" s="940">
        <f>'[8]sp. DRG'!E291</f>
        <v>28114</v>
      </c>
      <c r="E343" s="939">
        <f>'[8]sp. DRG'!F291</f>
        <v>53798.950400000009</v>
      </c>
      <c r="F343" s="940">
        <f>'[8]sp. DRG'!G291</f>
        <v>32666</v>
      </c>
      <c r="G343" s="939">
        <f>'[8]sp. DRG'!H291</f>
        <v>53798.950400000009</v>
      </c>
      <c r="H343" s="968"/>
      <c r="I343" s="939"/>
      <c r="J343" s="968"/>
      <c r="K343" s="939"/>
      <c r="L343" s="968">
        <f>'[8]sp. DRG'!I291</f>
        <v>162</v>
      </c>
      <c r="M343" s="969">
        <f>'[8]sp. DRG'!J291</f>
        <v>1515.7606799999999</v>
      </c>
      <c r="N343" s="968">
        <f>'[8]sp. DRG'!K291</f>
        <v>0</v>
      </c>
      <c r="O343" s="968">
        <f>'[8]sp. DRG'!L291</f>
        <v>6393</v>
      </c>
      <c r="P343" s="969">
        <f>'[8]sp. DRG'!M291</f>
        <v>1471.8603899999998</v>
      </c>
      <c r="Q343" s="968">
        <f>'[8]sp. DRG'!N291</f>
        <v>0</v>
      </c>
      <c r="R343" s="969">
        <f>'[8]sp. DRG'!O291</f>
        <v>0</v>
      </c>
      <c r="S343" s="969">
        <f>'[8]sp. DRG'!P291</f>
        <v>0</v>
      </c>
      <c r="T343" s="968">
        <f>'[8]sp. DRG'!Q291</f>
        <v>11228</v>
      </c>
      <c r="U343" s="969">
        <f>'[8]sp. DRG'!R291</f>
        <v>3301.4202</v>
      </c>
      <c r="V343" s="968">
        <f>'[8]sp. DRG'!S291</f>
        <v>13741</v>
      </c>
      <c r="W343" s="969">
        <f>'[8]sp. DRG'!T291</f>
        <v>3301.4202</v>
      </c>
      <c r="X343" s="882">
        <f t="shared" ref="X343:X365" si="74">U343+R343+M343+I343+E343</f>
        <v>58616.131280000009</v>
      </c>
      <c r="Y343" s="842">
        <f t="shared" ref="Y343:Y365" si="75">W343+S343+P343+K343+G343</f>
        <v>58572.230990000011</v>
      </c>
      <c r="Z343" s="861"/>
      <c r="AA343" s="861"/>
    </row>
    <row r="344" spans="1:29" s="862" customFormat="1" ht="13.5" thickBot="1">
      <c r="A344" s="1374" t="s">
        <v>785</v>
      </c>
      <c r="B344" s="1375" t="s">
        <v>786</v>
      </c>
      <c r="C344" s="1376">
        <v>1</v>
      </c>
      <c r="D344" s="857">
        <f>'[8]sp. DRG'!E292</f>
        <v>4025</v>
      </c>
      <c r="E344" s="856">
        <f>'[8]sp. DRG'!F292</f>
        <v>6414.7934500000001</v>
      </c>
      <c r="F344" s="857">
        <f>'[8]sp. DRG'!G292</f>
        <v>5698</v>
      </c>
      <c r="G344" s="856">
        <f>'[8]sp. DRG'!H292</f>
        <v>6414.7934500000001</v>
      </c>
      <c r="H344" s="915"/>
      <c r="I344" s="856"/>
      <c r="J344" s="915"/>
      <c r="K344" s="856"/>
      <c r="L344" s="915">
        <f>'[8]sp. DRG'!I292</f>
        <v>942</v>
      </c>
      <c r="M344" s="920">
        <f>'[8]sp. DRG'!J292</f>
        <v>2183.7460099999998</v>
      </c>
      <c r="N344" s="915">
        <f>'[8]sp. DRG'!K292</f>
        <v>1035</v>
      </c>
      <c r="O344" s="915">
        <f>'[8]sp. DRG'!L292</f>
        <v>0</v>
      </c>
      <c r="P344" s="920">
        <f>'[8]sp. DRG'!M292</f>
        <v>2183.7460099999998</v>
      </c>
      <c r="Q344" s="915">
        <f>'[8]sp. DRG'!N292</f>
        <v>0</v>
      </c>
      <c r="R344" s="920">
        <f>'[8]sp. DRG'!O292</f>
        <v>0</v>
      </c>
      <c r="S344" s="920">
        <f>'[8]sp. DRG'!P292</f>
        <v>0</v>
      </c>
      <c r="T344" s="915">
        <f>'[8]sp. DRG'!Q292</f>
        <v>12089</v>
      </c>
      <c r="U344" s="920">
        <f>'[8]sp. DRG'!R292</f>
        <v>2604.0870099999997</v>
      </c>
      <c r="V344" s="915">
        <f>'[8]sp. DRG'!S292</f>
        <v>10751</v>
      </c>
      <c r="W344" s="920">
        <f>'[8]sp. DRG'!T292</f>
        <v>2590.4679700000002</v>
      </c>
      <c r="X344" s="882">
        <f t="shared" si="74"/>
        <v>11202.626469999999</v>
      </c>
      <c r="Y344" s="842">
        <f t="shared" si="75"/>
        <v>11189.007430000001</v>
      </c>
      <c r="Z344" s="861"/>
      <c r="AA344" s="861"/>
    </row>
    <row r="345" spans="1:29" s="862" customFormat="1" ht="23.25" thickBot="1">
      <c r="A345" s="1374" t="s">
        <v>787</v>
      </c>
      <c r="B345" s="1375" t="s">
        <v>788</v>
      </c>
      <c r="C345" s="1376">
        <v>1</v>
      </c>
      <c r="D345" s="857">
        <f>'[8]sp. DRG'!E293</f>
        <v>7003</v>
      </c>
      <c r="E345" s="856">
        <f>'[8]sp. DRG'!F293</f>
        <v>9200.1282899999987</v>
      </c>
      <c r="F345" s="857">
        <f>'[8]sp. DRG'!G293</f>
        <v>5203</v>
      </c>
      <c r="G345" s="856">
        <f>'[8]sp. DRG'!H293</f>
        <v>9200.1282899999987</v>
      </c>
      <c r="H345" s="915"/>
      <c r="I345" s="856"/>
      <c r="J345" s="915"/>
      <c r="K345" s="856"/>
      <c r="L345" s="915">
        <f>'[8]sp. DRG'!I293</f>
        <v>326</v>
      </c>
      <c r="M345" s="920">
        <f>'[8]sp. DRG'!J293</f>
        <v>2753.4025200000001</v>
      </c>
      <c r="N345" s="915">
        <f>'[8]sp. DRG'!K293</f>
        <v>0</v>
      </c>
      <c r="O345" s="915">
        <f>'[8]sp. DRG'!L293</f>
        <v>4999</v>
      </c>
      <c r="P345" s="920">
        <f>'[8]sp. DRG'!M293</f>
        <v>2753.4025200000001</v>
      </c>
      <c r="Q345" s="915">
        <f>'[8]sp. DRG'!N293</f>
        <v>0</v>
      </c>
      <c r="R345" s="920">
        <f>'[8]sp. DRG'!O293</f>
        <v>0</v>
      </c>
      <c r="S345" s="920">
        <f>'[8]sp. DRG'!P293</f>
        <v>0</v>
      </c>
      <c r="T345" s="915">
        <f>'[8]sp. DRG'!Q293</f>
        <v>5707</v>
      </c>
      <c r="U345" s="920">
        <f>'[8]sp. DRG'!R293</f>
        <v>1201.67011</v>
      </c>
      <c r="V345" s="915">
        <f>'[8]sp. DRG'!S293</f>
        <v>6133</v>
      </c>
      <c r="W345" s="920">
        <f>'[8]sp. DRG'!T293</f>
        <v>1165.58986</v>
      </c>
      <c r="X345" s="882">
        <f t="shared" si="74"/>
        <v>13155.200919999999</v>
      </c>
      <c r="Y345" s="842">
        <f t="shared" si="75"/>
        <v>13119.120669999998</v>
      </c>
      <c r="Z345" s="861"/>
      <c r="AA345" s="861"/>
    </row>
    <row r="346" spans="1:29" s="862" customFormat="1" ht="23.25" thickBot="1">
      <c r="A346" s="1374" t="s">
        <v>789</v>
      </c>
      <c r="B346" s="1375" t="s">
        <v>790</v>
      </c>
      <c r="C346" s="1376">
        <v>1</v>
      </c>
      <c r="D346" s="857">
        <f>'[8]sp. DRG'!E294</f>
        <v>980</v>
      </c>
      <c r="E346" s="856">
        <f>'[8]sp. DRG'!F294</f>
        <v>1417.5161599999999</v>
      </c>
      <c r="F346" s="857">
        <f>'[8]sp. DRG'!G294</f>
        <v>1004</v>
      </c>
      <c r="G346" s="856">
        <f>'[8]sp. DRG'!H294</f>
        <v>1417.5161599999999</v>
      </c>
      <c r="H346" s="915"/>
      <c r="I346" s="856"/>
      <c r="J346" s="915"/>
      <c r="K346" s="856"/>
      <c r="L346" s="915">
        <f>'[8]sp. DRG'!I294</f>
        <v>753</v>
      </c>
      <c r="M346" s="920">
        <f>'[8]sp. DRG'!J294</f>
        <v>1745.6058500000001</v>
      </c>
      <c r="N346" s="915">
        <f>'[8]sp. DRG'!K294</f>
        <v>741</v>
      </c>
      <c r="O346" s="915">
        <f>'[8]sp. DRG'!L294</f>
        <v>0</v>
      </c>
      <c r="P346" s="920">
        <f>'[8]sp. DRG'!M294</f>
        <v>1717.78746</v>
      </c>
      <c r="Q346" s="915">
        <f>'[8]sp. DRG'!N294</f>
        <v>0</v>
      </c>
      <c r="R346" s="920">
        <f>'[8]sp. DRG'!O294</f>
        <v>0</v>
      </c>
      <c r="S346" s="920">
        <f>'[8]sp. DRG'!P294</f>
        <v>0</v>
      </c>
      <c r="T346" s="915">
        <f>'[8]sp. DRG'!Q294</f>
        <v>3933</v>
      </c>
      <c r="U346" s="920">
        <f>'[8]sp. DRG'!R294</f>
        <v>808.88724000000002</v>
      </c>
      <c r="V346" s="915">
        <f>'[8]sp. DRG'!S294</f>
        <v>3786</v>
      </c>
      <c r="W346" s="920">
        <f>'[8]sp. DRG'!T294</f>
        <v>756.53574000000003</v>
      </c>
      <c r="X346" s="882">
        <f t="shared" si="74"/>
        <v>3972.0092500000001</v>
      </c>
      <c r="Y346" s="842">
        <f t="shared" si="75"/>
        <v>3891.8393599999999</v>
      </c>
      <c r="Z346" s="861"/>
      <c r="AA346" s="861"/>
    </row>
    <row r="347" spans="1:29" s="862" customFormat="1" ht="13.5" thickBot="1">
      <c r="A347" s="1374" t="s">
        <v>791</v>
      </c>
      <c r="B347" s="1375" t="s">
        <v>792</v>
      </c>
      <c r="C347" s="1376">
        <v>1</v>
      </c>
      <c r="D347" s="857">
        <f>'[8]sp. DRG'!E295</f>
        <v>1087</v>
      </c>
      <c r="E347" s="856">
        <f>'[8]sp. DRG'!F295</f>
        <v>1274.48307</v>
      </c>
      <c r="F347" s="857">
        <f>'[8]sp. DRG'!G295</f>
        <v>1230</v>
      </c>
      <c r="G347" s="856">
        <f>'[8]sp. DRG'!H295</f>
        <v>1274.48307</v>
      </c>
      <c r="H347" s="915"/>
      <c r="I347" s="856"/>
      <c r="J347" s="915"/>
      <c r="K347" s="856"/>
      <c r="L347" s="915">
        <f>'[8]sp. DRG'!I295</f>
        <v>563</v>
      </c>
      <c r="M347" s="920">
        <f>'[8]sp. DRG'!J295</f>
        <v>2210.2679399999997</v>
      </c>
      <c r="N347" s="915">
        <f>'[8]sp. DRG'!K295</f>
        <v>381</v>
      </c>
      <c r="O347" s="915">
        <f>'[8]sp. DRG'!L295</f>
        <v>9056</v>
      </c>
      <c r="P347" s="920">
        <f>'[8]sp. DRG'!M295</f>
        <v>2201.19841</v>
      </c>
      <c r="Q347" s="915">
        <f>'[8]sp. DRG'!N295</f>
        <v>0</v>
      </c>
      <c r="R347" s="920">
        <f>'[8]sp. DRG'!O295</f>
        <v>0</v>
      </c>
      <c r="S347" s="920">
        <f>'[8]sp. DRG'!P295</f>
        <v>0</v>
      </c>
      <c r="T347" s="915">
        <f>'[8]sp. DRG'!Q295</f>
        <v>1043</v>
      </c>
      <c r="U347" s="920">
        <f>'[8]sp. DRG'!R295</f>
        <v>272.81610999999998</v>
      </c>
      <c r="V347" s="915">
        <f>'[8]sp. DRG'!S295</f>
        <v>1491</v>
      </c>
      <c r="W347" s="920">
        <f>'[8]sp. DRG'!T295</f>
        <v>267.09411999999998</v>
      </c>
      <c r="X347" s="882">
        <f t="shared" si="74"/>
        <v>3757.5671199999997</v>
      </c>
      <c r="Y347" s="842">
        <f t="shared" si="75"/>
        <v>3742.7755999999999</v>
      </c>
      <c r="Z347" s="861"/>
      <c r="AA347" s="861"/>
    </row>
    <row r="348" spans="1:29" s="862" customFormat="1" ht="13.5" thickBot="1">
      <c r="A348" s="1374" t="s">
        <v>793</v>
      </c>
      <c r="B348" s="1375" t="s">
        <v>794</v>
      </c>
      <c r="C348" s="1376">
        <v>1</v>
      </c>
      <c r="D348" s="857">
        <f>'[8]sp. DRG'!E296</f>
        <v>6289</v>
      </c>
      <c r="E348" s="856">
        <f>'[8]sp. DRG'!F296</f>
        <v>9213.1963300000007</v>
      </c>
      <c r="F348" s="857">
        <f>'[8]sp. DRG'!G296</f>
        <v>7248</v>
      </c>
      <c r="G348" s="856">
        <f>'[8]sp. DRG'!H296</f>
        <v>9213.1963300000007</v>
      </c>
      <c r="H348" s="915"/>
      <c r="I348" s="856"/>
      <c r="J348" s="915"/>
      <c r="K348" s="856"/>
      <c r="L348" s="915">
        <f>'[8]sp. DRG'!I296</f>
        <v>972</v>
      </c>
      <c r="M348" s="920">
        <f>'[8]sp. DRG'!J296</f>
        <v>2224.5740499999997</v>
      </c>
      <c r="N348" s="915">
        <f>'[8]sp. DRG'!K296</f>
        <v>979</v>
      </c>
      <c r="O348" s="915">
        <f>'[8]sp. DRG'!L296</f>
        <v>0</v>
      </c>
      <c r="P348" s="920">
        <f>'[8]sp. DRG'!M296</f>
        <v>2207.12689</v>
      </c>
      <c r="Q348" s="915">
        <f>'[8]sp. DRG'!N296</f>
        <v>0</v>
      </c>
      <c r="R348" s="920">
        <f>'[8]sp. DRG'!O296</f>
        <v>0</v>
      </c>
      <c r="S348" s="920">
        <f>'[8]sp. DRG'!P296</f>
        <v>0</v>
      </c>
      <c r="T348" s="915">
        <f>'[8]sp. DRG'!Q296</f>
        <v>24383</v>
      </c>
      <c r="U348" s="920">
        <f>'[8]sp. DRG'!R296</f>
        <v>6862.2749799999983</v>
      </c>
      <c r="V348" s="915">
        <f>'[8]sp. DRG'!S296</f>
        <v>26376</v>
      </c>
      <c r="W348" s="920">
        <f>'[8]sp. DRG'!T296</f>
        <v>6730.2926699999998</v>
      </c>
      <c r="X348" s="882">
        <f t="shared" si="74"/>
        <v>18300.045359999996</v>
      </c>
      <c r="Y348" s="842">
        <f t="shared" si="75"/>
        <v>18150.615890000001</v>
      </c>
      <c r="Z348" s="861"/>
      <c r="AA348" s="861"/>
    </row>
    <row r="349" spans="1:29" s="862" customFormat="1" ht="13.5" thickBot="1">
      <c r="A349" s="1374" t="s">
        <v>795</v>
      </c>
      <c r="B349" s="1375" t="s">
        <v>796</v>
      </c>
      <c r="C349" s="1376">
        <v>1</v>
      </c>
      <c r="D349" s="857">
        <f>'[8]sp. DRG'!E297</f>
        <v>2063</v>
      </c>
      <c r="E349" s="856">
        <f>'[8]sp. DRG'!F297</f>
        <v>3168.29351</v>
      </c>
      <c r="F349" s="857">
        <f>'[8]sp. DRG'!G297</f>
        <v>2063</v>
      </c>
      <c r="G349" s="856">
        <f>'[8]sp. DRG'!H297</f>
        <v>3168.29351</v>
      </c>
      <c r="H349" s="915"/>
      <c r="I349" s="856"/>
      <c r="J349" s="915"/>
      <c r="K349" s="856"/>
      <c r="L349" s="915">
        <f>'[8]sp. DRG'!I297</f>
        <v>110</v>
      </c>
      <c r="M349" s="920">
        <f>'[8]sp. DRG'!J297</f>
        <v>243.63897</v>
      </c>
      <c r="N349" s="915">
        <f>'[8]sp. DRG'!K297</f>
        <v>148</v>
      </c>
      <c r="O349" s="915">
        <f>'[8]sp. DRG'!L297</f>
        <v>0</v>
      </c>
      <c r="P349" s="920">
        <f>'[8]sp. DRG'!M297</f>
        <v>231.5472</v>
      </c>
      <c r="Q349" s="915">
        <f>'[8]sp. DRG'!N297</f>
        <v>0</v>
      </c>
      <c r="R349" s="920">
        <f>'[8]sp. DRG'!O297</f>
        <v>0</v>
      </c>
      <c r="S349" s="920">
        <f>'[8]sp. DRG'!P297</f>
        <v>0</v>
      </c>
      <c r="T349" s="915">
        <f>'[8]sp. DRG'!Q297</f>
        <v>2593</v>
      </c>
      <c r="U349" s="920">
        <f>'[8]sp. DRG'!R297</f>
        <v>832.26922000000002</v>
      </c>
      <c r="V349" s="915">
        <f>'[8]sp. DRG'!S297</f>
        <v>2421</v>
      </c>
      <c r="W349" s="920">
        <f>'[8]sp. DRG'!T297</f>
        <v>782.65998999999999</v>
      </c>
      <c r="X349" s="882">
        <f t="shared" si="74"/>
        <v>4244.2016999999996</v>
      </c>
      <c r="Y349" s="842">
        <f t="shared" si="75"/>
        <v>4182.5006999999996</v>
      </c>
      <c r="Z349" s="861"/>
      <c r="AA349" s="861"/>
    </row>
    <row r="350" spans="1:29" s="862" customFormat="1" ht="13.5" thickBot="1">
      <c r="A350" s="1374" t="s">
        <v>797</v>
      </c>
      <c r="B350" s="1375" t="s">
        <v>798</v>
      </c>
      <c r="C350" s="1376">
        <v>1</v>
      </c>
      <c r="D350" s="857">
        <f>'[8]sp. DRG'!E298</f>
        <v>1792</v>
      </c>
      <c r="E350" s="856">
        <f>'[8]sp. DRG'!F298</f>
        <v>2561.78944</v>
      </c>
      <c r="F350" s="857">
        <f>'[8]sp. DRG'!G298</f>
        <v>2097</v>
      </c>
      <c r="G350" s="856">
        <f>'[8]sp. DRG'!H298</f>
        <v>2561.78944</v>
      </c>
      <c r="H350" s="915"/>
      <c r="I350" s="856"/>
      <c r="J350" s="915"/>
      <c r="K350" s="856"/>
      <c r="L350" s="915">
        <f>'[8]sp. DRG'!I298</f>
        <v>188</v>
      </c>
      <c r="M350" s="920">
        <f>'[8]sp. DRG'!J298</f>
        <v>416.40103000000005</v>
      </c>
      <c r="N350" s="915">
        <f>'[8]sp. DRG'!K298</f>
        <v>979</v>
      </c>
      <c r="O350" s="915">
        <f>'[8]sp. DRG'!L298</f>
        <v>0</v>
      </c>
      <c r="P350" s="920">
        <f>'[8]sp. DRG'!M298</f>
        <v>411.97127</v>
      </c>
      <c r="Q350" s="915">
        <f>'[8]sp. DRG'!N298</f>
        <v>0</v>
      </c>
      <c r="R350" s="920">
        <f>'[8]sp. DRG'!O298</f>
        <v>0</v>
      </c>
      <c r="S350" s="920">
        <f>'[8]sp. DRG'!P298</f>
        <v>0</v>
      </c>
      <c r="T350" s="915">
        <f>'[8]sp. DRG'!Q298</f>
        <v>11000</v>
      </c>
      <c r="U350" s="920">
        <f>'[8]sp. DRG'!R298</f>
        <v>1100</v>
      </c>
      <c r="V350" s="915">
        <f>'[8]sp. DRG'!S298</f>
        <v>10629</v>
      </c>
      <c r="W350" s="920">
        <f>'[8]sp. DRG'!T298</f>
        <v>1062.9000000000001</v>
      </c>
      <c r="X350" s="882">
        <f t="shared" si="74"/>
        <v>4078.19047</v>
      </c>
      <c r="Y350" s="842">
        <f t="shared" si="75"/>
        <v>4036.6607100000001</v>
      </c>
      <c r="Z350" s="861"/>
      <c r="AA350" s="861"/>
    </row>
    <row r="351" spans="1:29" s="862" customFormat="1" ht="21" customHeight="1" thickBot="1">
      <c r="A351" s="1374" t="s">
        <v>799</v>
      </c>
      <c r="B351" s="1375" t="s">
        <v>800</v>
      </c>
      <c r="C351" s="1376">
        <v>1</v>
      </c>
      <c r="D351" s="857">
        <f>'[8]sp. DRG'!E299</f>
        <v>2179</v>
      </c>
      <c r="E351" s="856">
        <f>'[8]sp. DRG'!F299</f>
        <v>3029.5400600000003</v>
      </c>
      <c r="F351" s="857">
        <f>'[8]sp. DRG'!G299</f>
        <v>2508</v>
      </c>
      <c r="G351" s="856">
        <f>'[8]sp. DRG'!H299</f>
        <v>3029.5400600000003</v>
      </c>
      <c r="H351" s="915"/>
      <c r="I351" s="856"/>
      <c r="J351" s="915"/>
      <c r="K351" s="856"/>
      <c r="L351" s="915">
        <f>'[8]sp. DRG'!I299</f>
        <v>571</v>
      </c>
      <c r="M351" s="920">
        <f>'[8]sp. DRG'!J299</f>
        <v>1301.4831399999998</v>
      </c>
      <c r="N351" s="915">
        <f>'[8]sp. DRG'!K299</f>
        <v>643</v>
      </c>
      <c r="O351" s="915">
        <f>'[8]sp. DRG'!L299</f>
        <v>0</v>
      </c>
      <c r="P351" s="920">
        <f>'[8]sp. DRG'!M299</f>
        <v>1301.4831399999998</v>
      </c>
      <c r="Q351" s="915">
        <f>'[8]sp. DRG'!N299</f>
        <v>0</v>
      </c>
      <c r="R351" s="920">
        <f>'[8]sp. DRG'!O299</f>
        <v>0</v>
      </c>
      <c r="S351" s="920">
        <f>'[8]sp. DRG'!P299</f>
        <v>0</v>
      </c>
      <c r="T351" s="915">
        <f>'[8]sp. DRG'!Q299</f>
        <v>14136</v>
      </c>
      <c r="U351" s="920">
        <f>'[8]sp. DRG'!R299</f>
        <v>2427.28557</v>
      </c>
      <c r="V351" s="915">
        <f>'[8]sp. DRG'!S299</f>
        <v>15969</v>
      </c>
      <c r="W351" s="920">
        <f>'[8]sp. DRG'!T299</f>
        <v>2399.8292999999999</v>
      </c>
      <c r="X351" s="882">
        <f t="shared" si="74"/>
        <v>6758.3087699999996</v>
      </c>
      <c r="Y351" s="842">
        <f t="shared" si="75"/>
        <v>6730.8525</v>
      </c>
      <c r="Z351" s="861"/>
      <c r="AA351" s="861"/>
    </row>
    <row r="352" spans="1:29" s="862" customFormat="1" ht="13.5" thickBot="1">
      <c r="A352" s="1374" t="s">
        <v>801</v>
      </c>
      <c r="B352" s="1375" t="s">
        <v>802</v>
      </c>
      <c r="C352" s="1376">
        <v>1</v>
      </c>
      <c r="D352" s="857">
        <f>'[8]sp. DRG'!E300</f>
        <v>0</v>
      </c>
      <c r="E352" s="856">
        <f>'[8]sp. DRG'!F300</f>
        <v>0</v>
      </c>
      <c r="F352" s="857">
        <f>'[8]sp. DRG'!G300</f>
        <v>0</v>
      </c>
      <c r="G352" s="856">
        <f>'[8]sp. DRG'!H300</f>
        <v>0</v>
      </c>
      <c r="H352" s="915"/>
      <c r="I352" s="856"/>
      <c r="J352" s="915"/>
      <c r="K352" s="856"/>
      <c r="L352" s="915">
        <f>'[8]sp. DRG'!I300</f>
        <v>0</v>
      </c>
      <c r="M352" s="920">
        <f>'[8]sp. DRG'!J300</f>
        <v>0</v>
      </c>
      <c r="N352" s="915">
        <f>'[8]sp. DRG'!K300</f>
        <v>0</v>
      </c>
      <c r="O352" s="915">
        <f>'[8]sp. DRG'!L300</f>
        <v>0</v>
      </c>
      <c r="P352" s="920">
        <f>'[8]sp. DRG'!M300</f>
        <v>0</v>
      </c>
      <c r="Q352" s="915">
        <f>'[8]sp. DRG'!N300</f>
        <v>0</v>
      </c>
      <c r="R352" s="920">
        <f>'[8]sp. DRG'!O300</f>
        <v>0</v>
      </c>
      <c r="S352" s="920">
        <f>'[8]sp. DRG'!P300</f>
        <v>0</v>
      </c>
      <c r="T352" s="915">
        <f>'[8]sp. DRG'!Q300</f>
        <v>0</v>
      </c>
      <c r="U352" s="920">
        <f>'[8]sp. DRG'!R300</f>
        <v>0</v>
      </c>
      <c r="V352" s="915">
        <f>'[8]sp. DRG'!S300</f>
        <v>0</v>
      </c>
      <c r="W352" s="920">
        <f>'[8]sp. DRG'!T300</f>
        <v>0</v>
      </c>
      <c r="X352" s="882">
        <f t="shared" si="74"/>
        <v>0</v>
      </c>
      <c r="Y352" s="842">
        <f t="shared" si="75"/>
        <v>0</v>
      </c>
      <c r="Z352" s="861"/>
      <c r="AA352" s="861"/>
    </row>
    <row r="353" spans="1:29" s="862" customFormat="1" ht="13.5" thickBot="1">
      <c r="A353" s="1374" t="s">
        <v>803</v>
      </c>
      <c r="B353" s="1375" t="s">
        <v>804</v>
      </c>
      <c r="C353" s="1376">
        <v>1</v>
      </c>
      <c r="D353" s="857">
        <f>'[8]sp. DRG'!E301</f>
        <v>3372</v>
      </c>
      <c r="E353" s="856">
        <f>'[8]sp. DRG'!F301</f>
        <v>5538.7123200000005</v>
      </c>
      <c r="F353" s="857">
        <f>'[8]sp. DRG'!G301</f>
        <v>3654</v>
      </c>
      <c r="G353" s="856">
        <f>'[8]sp. DRG'!H301</f>
        <v>5538.7123200000005</v>
      </c>
      <c r="H353" s="915"/>
      <c r="I353" s="856"/>
      <c r="J353" s="915"/>
      <c r="K353" s="856"/>
      <c r="L353" s="915">
        <f>'[8]sp. DRG'!I301</f>
        <v>0</v>
      </c>
      <c r="M353" s="920">
        <f>'[8]sp. DRG'!J301</f>
        <v>0</v>
      </c>
      <c r="N353" s="915">
        <f>'[8]sp. DRG'!K301</f>
        <v>0</v>
      </c>
      <c r="O353" s="915">
        <f>'[8]sp. DRG'!L301</f>
        <v>0</v>
      </c>
      <c r="P353" s="920">
        <f>'[8]sp. DRG'!M301</f>
        <v>0</v>
      </c>
      <c r="Q353" s="915">
        <f>'[8]sp. DRG'!N301</f>
        <v>0</v>
      </c>
      <c r="R353" s="920">
        <f>'[8]sp. DRG'!O301</f>
        <v>0</v>
      </c>
      <c r="S353" s="920">
        <f>'[8]sp. DRG'!P301</f>
        <v>0</v>
      </c>
      <c r="T353" s="915">
        <f>'[8]sp. DRG'!Q301</f>
        <v>19031</v>
      </c>
      <c r="U353" s="920">
        <f>'[8]sp. DRG'!R301</f>
        <v>5073.1240399999997</v>
      </c>
      <c r="V353" s="915">
        <f>'[8]sp. DRG'!S301</f>
        <v>16707</v>
      </c>
      <c r="W353" s="920">
        <f>'[8]sp. DRG'!T301</f>
        <v>4225.0117399999999</v>
      </c>
      <c r="X353" s="882">
        <f t="shared" si="74"/>
        <v>10611.836360000001</v>
      </c>
      <c r="Y353" s="842">
        <f t="shared" si="75"/>
        <v>9763.7240600000005</v>
      </c>
      <c r="Z353" s="861"/>
      <c r="AA353" s="861"/>
    </row>
    <row r="354" spans="1:29" s="862" customFormat="1" ht="13.5" thickBot="1">
      <c r="A354" s="1374" t="s">
        <v>805</v>
      </c>
      <c r="B354" s="1375" t="s">
        <v>806</v>
      </c>
      <c r="C354" s="1376">
        <v>1</v>
      </c>
      <c r="D354" s="857">
        <f>'[8]sp. DRG'!E302</f>
        <v>4169</v>
      </c>
      <c r="E354" s="856">
        <f>'[8]sp. DRG'!F302</f>
        <v>8580.6316500000012</v>
      </c>
      <c r="F354" s="857">
        <f>'[8]sp. DRG'!G302</f>
        <v>5584</v>
      </c>
      <c r="G354" s="856">
        <f>'[8]sp. DRG'!H302</f>
        <v>8580.6316500000012</v>
      </c>
      <c r="H354" s="915"/>
      <c r="I354" s="920"/>
      <c r="J354" s="915"/>
      <c r="K354" s="920"/>
      <c r="L354" s="915">
        <f>'[8]sp. DRG'!I302</f>
        <v>318</v>
      </c>
      <c r="M354" s="920">
        <f>'[8]sp. DRG'!J302</f>
        <v>1892.66174</v>
      </c>
      <c r="N354" s="915">
        <f>'[8]sp. DRG'!K302</f>
        <v>0</v>
      </c>
      <c r="O354" s="915">
        <f>'[8]sp. DRG'!L302</f>
        <v>18311</v>
      </c>
      <c r="P354" s="920">
        <f>'[8]sp. DRG'!M302</f>
        <v>1892.66174</v>
      </c>
      <c r="Q354" s="915">
        <f>'[8]sp. DRG'!N302</f>
        <v>0</v>
      </c>
      <c r="R354" s="920">
        <f>'[8]sp. DRG'!O302</f>
        <v>0</v>
      </c>
      <c r="S354" s="920">
        <f>'[8]sp. DRG'!P302</f>
        <v>0</v>
      </c>
      <c r="T354" s="915">
        <f>'[8]sp. DRG'!Q302</f>
        <v>0</v>
      </c>
      <c r="U354" s="920">
        <f>'[8]sp. DRG'!R302</f>
        <v>0</v>
      </c>
      <c r="V354" s="915">
        <f>'[8]sp. DRG'!S302</f>
        <v>0</v>
      </c>
      <c r="W354" s="920">
        <f>'[8]sp. DRG'!T302</f>
        <v>0</v>
      </c>
      <c r="X354" s="882">
        <f t="shared" si="74"/>
        <v>10473.293390000001</v>
      </c>
      <c r="Y354" s="842">
        <f t="shared" si="75"/>
        <v>10473.293390000001</v>
      </c>
      <c r="Z354" s="861"/>
      <c r="AA354" s="861"/>
    </row>
    <row r="355" spans="1:29" s="862" customFormat="1" ht="13.5" thickBot="1">
      <c r="A355" s="1374" t="s">
        <v>807</v>
      </c>
      <c r="B355" s="1375" t="s">
        <v>808</v>
      </c>
      <c r="C355" s="1376">
        <v>1</v>
      </c>
      <c r="D355" s="857">
        <f>'[8]sp. DRG'!E303</f>
        <v>1318</v>
      </c>
      <c r="E355" s="856">
        <f>'[8]sp. DRG'!F303</f>
        <v>1892.09052</v>
      </c>
      <c r="F355" s="857">
        <f>'[8]sp. DRG'!G303</f>
        <v>1318</v>
      </c>
      <c r="G355" s="856">
        <f>'[8]sp. DRG'!H303</f>
        <v>1892.09052</v>
      </c>
      <c r="H355" s="915"/>
      <c r="I355" s="920"/>
      <c r="J355" s="915"/>
      <c r="K355" s="920"/>
      <c r="L355" s="915">
        <f>'[8]sp. DRG'!I303</f>
        <v>0</v>
      </c>
      <c r="M355" s="920">
        <f>'[8]sp. DRG'!J303</f>
        <v>0</v>
      </c>
      <c r="N355" s="915">
        <f>'[8]sp. DRG'!K303</f>
        <v>0</v>
      </c>
      <c r="O355" s="915">
        <f>'[8]sp. DRG'!L303</f>
        <v>0</v>
      </c>
      <c r="P355" s="920">
        <f>'[8]sp. DRG'!M303</f>
        <v>0</v>
      </c>
      <c r="Q355" s="915">
        <f>'[8]sp. DRG'!N303</f>
        <v>0</v>
      </c>
      <c r="R355" s="920">
        <f>'[8]sp. DRG'!O303</f>
        <v>0</v>
      </c>
      <c r="S355" s="920">
        <f>'[8]sp. DRG'!P303</f>
        <v>0</v>
      </c>
      <c r="T355" s="915">
        <f>'[8]sp. DRG'!Q303</f>
        <v>0</v>
      </c>
      <c r="U355" s="920">
        <f>'[8]sp. DRG'!R303</f>
        <v>0</v>
      </c>
      <c r="V355" s="915">
        <f>'[8]sp. DRG'!S303</f>
        <v>0</v>
      </c>
      <c r="W355" s="920">
        <f>'[8]sp. DRG'!T303</f>
        <v>0</v>
      </c>
      <c r="X355" s="882">
        <f t="shared" si="74"/>
        <v>1892.09052</v>
      </c>
      <c r="Y355" s="842">
        <f t="shared" si="75"/>
        <v>1892.09052</v>
      </c>
      <c r="Z355" s="861"/>
      <c r="AA355" s="861"/>
    </row>
    <row r="356" spans="1:29" s="862" customFormat="1" ht="23.25" thickBot="1">
      <c r="A356" s="1374" t="s">
        <v>809</v>
      </c>
      <c r="B356" s="1375" t="s">
        <v>810</v>
      </c>
      <c r="C356" s="1376">
        <v>1</v>
      </c>
      <c r="D356" s="857">
        <f>'[8]sp. DRG'!E304</f>
        <v>118</v>
      </c>
      <c r="E356" s="856">
        <f>'[8]sp. DRG'!F304</f>
        <v>137.75935000000001</v>
      </c>
      <c r="F356" s="857">
        <f>'[8]sp. DRG'!G304</f>
        <v>118</v>
      </c>
      <c r="G356" s="856">
        <f>'[8]sp. DRG'!H304</f>
        <v>132.74354</v>
      </c>
      <c r="H356" s="915"/>
      <c r="I356" s="920"/>
      <c r="J356" s="915"/>
      <c r="K356" s="920"/>
      <c r="L356" s="915">
        <f>'[8]sp. DRG'!I304</f>
        <v>1095</v>
      </c>
      <c r="M356" s="920">
        <f>'[8]sp. DRG'!J304</f>
        <v>6340.7088900000008</v>
      </c>
      <c r="N356" s="915">
        <f>'[8]sp. DRG'!K304</f>
        <v>671</v>
      </c>
      <c r="O356" s="915">
        <f>'[8]sp. DRG'!L304</f>
        <v>20448</v>
      </c>
      <c r="P356" s="920">
        <f>'[8]sp. DRG'!M304</f>
        <v>6189.9536500000004</v>
      </c>
      <c r="Q356" s="915">
        <f>'[8]sp. DRG'!N304</f>
        <v>0</v>
      </c>
      <c r="R356" s="920">
        <f>'[8]sp. DRG'!O304</f>
        <v>0</v>
      </c>
      <c r="S356" s="920">
        <f>'[8]sp. DRG'!P304</f>
        <v>0</v>
      </c>
      <c r="T356" s="915">
        <f>'[8]sp. DRG'!Q304</f>
        <v>281</v>
      </c>
      <c r="U356" s="920">
        <f>'[8]sp. DRG'!R304</f>
        <v>96.335359999999994</v>
      </c>
      <c r="V356" s="915">
        <f>'[8]sp. DRG'!S304</f>
        <v>260</v>
      </c>
      <c r="W356" s="920">
        <f>'[8]sp. DRG'!T304</f>
        <v>89.711939999999998</v>
      </c>
      <c r="X356" s="882">
        <f t="shared" si="74"/>
        <v>6574.8036000000011</v>
      </c>
      <c r="Y356" s="842">
        <f t="shared" si="75"/>
        <v>6412.4091300000009</v>
      </c>
      <c r="Z356" s="861"/>
      <c r="AA356" s="861"/>
    </row>
    <row r="357" spans="1:29" s="862" customFormat="1" ht="23.25" thickBot="1">
      <c r="A357" s="1374" t="s">
        <v>811</v>
      </c>
      <c r="B357" s="1375" t="s">
        <v>812</v>
      </c>
      <c r="C357" s="1376">
        <v>1</v>
      </c>
      <c r="D357" s="857">
        <f>'[8]sp. DRG'!E305</f>
        <v>157</v>
      </c>
      <c r="E357" s="856">
        <f>'[8]sp. DRG'!F305</f>
        <v>230.97586999999999</v>
      </c>
      <c r="F357" s="857">
        <f>'[8]sp. DRG'!G305</f>
        <v>222</v>
      </c>
      <c r="G357" s="856">
        <f>'[8]sp. DRG'!H305</f>
        <v>230.97586999999999</v>
      </c>
      <c r="H357" s="915"/>
      <c r="I357" s="920"/>
      <c r="J357" s="915"/>
      <c r="K357" s="920"/>
      <c r="L357" s="915">
        <f>'[8]sp. DRG'!I305</f>
        <v>557</v>
      </c>
      <c r="M357" s="920">
        <f>'[8]sp. DRG'!J305</f>
        <v>3692.28208</v>
      </c>
      <c r="N357" s="915">
        <f>'[8]sp. DRG'!K305</f>
        <v>291</v>
      </c>
      <c r="O357" s="915">
        <f>'[8]sp. DRG'!L305</f>
        <v>12874</v>
      </c>
      <c r="P357" s="920">
        <f>'[8]sp. DRG'!M305</f>
        <v>3613.7857899999999</v>
      </c>
      <c r="Q357" s="915">
        <f>'[8]sp. DRG'!N305</f>
        <v>0</v>
      </c>
      <c r="R357" s="920">
        <f>'[8]sp. DRG'!O305</f>
        <v>0</v>
      </c>
      <c r="S357" s="920">
        <f>'[8]sp. DRG'!P305</f>
        <v>0</v>
      </c>
      <c r="T357" s="915">
        <f>'[8]sp. DRG'!Q305</f>
        <v>0</v>
      </c>
      <c r="U357" s="920">
        <f>'[8]sp. DRG'!R305</f>
        <v>0</v>
      </c>
      <c r="V357" s="915">
        <f>'[8]sp. DRG'!S305</f>
        <v>0</v>
      </c>
      <c r="W357" s="920">
        <f>'[8]sp. DRG'!T305</f>
        <v>0</v>
      </c>
      <c r="X357" s="882">
        <f t="shared" si="74"/>
        <v>3923.2579500000002</v>
      </c>
      <c r="Y357" s="842">
        <f t="shared" si="75"/>
        <v>3844.7616600000001</v>
      </c>
      <c r="Z357" s="861"/>
      <c r="AA357" s="861"/>
    </row>
    <row r="358" spans="1:29" s="862" customFormat="1" ht="23.25" thickBot="1">
      <c r="A358" s="651" t="s">
        <v>813</v>
      </c>
      <c r="B358" s="652" t="s">
        <v>814</v>
      </c>
      <c r="C358" s="653">
        <v>3</v>
      </c>
      <c r="D358" s="857"/>
      <c r="E358" s="920"/>
      <c r="F358" s="915"/>
      <c r="G358" s="920"/>
      <c r="H358" s="915"/>
      <c r="I358" s="920"/>
      <c r="J358" s="915"/>
      <c r="K358" s="920"/>
      <c r="L358" s="915">
        <f>'[8]sp. recuperare si  cronici'!E91</f>
        <v>400</v>
      </c>
      <c r="M358" s="920">
        <f>'[8]sp. recuperare si  cronici'!F91</f>
        <v>1342.30231</v>
      </c>
      <c r="N358" s="915">
        <f>'[8]sp. recuperare si  cronici'!G91</f>
        <v>412</v>
      </c>
      <c r="O358" s="915">
        <f>'[8]sp. recuperare si  cronici'!H91</f>
        <v>0</v>
      </c>
      <c r="P358" s="920">
        <f>'[8]sp. recuperare si  cronici'!I91</f>
        <v>1342.30231</v>
      </c>
      <c r="Q358" s="915">
        <f>'[8]sp. recuperare si  cronici'!J91</f>
        <v>1657</v>
      </c>
      <c r="R358" s="920">
        <f>'[8]sp. recuperare si  cronici'!K91</f>
        <v>390.42234000000002</v>
      </c>
      <c r="S358" s="920">
        <f>'[8]sp. recuperare si  cronici'!L91</f>
        <v>390.42234000000002</v>
      </c>
      <c r="T358" s="915">
        <f>'[8]sp. recuperare si  cronici'!M91</f>
        <v>0</v>
      </c>
      <c r="U358" s="920">
        <f>'[8]sp. recuperare si  cronici'!N91</f>
        <v>0</v>
      </c>
      <c r="V358" s="915">
        <f>'[8]sp. recuperare si  cronici'!O91</f>
        <v>0</v>
      </c>
      <c r="W358" s="920">
        <f>'[8]sp. recuperare si  cronici'!P91</f>
        <v>0</v>
      </c>
      <c r="X358" s="882">
        <f t="shared" si="74"/>
        <v>1732.7246500000001</v>
      </c>
      <c r="Y358" s="842">
        <f t="shared" si="75"/>
        <v>1732.7246500000001</v>
      </c>
      <c r="Z358" s="861"/>
      <c r="AA358" s="861"/>
    </row>
    <row r="359" spans="1:29" s="862" customFormat="1" ht="13.5" thickBot="1">
      <c r="A359" s="651" t="s">
        <v>815</v>
      </c>
      <c r="B359" s="1377" t="s">
        <v>816</v>
      </c>
      <c r="C359" s="653">
        <v>3</v>
      </c>
      <c r="D359" s="857"/>
      <c r="E359" s="920"/>
      <c r="F359" s="915"/>
      <c r="G359" s="920"/>
      <c r="H359" s="915"/>
      <c r="I359" s="920"/>
      <c r="J359" s="915"/>
      <c r="K359" s="920"/>
      <c r="L359" s="915">
        <f>'[8]sp. recuperare si  cronici'!E92</f>
        <v>0</v>
      </c>
      <c r="M359" s="920">
        <f>'[8]sp. recuperare si  cronici'!F92</f>
        <v>0</v>
      </c>
      <c r="N359" s="915">
        <f>'[8]sp. recuperare si  cronici'!G92</f>
        <v>0</v>
      </c>
      <c r="O359" s="915">
        <f>'[8]sp. recuperare si  cronici'!H92</f>
        <v>0</v>
      </c>
      <c r="P359" s="920">
        <f>'[8]sp. recuperare si  cronici'!I92</f>
        <v>0</v>
      </c>
      <c r="Q359" s="915">
        <f>'[8]sp. recuperare si  cronici'!J92</f>
        <v>2400</v>
      </c>
      <c r="R359" s="920">
        <f>'[8]sp. recuperare si  cronici'!K92</f>
        <v>565.48800000000006</v>
      </c>
      <c r="S359" s="920">
        <f>'[8]sp. recuperare si  cronici'!L92</f>
        <v>565.48800000000006</v>
      </c>
      <c r="T359" s="915">
        <f>'[8]sp. recuperare si  cronici'!M92</f>
        <v>0</v>
      </c>
      <c r="U359" s="920">
        <f>'[8]sp. recuperare si  cronici'!N92</f>
        <v>0</v>
      </c>
      <c r="V359" s="915">
        <f>'[8]sp. recuperare si  cronici'!O92</f>
        <v>0</v>
      </c>
      <c r="W359" s="920">
        <f>'[8]sp. recuperare si  cronici'!P92</f>
        <v>0</v>
      </c>
      <c r="X359" s="882">
        <f t="shared" si="74"/>
        <v>565.48800000000006</v>
      </c>
      <c r="Y359" s="842">
        <f t="shared" si="75"/>
        <v>565.48800000000006</v>
      </c>
      <c r="Z359" s="861"/>
      <c r="AA359" s="861"/>
    </row>
    <row r="360" spans="1:29" s="862" customFormat="1" ht="23.25" thickBot="1">
      <c r="A360" s="651" t="s">
        <v>817</v>
      </c>
      <c r="B360" s="1377" t="s">
        <v>818</v>
      </c>
      <c r="C360" s="653">
        <v>3</v>
      </c>
      <c r="D360" s="857"/>
      <c r="E360" s="920"/>
      <c r="F360" s="915"/>
      <c r="G360" s="920"/>
      <c r="H360" s="915"/>
      <c r="I360" s="920"/>
      <c r="J360" s="915"/>
      <c r="K360" s="920"/>
      <c r="L360" s="915">
        <f>'[8]sp. recuperare si  cronici'!E93</f>
        <v>248</v>
      </c>
      <c r="M360" s="920">
        <f>'[8]sp. recuperare si  cronici'!F93</f>
        <v>728.47205000000008</v>
      </c>
      <c r="N360" s="915">
        <f>'[8]sp. recuperare si  cronici'!G93</f>
        <v>336</v>
      </c>
      <c r="O360" s="915">
        <f>'[8]sp. recuperare si  cronici'!H93</f>
        <v>0</v>
      </c>
      <c r="P360" s="920">
        <f>'[8]sp. recuperare si  cronici'!I93</f>
        <v>728.47205000000008</v>
      </c>
      <c r="Q360" s="915">
        <f>'[8]sp. recuperare si  cronici'!J93</f>
        <v>5040</v>
      </c>
      <c r="R360" s="920">
        <f>'[8]sp. recuperare si  cronici'!K93</f>
        <v>1187.5248000000001</v>
      </c>
      <c r="S360" s="920">
        <f>'[8]sp. recuperare si  cronici'!L93</f>
        <v>1187.5248000000001</v>
      </c>
      <c r="T360" s="915">
        <f>'[8]sp. recuperare si  cronici'!M93</f>
        <v>0</v>
      </c>
      <c r="U360" s="920">
        <f>'[8]sp. recuperare si  cronici'!N93</f>
        <v>0</v>
      </c>
      <c r="V360" s="915">
        <f>'[8]sp. recuperare si  cronici'!O93</f>
        <v>0</v>
      </c>
      <c r="W360" s="920">
        <f>'[8]sp. recuperare si  cronici'!P93</f>
        <v>0</v>
      </c>
      <c r="X360" s="882">
        <f t="shared" si="74"/>
        <v>1915.9968500000002</v>
      </c>
      <c r="Y360" s="842">
        <f t="shared" si="75"/>
        <v>1915.9968500000002</v>
      </c>
      <c r="Z360" s="861"/>
      <c r="AA360" s="861"/>
    </row>
    <row r="361" spans="1:29" s="862" customFormat="1" ht="13.5" thickBot="1">
      <c r="A361" s="651" t="s">
        <v>819</v>
      </c>
      <c r="B361" s="1377" t="s">
        <v>820</v>
      </c>
      <c r="C361" s="653">
        <v>1</v>
      </c>
      <c r="D361" s="857">
        <f>'[8]sp. DRG'!E308</f>
        <v>325</v>
      </c>
      <c r="E361" s="857">
        <f>'[8]sp. DRG'!F308</f>
        <v>363.43450000000001</v>
      </c>
      <c r="F361" s="857">
        <f>'[8]sp. DRG'!G308</f>
        <v>325</v>
      </c>
      <c r="G361" s="857">
        <f>'[8]sp. DRG'!H308</f>
        <v>363.43450000000001</v>
      </c>
      <c r="H361" s="915"/>
      <c r="I361" s="920"/>
      <c r="J361" s="915"/>
      <c r="K361" s="920"/>
      <c r="L361" s="915">
        <f>'[8]sp. DRG'!I308</f>
        <v>249</v>
      </c>
      <c r="M361" s="915">
        <f>'[8]sp. DRG'!J308</f>
        <v>711.32434999999998</v>
      </c>
      <c r="N361" s="915">
        <f>'[8]sp. DRG'!K308</f>
        <v>253</v>
      </c>
      <c r="O361" s="915">
        <f>'[8]sp. DRG'!L308</f>
        <v>0</v>
      </c>
      <c r="P361" s="915">
        <f>'[8]sp. DRG'!M308</f>
        <v>711.32434999999998</v>
      </c>
      <c r="Q361" s="915">
        <f>'[8]sp. DRG'!N308</f>
        <v>0</v>
      </c>
      <c r="R361" s="915">
        <f>'[8]sp. DRG'!O308</f>
        <v>0</v>
      </c>
      <c r="S361" s="915">
        <f>'[8]sp. DRG'!P308</f>
        <v>0</v>
      </c>
      <c r="T361" s="915">
        <f>'[8]sp. DRG'!Q308</f>
        <v>2740</v>
      </c>
      <c r="U361" s="915">
        <f>'[8]sp. DRG'!R308</f>
        <v>725.32412999999997</v>
      </c>
      <c r="V361" s="915">
        <f>'[8]sp. DRG'!S308</f>
        <v>3132</v>
      </c>
      <c r="W361" s="915">
        <f>'[8]sp. DRG'!T308</f>
        <v>681.01609999999994</v>
      </c>
      <c r="X361" s="882">
        <f t="shared" si="74"/>
        <v>1800.0829799999999</v>
      </c>
      <c r="Y361" s="842">
        <f t="shared" si="75"/>
        <v>1755.77495</v>
      </c>
      <c r="Z361" s="861"/>
      <c r="AA361" s="861"/>
    </row>
    <row r="362" spans="1:29" s="862" customFormat="1" ht="13.5" thickBot="1">
      <c r="A362" s="651" t="s">
        <v>821</v>
      </c>
      <c r="B362" s="1377" t="s">
        <v>822</v>
      </c>
      <c r="C362" s="653">
        <v>1</v>
      </c>
      <c r="D362" s="857">
        <f>'[8]sp. DRG'!E307</f>
        <v>154</v>
      </c>
      <c r="E362" s="857">
        <f>'[8]sp. DRG'!F307</f>
        <v>74.170109999999994</v>
      </c>
      <c r="F362" s="857">
        <f>'[8]sp. DRG'!G307</f>
        <v>171</v>
      </c>
      <c r="G362" s="857">
        <f>'[8]sp. DRG'!H307</f>
        <v>74.170109999999994</v>
      </c>
      <c r="H362" s="915"/>
      <c r="I362" s="920"/>
      <c r="J362" s="915"/>
      <c r="K362" s="920"/>
      <c r="L362" s="915">
        <f>'[8]sp. DRG'!I307</f>
        <v>0</v>
      </c>
      <c r="M362" s="915">
        <f>'[8]sp. DRG'!J307</f>
        <v>0</v>
      </c>
      <c r="N362" s="915">
        <f>'[8]sp. DRG'!K307</f>
        <v>0</v>
      </c>
      <c r="O362" s="915">
        <f>'[8]sp. DRG'!L307</f>
        <v>0</v>
      </c>
      <c r="P362" s="915">
        <f>'[8]sp. DRG'!M307</f>
        <v>0</v>
      </c>
      <c r="Q362" s="915">
        <f>'[8]sp. DRG'!N307</f>
        <v>0</v>
      </c>
      <c r="R362" s="915">
        <f>'[8]sp. DRG'!O307</f>
        <v>0</v>
      </c>
      <c r="S362" s="915">
        <f>'[8]sp. DRG'!P307</f>
        <v>0</v>
      </c>
      <c r="T362" s="915">
        <f>'[8]sp. DRG'!Q307</f>
        <v>755</v>
      </c>
      <c r="U362" s="915">
        <f>'[8]sp. DRG'!R307</f>
        <v>244.59879000000001</v>
      </c>
      <c r="V362" s="915">
        <f>'[8]sp. DRG'!S307</f>
        <v>679</v>
      </c>
      <c r="W362" s="915">
        <f>'[8]sp. DRG'!T307</f>
        <v>232.85032000000001</v>
      </c>
      <c r="X362" s="882">
        <f t="shared" si="74"/>
        <v>318.76890000000003</v>
      </c>
      <c r="Y362" s="842">
        <f t="shared" si="75"/>
        <v>307.02043000000003</v>
      </c>
      <c r="Z362" s="861"/>
      <c r="AA362" s="861"/>
    </row>
    <row r="363" spans="1:29" s="862" customFormat="1" ht="13.5" thickBot="1">
      <c r="A363" s="1378" t="s">
        <v>823</v>
      </c>
      <c r="B363" s="1379" t="s">
        <v>824</v>
      </c>
      <c r="C363" s="657">
        <v>1</v>
      </c>
      <c r="D363" s="866">
        <f>'[8]sp. DRG'!E306</f>
        <v>1746</v>
      </c>
      <c r="E363" s="866">
        <f>'[8]sp. DRG'!F306</f>
        <v>1377.29718</v>
      </c>
      <c r="F363" s="866">
        <f>'[8]sp. DRG'!G306</f>
        <v>1866</v>
      </c>
      <c r="G363" s="866">
        <f>'[8]sp. DRG'!H306</f>
        <v>1377.29718</v>
      </c>
      <c r="H363" s="993"/>
      <c r="I363" s="993"/>
      <c r="J363" s="993"/>
      <c r="K363" s="993"/>
      <c r="L363" s="993">
        <f>'[8]sp. DRG'!I306</f>
        <v>0</v>
      </c>
      <c r="M363" s="993">
        <f>'[8]sp. DRG'!J306</f>
        <v>0</v>
      </c>
      <c r="N363" s="993">
        <f>'[8]sp. DRG'!K306</f>
        <v>0</v>
      </c>
      <c r="O363" s="993">
        <f>'[8]sp. DRG'!L306</f>
        <v>0</v>
      </c>
      <c r="P363" s="993">
        <f>'[8]sp. DRG'!M306</f>
        <v>0</v>
      </c>
      <c r="Q363" s="993">
        <f>'[8]sp. DRG'!N306</f>
        <v>0</v>
      </c>
      <c r="R363" s="993">
        <f>'[8]sp. DRG'!O306</f>
        <v>0</v>
      </c>
      <c r="S363" s="993">
        <f>'[8]sp. DRG'!P306</f>
        <v>0</v>
      </c>
      <c r="T363" s="993">
        <f>'[8]sp. DRG'!Q306</f>
        <v>6200</v>
      </c>
      <c r="U363" s="993">
        <f>'[8]sp. DRG'!R306</f>
        <v>620</v>
      </c>
      <c r="V363" s="993">
        <f>'[8]sp. DRG'!S306</f>
        <v>6164</v>
      </c>
      <c r="W363" s="993">
        <f>'[8]sp. DRG'!T306</f>
        <v>616.4</v>
      </c>
      <c r="X363" s="882">
        <f t="shared" si="74"/>
        <v>1997.29718</v>
      </c>
      <c r="Y363" s="842">
        <f t="shared" si="75"/>
        <v>1993.6971800000001</v>
      </c>
      <c r="Z363" s="861"/>
      <c r="AA363" s="861"/>
    </row>
    <row r="364" spans="1:29" s="862" customFormat="1" ht="23.25" thickBot="1">
      <c r="A364" s="1380" t="s">
        <v>825</v>
      </c>
      <c r="B364" s="1381" t="s">
        <v>826</v>
      </c>
      <c r="C364" s="660">
        <v>3</v>
      </c>
      <c r="D364" s="866"/>
      <c r="E364" s="866"/>
      <c r="F364" s="866"/>
      <c r="G364" s="866"/>
      <c r="H364" s="993"/>
      <c r="I364" s="993"/>
      <c r="J364" s="993"/>
      <c r="K364" s="993"/>
      <c r="L364" s="993">
        <f>'[8]sp. recuperare si  cronici'!E94</f>
        <v>586</v>
      </c>
      <c r="M364" s="993">
        <f>'[8]sp. recuperare si  cronici'!F94</f>
        <v>1358.4661899999999</v>
      </c>
      <c r="N364" s="993">
        <f>'[8]sp. recuperare si  cronici'!G94</f>
        <v>610</v>
      </c>
      <c r="O364" s="993">
        <f>'[8]sp. recuperare si  cronici'!H94</f>
        <v>0</v>
      </c>
      <c r="P364" s="993">
        <f>'[8]sp. recuperare si  cronici'!I94</f>
        <v>1358.4661899999999</v>
      </c>
      <c r="Q364" s="993">
        <f>'[8]sp. recuperare si  cronici'!J94</f>
        <v>0</v>
      </c>
      <c r="R364" s="993">
        <f>'[8]sp. recuperare si  cronici'!K94</f>
        <v>0</v>
      </c>
      <c r="S364" s="993">
        <f>'[8]sp. recuperare si  cronici'!L94</f>
        <v>0</v>
      </c>
      <c r="T364" s="993">
        <f>'[8]sp. recuperare si  cronici'!Q94</f>
        <v>0</v>
      </c>
      <c r="U364" s="993">
        <f>'[8]sp. recuperare si  cronici'!R94</f>
        <v>0</v>
      </c>
      <c r="V364" s="993">
        <f>'[8]sp. recuperare si  cronici'!S94</f>
        <v>0</v>
      </c>
      <c r="W364" s="993">
        <f>'[8]sp. recuperare si  cronici'!T94</f>
        <v>0</v>
      </c>
      <c r="X364" s="882">
        <f t="shared" si="74"/>
        <v>1358.4661899999999</v>
      </c>
      <c r="Y364" s="842">
        <f t="shared" si="75"/>
        <v>1358.4661899999999</v>
      </c>
      <c r="Z364" s="861"/>
      <c r="AA364" s="861"/>
    </row>
    <row r="365" spans="1:29" s="862" customFormat="1" ht="13.5" thickBot="1">
      <c r="A365" s="1374" t="s">
        <v>827</v>
      </c>
      <c r="B365" s="1382" t="s">
        <v>828</v>
      </c>
      <c r="C365" s="662">
        <v>1</v>
      </c>
      <c r="D365" s="872">
        <f>'[8]sp. DRG'!E309</f>
        <v>2313</v>
      </c>
      <c r="E365" s="871">
        <f>'[8]sp. DRG'!F309</f>
        <v>2902.6530899999998</v>
      </c>
      <c r="F365" s="872">
        <f>'[8]sp. DRG'!G309</f>
        <v>2341</v>
      </c>
      <c r="G365" s="871">
        <f>'[8]sp. DRG'!H309</f>
        <v>2902.6530899999998</v>
      </c>
      <c r="H365" s="976"/>
      <c r="I365" s="975"/>
      <c r="J365" s="976"/>
      <c r="K365" s="975"/>
      <c r="L365" s="976">
        <f>'[8]sp. DRG'!I309</f>
        <v>336</v>
      </c>
      <c r="M365" s="975">
        <f>'[8]sp. DRG'!J309</f>
        <v>778.91572999999994</v>
      </c>
      <c r="N365" s="976">
        <f>'[8]sp. DRG'!K309</f>
        <v>353</v>
      </c>
      <c r="O365" s="976">
        <f>'[8]sp. DRG'!L309</f>
        <v>0</v>
      </c>
      <c r="P365" s="975">
        <f>'[8]sp. DRG'!M309</f>
        <v>778.91572999999994</v>
      </c>
      <c r="Q365" s="976">
        <f>'[8]sp. DRG'!N309</f>
        <v>1889</v>
      </c>
      <c r="R365" s="975">
        <f>'[8]sp. DRG'!O309</f>
        <v>445.08618000000001</v>
      </c>
      <c r="S365" s="975">
        <f>'[8]sp. DRG'!P309</f>
        <v>445.08618000000001</v>
      </c>
      <c r="T365" s="976">
        <f>'[8]sp. DRG'!Q309</f>
        <v>1594</v>
      </c>
      <c r="U365" s="975">
        <f>'[8]sp. DRG'!R309</f>
        <v>508.21651000000003</v>
      </c>
      <c r="V365" s="976">
        <f>'[8]sp. DRG'!S309</f>
        <v>1425</v>
      </c>
      <c r="W365" s="975">
        <f>'[8]sp. DRG'!T309</f>
        <v>491.92382000000003</v>
      </c>
      <c r="X365" s="882">
        <f t="shared" si="74"/>
        <v>4634.8715099999999</v>
      </c>
      <c r="Y365" s="842">
        <f t="shared" si="75"/>
        <v>4618.5788199999997</v>
      </c>
      <c r="Z365" s="861"/>
      <c r="AA365" s="861"/>
    </row>
    <row r="366" spans="1:29" ht="13.5" thickBot="1">
      <c r="A366" s="3004" t="s">
        <v>829</v>
      </c>
      <c r="B366" s="3005"/>
      <c r="C366" s="3006"/>
      <c r="D366" s="874">
        <f>SUM(D343:D365)</f>
        <v>67204</v>
      </c>
      <c r="E366" s="875">
        <f t="shared" ref="E366:Y366" si="76">SUM(E343:E365)</f>
        <v>111176.41529999999</v>
      </c>
      <c r="F366" s="874">
        <f t="shared" si="76"/>
        <v>75316</v>
      </c>
      <c r="G366" s="875">
        <f t="shared" si="76"/>
        <v>111171.39949000001</v>
      </c>
      <c r="H366" s="874">
        <f t="shared" si="76"/>
        <v>0</v>
      </c>
      <c r="I366" s="875">
        <f t="shared" si="76"/>
        <v>0</v>
      </c>
      <c r="J366" s="874">
        <f t="shared" si="76"/>
        <v>0</v>
      </c>
      <c r="K366" s="875">
        <f t="shared" si="76"/>
        <v>0</v>
      </c>
      <c r="L366" s="874">
        <f t="shared" si="76"/>
        <v>8376</v>
      </c>
      <c r="M366" s="875">
        <f t="shared" si="76"/>
        <v>31440.01353</v>
      </c>
      <c r="N366" s="874">
        <f t="shared" si="76"/>
        <v>7832</v>
      </c>
      <c r="O366" s="874">
        <f t="shared" si="76"/>
        <v>72081</v>
      </c>
      <c r="P366" s="875">
        <f t="shared" si="76"/>
        <v>31096.005100000002</v>
      </c>
      <c r="Q366" s="874">
        <f t="shared" si="76"/>
        <v>10986</v>
      </c>
      <c r="R366" s="875">
        <f t="shared" si="76"/>
        <v>2588.5213200000007</v>
      </c>
      <c r="S366" s="875">
        <f t="shared" si="76"/>
        <v>2588.5213200000007</v>
      </c>
      <c r="T366" s="874">
        <f t="shared" si="76"/>
        <v>116713</v>
      </c>
      <c r="U366" s="875">
        <f t="shared" si="76"/>
        <v>26678.309269999994</v>
      </c>
      <c r="V366" s="874">
        <f t="shared" si="76"/>
        <v>119664</v>
      </c>
      <c r="W366" s="875">
        <f t="shared" si="76"/>
        <v>25393.703770000007</v>
      </c>
      <c r="X366" s="875">
        <f t="shared" si="76"/>
        <v>171883.25942000002</v>
      </c>
      <c r="Y366" s="875">
        <f t="shared" si="76"/>
        <v>170249.62967999998</v>
      </c>
      <c r="Z366" s="878">
        <f>'[8]sp. DRG'!U310+'[8]sp. recuperare si  cronici'!U95+'[8]sp. acuti altele decat DRG'!U59</f>
        <v>171883.25942000002</v>
      </c>
      <c r="AA366" s="878">
        <f>'[8]sp. DRG'!V310+'[8]sp. recuperare si  cronici'!V95+'[8]sp. acuti altele decat DRG'!V59</f>
        <v>170249.62967999998</v>
      </c>
      <c r="AB366" s="879">
        <f>X366-Z366</f>
        <v>0</v>
      </c>
      <c r="AC366" s="879">
        <f>Y366-AA366</f>
        <v>0</v>
      </c>
    </row>
    <row r="367" spans="1:29" s="1020" customFormat="1">
      <c r="A367" s="1383" t="s">
        <v>830</v>
      </c>
      <c r="B367" s="1384" t="s">
        <v>831</v>
      </c>
      <c r="C367" s="1385">
        <v>1</v>
      </c>
      <c r="D367" s="1386">
        <f>'[8]sp. DRG'!E311</f>
        <v>26158</v>
      </c>
      <c r="E367" s="1386">
        <f>'[8]sp. DRG'!F311</f>
        <v>41673.620000000003</v>
      </c>
      <c r="F367" s="1386">
        <f>'[8]sp. DRG'!G311</f>
        <v>25364</v>
      </c>
      <c r="G367" s="1386">
        <f>'[8]sp. DRG'!H311</f>
        <v>40673.53</v>
      </c>
      <c r="H367" s="1387"/>
      <c r="I367" s="1388"/>
      <c r="J367" s="1389"/>
      <c r="K367" s="1390"/>
      <c r="L367" s="1391">
        <f>'[8]sp. DRG'!I311</f>
        <v>1549</v>
      </c>
      <c r="M367" s="1392">
        <f>'[8]sp. DRG'!J311</f>
        <v>5721.87</v>
      </c>
      <c r="N367" s="1387">
        <f>'[8]sp. DRG'!K311</f>
        <v>1391</v>
      </c>
      <c r="O367" s="1387">
        <f>'[8]sp. DRG'!L311</f>
        <v>14248</v>
      </c>
      <c r="P367" s="1392">
        <f>'[8]sp. DRG'!M311</f>
        <v>4512.76</v>
      </c>
      <c r="Q367" s="1387">
        <f>'[8]sp. DRG'!N311</f>
        <v>0</v>
      </c>
      <c r="R367" s="1392">
        <f>'[8]sp. DRG'!O311</f>
        <v>0</v>
      </c>
      <c r="S367" s="1393">
        <f>'[8]sp. DRG'!P311</f>
        <v>0</v>
      </c>
      <c r="T367" s="1387">
        <f>'[8]sp. DRG'!Q311</f>
        <v>7007</v>
      </c>
      <c r="U367" s="1392">
        <f>'[8]sp. DRG'!R311</f>
        <v>3803.06</v>
      </c>
      <c r="V367" s="1387">
        <f>'[8]sp. DRG'!S311</f>
        <v>10651</v>
      </c>
      <c r="W367" s="1394">
        <f>'[8]sp. DRG'!T311</f>
        <v>3378.48</v>
      </c>
      <c r="X367" s="1052">
        <f t="shared" ref="X367:X373" si="77">U367+R367+M367+I367+E367</f>
        <v>51198.55</v>
      </c>
      <c r="Y367" s="913">
        <f t="shared" ref="Y367:Y373" si="78">W367+S367+P367+K367+G367</f>
        <v>48564.77</v>
      </c>
      <c r="Z367" s="1019"/>
      <c r="AA367" s="1019"/>
    </row>
    <row r="368" spans="1:29" s="1020" customFormat="1">
      <c r="A368" s="1395" t="s">
        <v>836</v>
      </c>
      <c r="B368" s="1396" t="s">
        <v>1173</v>
      </c>
      <c r="C368" s="1397">
        <v>1</v>
      </c>
      <c r="D368" s="1386">
        <f>'[8]sp. DRG'!E312</f>
        <v>1511</v>
      </c>
      <c r="E368" s="1386">
        <f>'[8]sp. DRG'!F312</f>
        <v>1938.82</v>
      </c>
      <c r="F368" s="1386">
        <f>'[8]sp. DRG'!G312</f>
        <v>1314</v>
      </c>
      <c r="G368" s="1386">
        <f>'[8]sp. DRG'!H312</f>
        <v>1938.71</v>
      </c>
      <c r="H368" s="1387"/>
      <c r="I368" s="1388"/>
      <c r="J368" s="1389"/>
      <c r="K368" s="1390"/>
      <c r="L368" s="1391">
        <f>'[8]sp. DRG'!I312</f>
        <v>509</v>
      </c>
      <c r="M368" s="1392">
        <f>'[8]sp. DRG'!J312</f>
        <v>4690.57</v>
      </c>
      <c r="N368" s="1387">
        <f>'[8]sp. DRG'!K312</f>
        <v>455</v>
      </c>
      <c r="O368" s="1387">
        <f>'[8]sp. DRG'!L312</f>
        <v>18904</v>
      </c>
      <c r="P368" s="1392">
        <f>'[8]sp. DRG'!M312</f>
        <v>4471.3999999999996</v>
      </c>
      <c r="Q368" s="1387">
        <f>'[8]sp. DRG'!N312</f>
        <v>0</v>
      </c>
      <c r="R368" s="1392">
        <f>'[8]sp. DRG'!O312</f>
        <v>0</v>
      </c>
      <c r="S368" s="1393">
        <f>'[8]sp. DRG'!P312</f>
        <v>0</v>
      </c>
      <c r="T368" s="1387">
        <f>'[8]sp. DRG'!Q312</f>
        <v>638</v>
      </c>
      <c r="U368" s="1392">
        <f>'[8]sp. DRG'!R312</f>
        <v>403.23</v>
      </c>
      <c r="V368" s="1387">
        <f>'[8]sp. DRG'!S312</f>
        <v>996</v>
      </c>
      <c r="W368" s="1394">
        <f>'[8]sp. DRG'!T312</f>
        <v>366.45</v>
      </c>
      <c r="X368" s="1052">
        <f>U368+R368+M368+I368+E368</f>
        <v>7032.619999999999</v>
      </c>
      <c r="Y368" s="913">
        <f>W368+S368+P368+K368+G368</f>
        <v>6776.5599999999995</v>
      </c>
      <c r="Z368" s="1019"/>
      <c r="AA368" s="1019"/>
    </row>
    <row r="369" spans="1:29" s="1020" customFormat="1">
      <c r="A369" s="1398" t="s">
        <v>832</v>
      </c>
      <c r="B369" s="1399" t="s">
        <v>833</v>
      </c>
      <c r="C369" s="1400">
        <v>1</v>
      </c>
      <c r="D369" s="1296">
        <f>'[8]sp. DRG'!E313</f>
        <v>3885</v>
      </c>
      <c r="E369" s="1297">
        <f>'[8]sp. DRG'!F313</f>
        <v>5752.15</v>
      </c>
      <c r="F369" s="1298">
        <f>'[8]sp. DRG'!G313</f>
        <v>3326</v>
      </c>
      <c r="G369" s="1299">
        <f>'[8]sp. DRG'!H313</f>
        <v>5751.17</v>
      </c>
      <c r="H369" s="1300"/>
      <c r="I369" s="1297"/>
      <c r="J369" s="1160"/>
      <c r="K369" s="1299"/>
      <c r="L369" s="1391">
        <f>'[8]sp. DRG'!I313</f>
        <v>735</v>
      </c>
      <c r="M369" s="1392">
        <f>'[8]sp. DRG'!J313</f>
        <v>1710.72</v>
      </c>
      <c r="N369" s="1387">
        <f>'[8]sp. DRG'!K313</f>
        <v>735</v>
      </c>
      <c r="O369" s="1387">
        <f>'[8]sp. DRG'!L313</f>
        <v>272</v>
      </c>
      <c r="P369" s="1392">
        <f>'[8]sp. DRG'!M313</f>
        <v>1622.91</v>
      </c>
      <c r="Q369" s="1387">
        <f>'[8]sp. DRG'!N313</f>
        <v>0</v>
      </c>
      <c r="R369" s="1392">
        <f>'[8]sp. DRG'!O313</f>
        <v>0</v>
      </c>
      <c r="S369" s="1393">
        <f>'[8]sp. DRG'!P313</f>
        <v>0</v>
      </c>
      <c r="T369" s="1387">
        <f>'[8]sp. DRG'!Q313</f>
        <v>2581</v>
      </c>
      <c r="U369" s="1392">
        <f>'[8]sp. DRG'!R313</f>
        <v>1311.02</v>
      </c>
      <c r="V369" s="1387">
        <f>'[8]sp. DRG'!S313</f>
        <v>3242</v>
      </c>
      <c r="W369" s="1394">
        <f>'[8]sp. DRG'!T313</f>
        <v>839.67</v>
      </c>
      <c r="X369" s="1052">
        <f>U369+R369+M369+I369+E369</f>
        <v>8773.89</v>
      </c>
      <c r="Y369" s="913">
        <f>W369+S369+P369+K369+G369</f>
        <v>8213.75</v>
      </c>
      <c r="Z369" s="1019"/>
      <c r="AA369" s="1019"/>
    </row>
    <row r="370" spans="1:29" s="1020" customFormat="1" ht="22.5">
      <c r="A370" s="1398" t="s">
        <v>834</v>
      </c>
      <c r="B370" s="1399" t="s">
        <v>835</v>
      </c>
      <c r="C370" s="1400">
        <v>1</v>
      </c>
      <c r="D370" s="1296">
        <f>'[8]sp. DRG'!E314</f>
        <v>3999</v>
      </c>
      <c r="E370" s="1297">
        <f>'[8]sp. DRG'!F314</f>
        <v>5467.34</v>
      </c>
      <c r="F370" s="1298">
        <f>'[8]sp. DRG'!G314</f>
        <v>3938</v>
      </c>
      <c r="G370" s="1299">
        <f>'[8]sp. DRG'!H314</f>
        <v>5465.64</v>
      </c>
      <c r="H370" s="1300"/>
      <c r="I370" s="1297"/>
      <c r="J370" s="1160"/>
      <c r="K370" s="1299"/>
      <c r="L370" s="1391">
        <f>'[8]sp. DRG'!I314</f>
        <v>439</v>
      </c>
      <c r="M370" s="1392">
        <f>'[8]sp. DRG'!J314</f>
        <v>972.14</v>
      </c>
      <c r="N370" s="1387">
        <f>'[8]sp. DRG'!K314</f>
        <v>346</v>
      </c>
      <c r="O370" s="1387">
        <f>'[8]sp. DRG'!L314</f>
        <v>0</v>
      </c>
      <c r="P370" s="1392">
        <f>'[8]sp. DRG'!M314</f>
        <v>766.2</v>
      </c>
      <c r="Q370" s="1387">
        <f>'[8]sp. DRG'!N314</f>
        <v>2051</v>
      </c>
      <c r="R370" s="1392">
        <f>'[8]sp. DRG'!O314</f>
        <v>481.99</v>
      </c>
      <c r="S370" s="1393">
        <f>'[8]sp. DRG'!P314</f>
        <v>414.07</v>
      </c>
      <c r="T370" s="1387">
        <f>'[8]sp. DRG'!Q314</f>
        <v>6127</v>
      </c>
      <c r="U370" s="1392">
        <f>'[8]sp. DRG'!R314</f>
        <v>2929.78</v>
      </c>
      <c r="V370" s="1387">
        <f>'[8]sp. DRG'!S314</f>
        <v>11118</v>
      </c>
      <c r="W370" s="1394">
        <f>'[8]sp. DRG'!T314</f>
        <v>2884.05</v>
      </c>
      <c r="X370" s="1052">
        <f t="shared" si="77"/>
        <v>9851.25</v>
      </c>
      <c r="Y370" s="913">
        <f t="shared" si="78"/>
        <v>9529.9600000000009</v>
      </c>
      <c r="Z370" s="1019"/>
      <c r="AA370" s="1019"/>
    </row>
    <row r="371" spans="1:29">
      <c r="A371" s="1374" t="s">
        <v>1174</v>
      </c>
      <c r="B371" s="1401" t="s">
        <v>1175</v>
      </c>
      <c r="C371" s="854">
        <v>3</v>
      </c>
      <c r="D371" s="1386"/>
      <c r="E371" s="1386"/>
      <c r="F371" s="1386"/>
      <c r="G371" s="1386"/>
      <c r="H371" s="914">
        <f>'[8]sp. recuperare si  cronici'!M96</f>
        <v>0</v>
      </c>
      <c r="I371" s="914">
        <f>'[8]sp. recuperare si  cronici'!N96</f>
        <v>0</v>
      </c>
      <c r="J371" s="914">
        <f>'[8]sp. recuperare si  cronici'!O96</f>
        <v>0</v>
      </c>
      <c r="K371" s="914">
        <f>'[8]sp. recuperare si  cronici'!P96</f>
        <v>0</v>
      </c>
      <c r="L371" s="923">
        <f>'[8]sp. recuperare si  cronici'!E96</f>
        <v>257</v>
      </c>
      <c r="M371" s="923">
        <f>'[8]sp. recuperare si  cronici'!F96</f>
        <v>766.48</v>
      </c>
      <c r="N371" s="923">
        <f>'[8]sp. recuperare si  cronici'!G96</f>
        <v>257</v>
      </c>
      <c r="O371" s="923">
        <f>'[8]sp. recuperare si  cronici'!H96</f>
        <v>0</v>
      </c>
      <c r="P371" s="923">
        <f>'[8]sp. recuperare si  cronici'!I96</f>
        <v>760.57</v>
      </c>
      <c r="Q371" s="923">
        <f>'[8]sp. recuperare si  cronici'!J96</f>
        <v>0</v>
      </c>
      <c r="R371" s="923">
        <f>'[8]sp. recuperare si  cronici'!K96</f>
        <v>0</v>
      </c>
      <c r="S371" s="923">
        <f>'[8]sp. recuperare si  cronici'!L96</f>
        <v>0</v>
      </c>
      <c r="T371" s="923">
        <f>'[8]sp. recuperare si  cronici'!Q96</f>
        <v>0</v>
      </c>
      <c r="U371" s="923">
        <f>'[8]sp. recuperare si  cronici'!R96</f>
        <v>0</v>
      </c>
      <c r="V371" s="923">
        <f>'[8]sp. recuperare si  cronici'!S96</f>
        <v>0</v>
      </c>
      <c r="W371" s="923">
        <f>'[8]sp. recuperare si  cronici'!T96</f>
        <v>0</v>
      </c>
      <c r="X371" s="1052">
        <f t="shared" si="77"/>
        <v>766.48</v>
      </c>
      <c r="Y371" s="913">
        <f t="shared" si="78"/>
        <v>760.57</v>
      </c>
    </row>
    <row r="372" spans="1:29" s="862" customFormat="1" ht="13.5" thickBot="1">
      <c r="A372" s="651" t="s">
        <v>838</v>
      </c>
      <c r="B372" s="680" t="s">
        <v>839</v>
      </c>
      <c r="C372" s="1402">
        <v>1</v>
      </c>
      <c r="D372" s="864">
        <f>'[8]sp. DRG'!E315</f>
        <v>267</v>
      </c>
      <c r="E372" s="865">
        <f>'[8]sp. DRG'!F315</f>
        <v>362.93</v>
      </c>
      <c r="F372" s="866">
        <f>'[8]sp. DRG'!G315</f>
        <v>306</v>
      </c>
      <c r="G372" s="867">
        <f>'[8]sp. DRG'!H315</f>
        <v>361.3</v>
      </c>
      <c r="H372" s="927"/>
      <c r="I372" s="928"/>
      <c r="J372" s="927"/>
      <c r="K372" s="929"/>
      <c r="L372" s="927"/>
      <c r="M372" s="928"/>
      <c r="N372" s="927"/>
      <c r="O372" s="1331"/>
      <c r="P372" s="928"/>
      <c r="Q372" s="927"/>
      <c r="R372" s="928"/>
      <c r="S372" s="929"/>
      <c r="T372" s="927">
        <f>'[8]sp. DRG'!Q315</f>
        <v>472</v>
      </c>
      <c r="U372" s="928">
        <f>'[8]sp. DRG'!R315</f>
        <v>236.83</v>
      </c>
      <c r="V372" s="927">
        <f>'[8]sp. DRG'!S315</f>
        <v>697</v>
      </c>
      <c r="W372" s="929">
        <f>'[8]sp. DRG'!T315</f>
        <v>183.28</v>
      </c>
      <c r="X372" s="1052">
        <f t="shared" si="77"/>
        <v>599.76</v>
      </c>
      <c r="Y372" s="913">
        <f t="shared" si="78"/>
        <v>544.58000000000004</v>
      </c>
      <c r="Z372" s="861"/>
      <c r="AA372" s="861"/>
    </row>
    <row r="373" spans="1:29" s="862" customFormat="1" ht="23.25" thickBot="1">
      <c r="A373" s="1403" t="s">
        <v>840</v>
      </c>
      <c r="B373" s="1404" t="s">
        <v>841</v>
      </c>
      <c r="C373" s="1405">
        <v>3</v>
      </c>
      <c r="D373" s="864"/>
      <c r="E373" s="1406"/>
      <c r="F373" s="864"/>
      <c r="G373" s="1406"/>
      <c r="H373" s="993"/>
      <c r="I373" s="928"/>
      <c r="J373" s="993"/>
      <c r="K373" s="928"/>
      <c r="L373" s="993">
        <f>'[8]sp. recuperare si  cronici'!E97</f>
        <v>193</v>
      </c>
      <c r="M373" s="993">
        <f>'[8]sp. recuperare si  cronici'!F97</f>
        <v>427.15</v>
      </c>
      <c r="N373" s="993">
        <f>'[8]sp. recuperare si  cronici'!G97</f>
        <v>172</v>
      </c>
      <c r="O373" s="993">
        <f>'[8]sp. recuperare si  cronici'!H97</f>
        <v>0</v>
      </c>
      <c r="P373" s="993">
        <f>'[8]sp. recuperare si  cronici'!I97</f>
        <v>380.67</v>
      </c>
      <c r="Q373" s="993">
        <f>'[8]sp. recuperare si  cronici'!J97</f>
        <v>0</v>
      </c>
      <c r="R373" s="993">
        <f>'[8]sp. recuperare si  cronici'!K97</f>
        <v>0</v>
      </c>
      <c r="S373" s="993">
        <f>'[8]sp. recuperare si  cronici'!L97</f>
        <v>0</v>
      </c>
      <c r="T373" s="993">
        <f>'[8]sp. recuperare si  cronici'!Q97</f>
        <v>0</v>
      </c>
      <c r="U373" s="993">
        <f>'[8]sp. recuperare si  cronici'!R97</f>
        <v>0</v>
      </c>
      <c r="V373" s="993">
        <f>'[8]sp. recuperare si  cronici'!S97</f>
        <v>0</v>
      </c>
      <c r="W373" s="993">
        <f>'[8]sp. recuperare si  cronici'!T97</f>
        <v>0</v>
      </c>
      <c r="X373" s="1052">
        <f t="shared" si="77"/>
        <v>427.15</v>
      </c>
      <c r="Y373" s="913">
        <f t="shared" si="78"/>
        <v>380.67</v>
      </c>
      <c r="Z373" s="861"/>
      <c r="AA373" s="861"/>
    </row>
    <row r="374" spans="1:29" ht="13.5" thickBot="1">
      <c r="A374" s="3004" t="s">
        <v>842</v>
      </c>
      <c r="B374" s="3005"/>
      <c r="C374" s="3022"/>
      <c r="D374" s="874">
        <f>SUM(D367:D373)</f>
        <v>35820</v>
      </c>
      <c r="E374" s="875">
        <f t="shared" ref="E374:Y374" si="79">SUM(E367:E373)</f>
        <v>55194.860000000008</v>
      </c>
      <c r="F374" s="874">
        <f t="shared" si="79"/>
        <v>34248</v>
      </c>
      <c r="G374" s="875">
        <f t="shared" si="79"/>
        <v>54190.35</v>
      </c>
      <c r="H374" s="874">
        <f t="shared" si="79"/>
        <v>0</v>
      </c>
      <c r="I374" s="875">
        <f t="shared" si="79"/>
        <v>0</v>
      </c>
      <c r="J374" s="874">
        <f t="shared" si="79"/>
        <v>0</v>
      </c>
      <c r="K374" s="875">
        <f t="shared" si="79"/>
        <v>0</v>
      </c>
      <c r="L374" s="874">
        <f t="shared" si="79"/>
        <v>3682</v>
      </c>
      <c r="M374" s="875">
        <f t="shared" si="79"/>
        <v>14288.929999999997</v>
      </c>
      <c r="N374" s="874">
        <f t="shared" si="79"/>
        <v>3356</v>
      </c>
      <c r="O374" s="874">
        <f t="shared" si="79"/>
        <v>33424</v>
      </c>
      <c r="P374" s="875">
        <f t="shared" si="79"/>
        <v>12514.51</v>
      </c>
      <c r="Q374" s="874">
        <f t="shared" si="79"/>
        <v>2051</v>
      </c>
      <c r="R374" s="874">
        <f t="shared" si="79"/>
        <v>481.99</v>
      </c>
      <c r="S374" s="874">
        <f t="shared" si="79"/>
        <v>414.07</v>
      </c>
      <c r="T374" s="874">
        <f t="shared" si="79"/>
        <v>16825</v>
      </c>
      <c r="U374" s="875">
        <f t="shared" si="79"/>
        <v>8683.92</v>
      </c>
      <c r="V374" s="874">
        <f t="shared" si="79"/>
        <v>26704</v>
      </c>
      <c r="W374" s="875">
        <f t="shared" si="79"/>
        <v>7651.9299999999994</v>
      </c>
      <c r="X374" s="875">
        <f t="shared" si="79"/>
        <v>78649.699999999983</v>
      </c>
      <c r="Y374" s="875">
        <f t="shared" si="79"/>
        <v>74770.86</v>
      </c>
      <c r="Z374" s="878">
        <f>'[8]sp. DRG'!U317+'[8]sp. recuperare si  cronici'!U98+'[8]sp. acuti altele decat DRG'!U60</f>
        <v>78649.7</v>
      </c>
      <c r="AA374" s="878">
        <f>'[8]sp. DRG'!V317+'[8]sp. recuperare si  cronici'!V98+'[8]sp. acuti altele decat DRG'!V60</f>
        <v>74770.860000000015</v>
      </c>
      <c r="AB374" s="879">
        <f>X374-Z374</f>
        <v>0</v>
      </c>
      <c r="AC374" s="879">
        <f>Y374-AA374</f>
        <v>0</v>
      </c>
    </row>
    <row r="375" spans="1:29" s="862" customFormat="1">
      <c r="A375" s="1371" t="s">
        <v>843</v>
      </c>
      <c r="B375" s="1407" t="s">
        <v>844</v>
      </c>
      <c r="C375" s="1408">
        <v>1</v>
      </c>
      <c r="D375" s="938">
        <f>'[8]sp. DRG'!E318</f>
        <v>16790</v>
      </c>
      <c r="E375" s="939">
        <f>'[8]sp. DRG'!F318</f>
        <v>32413.09</v>
      </c>
      <c r="F375" s="940">
        <f>'[8]sp. DRG'!G318</f>
        <v>16878</v>
      </c>
      <c r="G375" s="941">
        <f>'[8]sp. DRG'!H318</f>
        <v>32412.99</v>
      </c>
      <c r="H375" s="1191"/>
      <c r="I375" s="1152"/>
      <c r="J375" s="1151"/>
      <c r="K375" s="992"/>
      <c r="L375" s="1193">
        <f>'[8]sp. DRG'!I318</f>
        <v>362</v>
      </c>
      <c r="M375" s="1194">
        <f>'[8]sp. DRG'!J318</f>
        <v>1469.5</v>
      </c>
      <c r="N375" s="967">
        <f>'[8]sp. DRG'!K318</f>
        <v>215</v>
      </c>
      <c r="O375" s="967">
        <f>'[8]sp. DRG'!L318</f>
        <v>3533</v>
      </c>
      <c r="P375" s="1194">
        <f>'[8]sp. DRG'!M318</f>
        <v>1464.63</v>
      </c>
      <c r="Q375" s="967">
        <f>'[8]sp. DRG'!N318</f>
        <v>0</v>
      </c>
      <c r="R375" s="1194">
        <f>'[8]sp. DRG'!O318</f>
        <v>0</v>
      </c>
      <c r="S375" s="1195">
        <f>'[8]sp. DRG'!P318</f>
        <v>0</v>
      </c>
      <c r="T375" s="1193">
        <f>'[8]sp. DRG'!Q318</f>
        <v>13203</v>
      </c>
      <c r="U375" s="1194">
        <f>'[8]sp. DRG'!R318</f>
        <v>4553.55</v>
      </c>
      <c r="V375" s="967">
        <f>'[8]sp. DRG'!S318</f>
        <v>13954</v>
      </c>
      <c r="W375" s="1195">
        <f>'[8]sp. DRG'!T318</f>
        <v>4459.92</v>
      </c>
      <c r="X375" s="918">
        <f t="shared" ref="X375:X380" si="80">U375+R375+M375+I375+E375</f>
        <v>38436.14</v>
      </c>
      <c r="Y375" s="884">
        <f t="shared" ref="Y375:Y380" si="81">W375+S375+P375+K375+G375</f>
        <v>38337.54</v>
      </c>
      <c r="Z375" s="861"/>
      <c r="AA375" s="861"/>
    </row>
    <row r="376" spans="1:29" s="862" customFormat="1">
      <c r="A376" s="1374" t="s">
        <v>845</v>
      </c>
      <c r="B376" s="1409" t="s">
        <v>846</v>
      </c>
      <c r="C376" s="1410">
        <v>1</v>
      </c>
      <c r="D376" s="855">
        <f>'[8]sp. DRG'!E319</f>
        <v>3002</v>
      </c>
      <c r="E376" s="856">
        <f>'[8]sp. DRG'!F319</f>
        <v>4117.12</v>
      </c>
      <c r="F376" s="857">
        <f>'[8]sp. DRG'!G319</f>
        <v>2922</v>
      </c>
      <c r="G376" s="858">
        <f>'[8]sp. DRG'!H319</f>
        <v>4116.32</v>
      </c>
      <c r="H376" s="914"/>
      <c r="I376" s="920"/>
      <c r="J376" s="915"/>
      <c r="K376" s="921"/>
      <c r="L376" s="1196">
        <f>'[8]sp. DRG'!I319</f>
        <v>459</v>
      </c>
      <c r="M376" s="991">
        <f>'[8]sp. DRG'!J319</f>
        <v>1037.5</v>
      </c>
      <c r="N376" s="1191">
        <f>'[8]sp. DRG'!K319</f>
        <v>466</v>
      </c>
      <c r="O376" s="1191">
        <f>'[8]sp. DRG'!L319</f>
        <v>0</v>
      </c>
      <c r="P376" s="991">
        <f>'[8]sp. DRG'!M319</f>
        <v>1037.5</v>
      </c>
      <c r="Q376" s="1191">
        <f>'[8]sp. DRG'!N319</f>
        <v>0</v>
      </c>
      <c r="R376" s="991">
        <f>'[8]sp. DRG'!O319</f>
        <v>0</v>
      </c>
      <c r="S376" s="1197">
        <f>'[8]sp. DRG'!P319</f>
        <v>0</v>
      </c>
      <c r="T376" s="1196">
        <f>'[8]sp. DRG'!Q319</f>
        <v>2615</v>
      </c>
      <c r="U376" s="991">
        <f>'[8]sp. DRG'!R319</f>
        <v>588.66</v>
      </c>
      <c r="V376" s="1191">
        <f>'[8]sp. DRG'!S319</f>
        <v>5479</v>
      </c>
      <c r="W376" s="1197">
        <f>'[8]sp. DRG'!T319</f>
        <v>588.66</v>
      </c>
      <c r="X376" s="918">
        <f t="shared" si="80"/>
        <v>5743.28</v>
      </c>
      <c r="Y376" s="884">
        <f t="shared" si="81"/>
        <v>5742.48</v>
      </c>
      <c r="Z376" s="861"/>
      <c r="AA376" s="861"/>
    </row>
    <row r="377" spans="1:29" s="862" customFormat="1">
      <c r="A377" s="1374" t="s">
        <v>847</v>
      </c>
      <c r="B377" s="1409" t="s">
        <v>848</v>
      </c>
      <c r="C377" s="1410">
        <v>1</v>
      </c>
      <c r="D377" s="855">
        <f>'[8]sp. DRG'!E320</f>
        <v>1016</v>
      </c>
      <c r="E377" s="856">
        <f>'[8]sp. DRG'!F320</f>
        <v>1352.95</v>
      </c>
      <c r="F377" s="857">
        <f>'[8]sp. DRG'!G320</f>
        <v>1015</v>
      </c>
      <c r="G377" s="858">
        <f>'[8]sp. DRG'!H320</f>
        <v>1352.73</v>
      </c>
      <c r="H377" s="914"/>
      <c r="I377" s="920"/>
      <c r="J377" s="915"/>
      <c r="K377" s="921"/>
      <c r="L377" s="1196">
        <f>'[8]sp. DRG'!I320</f>
        <v>427</v>
      </c>
      <c r="M377" s="991">
        <f>'[8]sp. DRG'!J320</f>
        <v>945.76</v>
      </c>
      <c r="N377" s="1191">
        <f>'[8]sp. DRG'!K320</f>
        <v>430</v>
      </c>
      <c r="O377" s="1191">
        <f>'[8]sp. DRG'!L320</f>
        <v>0</v>
      </c>
      <c r="P377" s="991">
        <f>'[8]sp. DRG'!M320</f>
        <v>945.74</v>
      </c>
      <c r="Q377" s="1191">
        <f>'[8]sp. DRG'!N320</f>
        <v>0</v>
      </c>
      <c r="R377" s="991">
        <f>'[8]sp. DRG'!O320</f>
        <v>0</v>
      </c>
      <c r="S377" s="1197">
        <f>'[8]sp. DRG'!P320</f>
        <v>0</v>
      </c>
      <c r="T377" s="1196">
        <f>'[8]sp. DRG'!Q320</f>
        <v>4227</v>
      </c>
      <c r="U377" s="991">
        <f>'[8]sp. DRG'!R320</f>
        <v>422.7</v>
      </c>
      <c r="V377" s="1191">
        <f>'[8]sp. DRG'!S320</f>
        <v>3596</v>
      </c>
      <c r="W377" s="1197">
        <f>'[8]sp. DRG'!T320</f>
        <v>359.6</v>
      </c>
      <c r="X377" s="918">
        <f t="shared" si="80"/>
        <v>2721.41</v>
      </c>
      <c r="Y377" s="884">
        <f t="shared" si="81"/>
        <v>2658.07</v>
      </c>
      <c r="Z377" s="861"/>
      <c r="AA377" s="861"/>
    </row>
    <row r="378" spans="1:29" s="862" customFormat="1">
      <c r="A378" s="1374" t="s">
        <v>849</v>
      </c>
      <c r="B378" s="1409" t="s">
        <v>850</v>
      </c>
      <c r="C378" s="1410">
        <v>3</v>
      </c>
      <c r="D378" s="855"/>
      <c r="E378" s="920"/>
      <c r="F378" s="915"/>
      <c r="G378" s="921"/>
      <c r="H378" s="914"/>
      <c r="I378" s="920"/>
      <c r="J378" s="915"/>
      <c r="K378" s="921"/>
      <c r="L378" s="923">
        <f>'[8]sp. recuperare si  cronici'!E99</f>
        <v>515</v>
      </c>
      <c r="M378" s="1327">
        <f>'[8]sp. recuperare si  cronici'!F99</f>
        <v>1140.67</v>
      </c>
      <c r="N378" s="914">
        <f>'[8]sp. recuperare si  cronici'!G99</f>
        <v>513</v>
      </c>
      <c r="O378" s="914">
        <f>'[8]sp. recuperare si  cronici'!H99</f>
        <v>0</v>
      </c>
      <c r="P378" s="1327">
        <f>'[8]sp. recuperare si  cronici'!I99</f>
        <v>1139.78</v>
      </c>
      <c r="Q378" s="914">
        <f>'[8]sp. recuperare si  cronici'!J99</f>
        <v>2073</v>
      </c>
      <c r="R378" s="1327">
        <f>'[8]sp. recuperare si  cronici'!K99</f>
        <v>488.45</v>
      </c>
      <c r="S378" s="1411">
        <f>'[8]sp. recuperare si  cronici'!L99</f>
        <v>483.73</v>
      </c>
      <c r="T378" s="923">
        <f>'[8]sp. recuperare si  cronici'!Q99</f>
        <v>0</v>
      </c>
      <c r="U378" s="1412">
        <f>'[8]sp. recuperare si  cronici'!R99</f>
        <v>0</v>
      </c>
      <c r="V378" s="923">
        <f>'[8]sp. recuperare si  cronici'!S99</f>
        <v>0</v>
      </c>
      <c r="W378" s="1413">
        <f>'[8]sp. recuperare si  cronici'!T99</f>
        <v>0</v>
      </c>
      <c r="X378" s="918">
        <f t="shared" si="80"/>
        <v>1629.1200000000001</v>
      </c>
      <c r="Y378" s="884">
        <f t="shared" si="81"/>
        <v>1623.51</v>
      </c>
      <c r="Z378" s="861"/>
      <c r="AA378" s="861"/>
    </row>
    <row r="379" spans="1:29" s="862" customFormat="1">
      <c r="A379" s="1414" t="s">
        <v>851</v>
      </c>
      <c r="B379" s="1415" t="s">
        <v>852</v>
      </c>
      <c r="C379" s="1416">
        <v>3</v>
      </c>
      <c r="D379" s="855"/>
      <c r="E379" s="920"/>
      <c r="F379" s="915"/>
      <c r="G379" s="921"/>
      <c r="H379" s="914"/>
      <c r="I379" s="920"/>
      <c r="J379" s="915"/>
      <c r="K379" s="921"/>
      <c r="L379" s="923">
        <f>'[8]sp. recuperare si  cronici'!E100</f>
        <v>1704</v>
      </c>
      <c r="M379" s="1327">
        <f>'[8]sp. recuperare si  cronici'!F100</f>
        <v>5037.2299999999996</v>
      </c>
      <c r="N379" s="914">
        <f>'[8]sp. recuperare si  cronici'!G100</f>
        <v>1700</v>
      </c>
      <c r="O379" s="914">
        <f>'[8]sp. recuperare si  cronici'!H100</f>
        <v>0</v>
      </c>
      <c r="P379" s="1327">
        <f>'[8]sp. recuperare si  cronici'!I100</f>
        <v>5025.3599999999997</v>
      </c>
      <c r="Q379" s="914">
        <f>'[8]sp. recuperare si  cronici'!J100</f>
        <v>0</v>
      </c>
      <c r="R379" s="1327">
        <f>'[8]sp. recuperare si  cronici'!K100</f>
        <v>0</v>
      </c>
      <c r="S379" s="1411">
        <f>'[8]sp. recuperare si  cronici'!L100</f>
        <v>0</v>
      </c>
      <c r="T379" s="923">
        <f>'[8]sp. recuperare si  cronici'!Q100</f>
        <v>0</v>
      </c>
      <c r="U379" s="1412">
        <f>'[8]sp. recuperare si  cronici'!R100</f>
        <v>0</v>
      </c>
      <c r="V379" s="923">
        <f>'[8]sp. recuperare si  cronici'!S100</f>
        <v>0</v>
      </c>
      <c r="W379" s="1413">
        <f>'[8]sp. recuperare si  cronici'!T100</f>
        <v>0</v>
      </c>
      <c r="X379" s="918">
        <f t="shared" si="80"/>
        <v>5037.2299999999996</v>
      </c>
      <c r="Y379" s="884">
        <f t="shared" si="81"/>
        <v>5025.3599999999997</v>
      </c>
      <c r="Z379" s="861"/>
      <c r="AA379" s="861"/>
    </row>
    <row r="380" spans="1:29" s="862" customFormat="1" ht="13.5" thickBot="1">
      <c r="A380" s="1417" t="s">
        <v>853</v>
      </c>
      <c r="B380" s="1418" t="s">
        <v>854</v>
      </c>
      <c r="C380" s="1419">
        <v>1</v>
      </c>
      <c r="D380" s="870">
        <f>'[8]sp. DRG'!E321</f>
        <v>354</v>
      </c>
      <c r="E380" s="871">
        <f>'[8]sp. DRG'!F321</f>
        <v>509</v>
      </c>
      <c r="F380" s="872">
        <f>'[8]sp. DRG'!G321</f>
        <v>343</v>
      </c>
      <c r="G380" s="873">
        <f>'[8]sp. DRG'!H321</f>
        <v>496.92</v>
      </c>
      <c r="H380" s="914"/>
      <c r="I380" s="920"/>
      <c r="J380" s="915"/>
      <c r="K380" s="921"/>
      <c r="L380" s="1420">
        <f>'[8]sp. DRG'!I321</f>
        <v>0</v>
      </c>
      <c r="M380" s="1421">
        <f>'[8]sp. DRG'!J321</f>
        <v>0</v>
      </c>
      <c r="N380" s="974">
        <f>'[8]sp. DRG'!K321</f>
        <v>0</v>
      </c>
      <c r="O380" s="974">
        <f>'[8]sp. DRG'!L321</f>
        <v>0</v>
      </c>
      <c r="P380" s="1421">
        <f>'[8]sp. DRG'!M321</f>
        <v>0</v>
      </c>
      <c r="Q380" s="974">
        <f>'[8]sp. DRG'!N321</f>
        <v>1117</v>
      </c>
      <c r="R380" s="1421">
        <f>'[8]sp. DRG'!O321</f>
        <v>263.2</v>
      </c>
      <c r="S380" s="1422">
        <f>'[8]sp. DRG'!P321</f>
        <v>245.05</v>
      </c>
      <c r="T380" s="1420">
        <f>'[8]sp. DRG'!Q321</f>
        <v>1857</v>
      </c>
      <c r="U380" s="1421">
        <f>'[8]sp. DRG'!R321</f>
        <v>566.32000000000005</v>
      </c>
      <c r="V380" s="974">
        <f>'[8]sp. DRG'!S321</f>
        <v>1857</v>
      </c>
      <c r="W380" s="1422">
        <f>'[8]sp. DRG'!T321</f>
        <v>566.32000000000005</v>
      </c>
      <c r="X380" s="918">
        <f t="shared" si="80"/>
        <v>1338.52</v>
      </c>
      <c r="Y380" s="884">
        <f t="shared" si="81"/>
        <v>1308.2900000000002</v>
      </c>
      <c r="Z380" s="861"/>
      <c r="AA380" s="861"/>
    </row>
    <row r="381" spans="1:29" ht="13.5" thickBot="1">
      <c r="A381" s="3004" t="s">
        <v>855</v>
      </c>
      <c r="B381" s="3005"/>
      <c r="C381" s="3023"/>
      <c r="D381" s="874">
        <f t="shared" ref="D381:Y381" si="82">SUM(D375:D380)</f>
        <v>21162</v>
      </c>
      <c r="E381" s="875">
        <f t="shared" si="82"/>
        <v>38392.159999999996</v>
      </c>
      <c r="F381" s="874">
        <f t="shared" si="82"/>
        <v>21158</v>
      </c>
      <c r="G381" s="875">
        <f t="shared" si="82"/>
        <v>38378.959999999999</v>
      </c>
      <c r="H381" s="995">
        <f t="shared" si="82"/>
        <v>0</v>
      </c>
      <c r="I381" s="875">
        <f t="shared" si="82"/>
        <v>0</v>
      </c>
      <c r="J381" s="874">
        <f t="shared" si="82"/>
        <v>0</v>
      </c>
      <c r="K381" s="875">
        <f t="shared" si="82"/>
        <v>0</v>
      </c>
      <c r="L381" s="995">
        <f t="shared" si="82"/>
        <v>3467</v>
      </c>
      <c r="M381" s="875">
        <f t="shared" si="82"/>
        <v>9630.66</v>
      </c>
      <c r="N381" s="874">
        <f t="shared" si="82"/>
        <v>3324</v>
      </c>
      <c r="O381" s="874">
        <f t="shared" si="82"/>
        <v>3533</v>
      </c>
      <c r="P381" s="875">
        <f t="shared" si="82"/>
        <v>9613.0099999999984</v>
      </c>
      <c r="Q381" s="874">
        <f t="shared" si="82"/>
        <v>3190</v>
      </c>
      <c r="R381" s="875">
        <f t="shared" si="82"/>
        <v>751.65</v>
      </c>
      <c r="S381" s="1238">
        <f t="shared" si="82"/>
        <v>728.78</v>
      </c>
      <c r="T381" s="874">
        <f t="shared" si="82"/>
        <v>21902</v>
      </c>
      <c r="U381" s="875">
        <f t="shared" si="82"/>
        <v>6131.23</v>
      </c>
      <c r="V381" s="874">
        <f t="shared" si="82"/>
        <v>24886</v>
      </c>
      <c r="W381" s="875">
        <f t="shared" si="82"/>
        <v>5974.5</v>
      </c>
      <c r="X381" s="875">
        <f t="shared" si="82"/>
        <v>54905.700000000004</v>
      </c>
      <c r="Y381" s="875">
        <f t="shared" si="82"/>
        <v>54695.250000000007</v>
      </c>
      <c r="Z381" s="878">
        <f>'[8]sp. DRG'!U322+'[8]sp. recuperare si  cronici'!U101</f>
        <v>54905.7</v>
      </c>
      <c r="AA381" s="878">
        <f>'[8]sp. DRG'!V322+'[8]sp. recuperare si  cronici'!V101</f>
        <v>54695.250000000007</v>
      </c>
      <c r="AB381" s="879">
        <f>X381-Z381</f>
        <v>0</v>
      </c>
      <c r="AC381" s="879">
        <f>Y381-AA381</f>
        <v>0</v>
      </c>
    </row>
    <row r="382" spans="1:29" ht="25.5">
      <c r="A382" s="1423" t="s">
        <v>856</v>
      </c>
      <c r="B382" s="1424" t="s">
        <v>857</v>
      </c>
      <c r="C382" s="1425">
        <v>1</v>
      </c>
      <c r="D382" s="1426">
        <f>'[8]sp. DRG'!E323</f>
        <v>31771</v>
      </c>
      <c r="E382" s="1427">
        <f>'[8]sp. DRG'!F323</f>
        <v>52236.77</v>
      </c>
      <c r="F382" s="1386">
        <f>'[8]sp. DRG'!G323</f>
        <v>23823</v>
      </c>
      <c r="G382" s="1427">
        <f>'[8]sp. DRG'!H323</f>
        <v>52235.08</v>
      </c>
      <c r="H382" s="1428"/>
      <c r="I382" s="1429"/>
      <c r="J382" s="1428"/>
      <c r="K382" s="1429"/>
      <c r="L382" s="1428">
        <f>'[8]sp. DRG'!I323</f>
        <v>1778</v>
      </c>
      <c r="M382" s="1427">
        <f>'[8]sp. DRG'!J323</f>
        <v>5327.83</v>
      </c>
      <c r="N382" s="1428">
        <f>'[8]sp. DRG'!K323</f>
        <v>1408</v>
      </c>
      <c r="O382" s="1428">
        <f>'[8]sp. DRG'!L323</f>
        <v>6385</v>
      </c>
      <c r="P382" s="1427">
        <f>'[8]sp. DRG'!M323</f>
        <v>5327.83</v>
      </c>
      <c r="Q382" s="1428">
        <f>'[8]sp. DRG'!N323</f>
        <v>0</v>
      </c>
      <c r="R382" s="1427">
        <f>'[8]sp. DRG'!O323</f>
        <v>0</v>
      </c>
      <c r="S382" s="1427">
        <f>'[8]sp. DRG'!P323</f>
        <v>0</v>
      </c>
      <c r="T382" s="1428">
        <f>'[8]sp. DRG'!Q323</f>
        <v>16362</v>
      </c>
      <c r="U382" s="1427">
        <f>'[8]sp. DRG'!R323</f>
        <v>3884.13</v>
      </c>
      <c r="V382" s="1428">
        <f>'[8]sp. DRG'!S323</f>
        <v>0</v>
      </c>
      <c r="W382" s="1427">
        <f>'[8]sp. DRG'!T323</f>
        <v>3884.09</v>
      </c>
      <c r="X382" s="1429">
        <f t="shared" ref="X382:X393" si="83">U382+R382+M382+I382+E382</f>
        <v>61448.729999999996</v>
      </c>
      <c r="Y382" s="1429">
        <f t="shared" ref="Y382:Y393" si="84">W382+S382+P382+K382+G382</f>
        <v>61447</v>
      </c>
      <c r="Z382" s="878"/>
      <c r="AA382" s="878"/>
      <c r="AB382" s="879"/>
      <c r="AC382" s="879"/>
    </row>
    <row r="383" spans="1:29" ht="25.5">
      <c r="A383" s="1423" t="s">
        <v>858</v>
      </c>
      <c r="B383" s="1430" t="s">
        <v>859</v>
      </c>
      <c r="C383" s="1431">
        <v>1</v>
      </c>
      <c r="D383" s="1426">
        <f>'[8]sp. DRG'!E324</f>
        <v>5492</v>
      </c>
      <c r="E383" s="1427">
        <f>'[8]sp. DRG'!F324</f>
        <v>7248.05</v>
      </c>
      <c r="F383" s="1386">
        <f>'[8]sp. DRG'!G324</f>
        <v>3832</v>
      </c>
      <c r="G383" s="1427">
        <f>'[8]sp. DRG'!H324</f>
        <v>7247.44</v>
      </c>
      <c r="H383" s="1432"/>
      <c r="I383" s="1433"/>
      <c r="J383" s="1432"/>
      <c r="K383" s="1433"/>
      <c r="L383" s="1432">
        <f>'[8]sp. DRG'!I324</f>
        <v>2506</v>
      </c>
      <c r="M383" s="1427">
        <f>'[8]sp. DRG'!J324</f>
        <v>7317.4</v>
      </c>
      <c r="N383" s="1432">
        <f>'[8]sp. DRG'!K324</f>
        <v>1115</v>
      </c>
      <c r="O383" s="1432">
        <f>'[8]sp. DRG'!L324</f>
        <v>41331</v>
      </c>
      <c r="P383" s="1432">
        <f>'[8]sp. DRG'!M324</f>
        <v>7306.13</v>
      </c>
      <c r="Q383" s="1432">
        <f>'[8]sp. DRG'!N324</f>
        <v>0</v>
      </c>
      <c r="R383" s="1427">
        <f>'[8]sp. DRG'!O324</f>
        <v>0</v>
      </c>
      <c r="S383" s="1427">
        <f>'[8]sp. DRG'!P324</f>
        <v>0</v>
      </c>
      <c r="T383" s="1432">
        <f>'[8]sp. DRG'!Q324</f>
        <v>603</v>
      </c>
      <c r="U383" s="1427">
        <f>'[8]sp. DRG'!R324</f>
        <v>54</v>
      </c>
      <c r="V383" s="1432">
        <f>'[8]sp. DRG'!S324</f>
        <v>0</v>
      </c>
      <c r="W383" s="1427">
        <f>'[8]sp. DRG'!T324</f>
        <v>54</v>
      </c>
      <c r="X383" s="1429">
        <f t="shared" si="83"/>
        <v>14619.45</v>
      </c>
      <c r="Y383" s="1429">
        <f t="shared" si="84"/>
        <v>14607.57</v>
      </c>
      <c r="Z383" s="878"/>
      <c r="AA383" s="878"/>
      <c r="AB383" s="879"/>
      <c r="AC383" s="879"/>
    </row>
    <row r="384" spans="1:29" ht="25.5">
      <c r="A384" s="1423" t="s">
        <v>860</v>
      </c>
      <c r="B384" s="1434" t="s">
        <v>861</v>
      </c>
      <c r="C384" s="1431">
        <v>1</v>
      </c>
      <c r="D384" s="1426">
        <f>'[8]sp. DRG'!E325</f>
        <v>2442</v>
      </c>
      <c r="E384" s="1427">
        <f>'[8]sp. DRG'!F325</f>
        <v>3193.03</v>
      </c>
      <c r="F384" s="1386">
        <f>'[8]sp. DRG'!G325</f>
        <v>1755</v>
      </c>
      <c r="G384" s="1427">
        <f>'[8]sp. DRG'!H325</f>
        <v>3191.58</v>
      </c>
      <c r="H384" s="1432"/>
      <c r="I384" s="1433"/>
      <c r="J384" s="1432"/>
      <c r="K384" s="1433"/>
      <c r="L384" s="1432">
        <f>'[8]sp. DRG'!I325</f>
        <v>768</v>
      </c>
      <c r="M384" s="1427">
        <f>'[8]sp. DRG'!J325</f>
        <v>3419.12</v>
      </c>
      <c r="N384" s="1432">
        <f>'[8]sp. DRG'!K325</f>
        <v>402</v>
      </c>
      <c r="O384" s="1432">
        <f>'[8]sp. DRG'!L325</f>
        <v>17238</v>
      </c>
      <c r="P384" s="1427">
        <f>'[8]sp. DRG'!M325</f>
        <v>3419.12</v>
      </c>
      <c r="Q384" s="1432">
        <f>'[8]sp. DRG'!N325</f>
        <v>0</v>
      </c>
      <c r="R384" s="1427">
        <f>'[8]sp. DRG'!O325</f>
        <v>0</v>
      </c>
      <c r="S384" s="1427">
        <f>'[8]sp. DRG'!P325</f>
        <v>0</v>
      </c>
      <c r="T384" s="1432">
        <f>'[8]sp. DRG'!Q325</f>
        <v>0</v>
      </c>
      <c r="U384" s="1427">
        <f>'[8]sp. DRG'!R325</f>
        <v>0</v>
      </c>
      <c r="V384" s="1432">
        <f>'[8]sp. DRG'!S325</f>
        <v>0</v>
      </c>
      <c r="W384" s="1427">
        <f>'[8]sp. DRG'!T325</f>
        <v>0</v>
      </c>
      <c r="X384" s="1429">
        <f t="shared" si="83"/>
        <v>6612.15</v>
      </c>
      <c r="Y384" s="1429">
        <f t="shared" si="84"/>
        <v>6610.7</v>
      </c>
      <c r="Z384" s="878"/>
      <c r="AA384" s="878"/>
      <c r="AB384" s="879"/>
      <c r="AC384" s="879"/>
    </row>
    <row r="385" spans="1:29" ht="25.5">
      <c r="A385" s="1423" t="s">
        <v>862</v>
      </c>
      <c r="B385" s="1430" t="s">
        <v>863</v>
      </c>
      <c r="C385" s="1431">
        <v>1</v>
      </c>
      <c r="D385" s="1426">
        <f>'[8]sp. DRG'!E326</f>
        <v>9607</v>
      </c>
      <c r="E385" s="1427">
        <f>'[8]sp. DRG'!F326</f>
        <v>10203.91</v>
      </c>
      <c r="F385" s="1386">
        <f>'[8]sp. DRG'!G326</f>
        <v>7192</v>
      </c>
      <c r="G385" s="1427">
        <f>'[8]sp. DRG'!H326</f>
        <v>10194.67</v>
      </c>
      <c r="H385" s="1432"/>
      <c r="I385" s="1433"/>
      <c r="J385" s="1432"/>
      <c r="K385" s="1433"/>
      <c r="L385" s="1432">
        <f>'[8]sp. DRG'!I326</f>
        <v>366</v>
      </c>
      <c r="M385" s="1427">
        <f>'[8]sp. DRG'!J326</f>
        <v>619.38</v>
      </c>
      <c r="N385" s="1432">
        <f>'[8]sp. DRG'!K326</f>
        <v>306</v>
      </c>
      <c r="O385" s="1432">
        <f>'[8]sp. DRG'!L326</f>
        <v>0</v>
      </c>
      <c r="P385" s="1427">
        <f>'[8]sp. DRG'!M326</f>
        <v>617.88</v>
      </c>
      <c r="Q385" s="1432">
        <f>'[8]sp. DRG'!N326</f>
        <v>808</v>
      </c>
      <c r="R385" s="1427">
        <f>'[8]sp. DRG'!O326</f>
        <v>189.88</v>
      </c>
      <c r="S385" s="1427">
        <f>'[8]sp. DRG'!P326</f>
        <v>189.88</v>
      </c>
      <c r="T385" s="1432">
        <f>'[8]sp. DRG'!Q326</f>
        <v>3157</v>
      </c>
      <c r="U385" s="1427">
        <f>'[8]sp. DRG'!R326</f>
        <v>660.44</v>
      </c>
      <c r="V385" s="1432">
        <f>'[8]sp. DRG'!S326</f>
        <v>0</v>
      </c>
      <c r="W385" s="1427">
        <f>'[8]sp. DRG'!T326</f>
        <v>649.57000000000005</v>
      </c>
      <c r="X385" s="1429">
        <f t="shared" si="83"/>
        <v>11673.61</v>
      </c>
      <c r="Y385" s="1429">
        <f t="shared" si="84"/>
        <v>11652</v>
      </c>
      <c r="Z385" s="878"/>
      <c r="AA385" s="878"/>
      <c r="AB385" s="879"/>
      <c r="AC385" s="879"/>
    </row>
    <row r="386" spans="1:29" ht="25.5">
      <c r="A386" s="1423" t="s">
        <v>864</v>
      </c>
      <c r="B386" s="1430" t="s">
        <v>865</v>
      </c>
      <c r="C386" s="1431">
        <v>1</v>
      </c>
      <c r="D386" s="1426">
        <f>'[8]sp. DRG'!E327</f>
        <v>1680</v>
      </c>
      <c r="E386" s="1427">
        <f>'[8]sp. DRG'!F327</f>
        <v>1620.49</v>
      </c>
      <c r="F386" s="1386">
        <f>'[8]sp. DRG'!G327</f>
        <v>1308</v>
      </c>
      <c r="G386" s="1427">
        <f>'[8]sp. DRG'!H327</f>
        <v>1620.4</v>
      </c>
      <c r="H386" s="1432"/>
      <c r="I386" s="1433"/>
      <c r="J386" s="1432"/>
      <c r="K386" s="1433"/>
      <c r="L386" s="1432">
        <f>'[8]sp. DRG'!I327</f>
        <v>0</v>
      </c>
      <c r="M386" s="1427">
        <f>'[8]sp. DRG'!J327</f>
        <v>0</v>
      </c>
      <c r="N386" s="1432">
        <f>'[8]sp. DRG'!K327</f>
        <v>0</v>
      </c>
      <c r="O386" s="1432">
        <f>'[8]sp. DRG'!L327</f>
        <v>0</v>
      </c>
      <c r="P386" s="1427">
        <f>'[8]sp. DRG'!M327</f>
        <v>0</v>
      </c>
      <c r="Q386" s="1432">
        <f>'[8]sp. DRG'!N327</f>
        <v>0</v>
      </c>
      <c r="R386" s="1427">
        <f>'[8]sp. DRG'!O327</f>
        <v>0</v>
      </c>
      <c r="S386" s="1427">
        <f>'[8]sp. DRG'!P327</f>
        <v>0</v>
      </c>
      <c r="T386" s="1432">
        <f>'[8]sp. DRG'!Q327</f>
        <v>966</v>
      </c>
      <c r="U386" s="1427">
        <f>'[8]sp. DRG'!R327</f>
        <v>197.56</v>
      </c>
      <c r="V386" s="1432">
        <f>'[8]sp. DRG'!S327</f>
        <v>0</v>
      </c>
      <c r="W386" s="1427">
        <f>'[8]sp. DRG'!T327</f>
        <v>196.04</v>
      </c>
      <c r="X386" s="1429">
        <f t="shared" si="83"/>
        <v>1818.05</v>
      </c>
      <c r="Y386" s="1429">
        <f t="shared" si="84"/>
        <v>1816.44</v>
      </c>
      <c r="Z386" s="878"/>
      <c r="AA386" s="878"/>
      <c r="AB386" s="879"/>
      <c r="AC386" s="879"/>
    </row>
    <row r="387" spans="1:29" ht="25.5">
      <c r="A387" s="1423" t="s">
        <v>866</v>
      </c>
      <c r="B387" s="1435" t="s">
        <v>867</v>
      </c>
      <c r="C387" s="1431">
        <v>1</v>
      </c>
      <c r="D387" s="1426">
        <f>'[8]sp. DRG'!E328</f>
        <v>1299</v>
      </c>
      <c r="E387" s="1427">
        <f>'[8]sp. DRG'!F328</f>
        <v>1340.24</v>
      </c>
      <c r="F387" s="1386">
        <f>'[8]sp. DRG'!G328</f>
        <v>864</v>
      </c>
      <c r="G387" s="1427">
        <f>'[8]sp. DRG'!H328</f>
        <v>1338.76</v>
      </c>
      <c r="H387" s="1432"/>
      <c r="I387" s="1433"/>
      <c r="J387" s="1432"/>
      <c r="K387" s="1433"/>
      <c r="L387" s="1432">
        <f>'[8]sp. DRG'!I328</f>
        <v>300</v>
      </c>
      <c r="M387" s="1427">
        <f>'[8]sp. DRG'!J328</f>
        <v>471.15</v>
      </c>
      <c r="N387" s="1432">
        <f>'[8]sp. DRG'!K328</f>
        <v>228</v>
      </c>
      <c r="O387" s="1432">
        <f>'[8]sp. DRG'!L328</f>
        <v>0</v>
      </c>
      <c r="P387" s="1427">
        <f>'[8]sp. DRG'!M328</f>
        <v>469.29</v>
      </c>
      <c r="Q387" s="1432">
        <f>'[8]sp. DRG'!N328</f>
        <v>0</v>
      </c>
      <c r="R387" s="1427">
        <f>'[8]sp. DRG'!O328</f>
        <v>0</v>
      </c>
      <c r="S387" s="1427">
        <f>'[8]sp. DRG'!P328</f>
        <v>0</v>
      </c>
      <c r="T387" s="1432">
        <f>'[8]sp. DRG'!Q328</f>
        <v>1577</v>
      </c>
      <c r="U387" s="1427">
        <f>'[8]sp. DRG'!R328</f>
        <v>257.41000000000003</v>
      </c>
      <c r="V387" s="1432">
        <f>'[8]sp. DRG'!S328</f>
        <v>0</v>
      </c>
      <c r="W387" s="1427">
        <f>'[8]sp. DRG'!T328</f>
        <v>257.41000000000003</v>
      </c>
      <c r="X387" s="1429">
        <f t="shared" si="83"/>
        <v>2068.8000000000002</v>
      </c>
      <c r="Y387" s="1429">
        <f t="shared" si="84"/>
        <v>2065.46</v>
      </c>
      <c r="Z387" s="878"/>
      <c r="AA387" s="878"/>
      <c r="AB387" s="879"/>
      <c r="AC387" s="879"/>
    </row>
    <row r="388" spans="1:29" ht="25.5">
      <c r="A388" s="1423" t="s">
        <v>868</v>
      </c>
      <c r="B388" s="1430" t="s">
        <v>869</v>
      </c>
      <c r="C388" s="1431">
        <v>1</v>
      </c>
      <c r="D388" s="1426">
        <f>'[8]sp. DRG'!E329</f>
        <v>7153</v>
      </c>
      <c r="E388" s="1427">
        <f>'[8]sp. DRG'!F329</f>
        <v>11892.74</v>
      </c>
      <c r="F388" s="1386">
        <f>'[8]sp. DRG'!G329</f>
        <v>5485</v>
      </c>
      <c r="G388" s="1427">
        <f>'[8]sp. DRG'!H329</f>
        <v>11817.96</v>
      </c>
      <c r="H388" s="1432"/>
      <c r="I388" s="1433"/>
      <c r="J388" s="1432"/>
      <c r="K388" s="1433"/>
      <c r="L388" s="1432">
        <f>'[8]sp. DRG'!I329</f>
        <v>151</v>
      </c>
      <c r="M388" s="1427">
        <f>'[8]sp. DRG'!J329</f>
        <v>346.5</v>
      </c>
      <c r="N388" s="1432">
        <f>'[8]sp. DRG'!K329</f>
        <v>107</v>
      </c>
      <c r="O388" s="1432">
        <f>'[8]sp. DRG'!L329</f>
        <v>0</v>
      </c>
      <c r="P388" s="1427">
        <f>'[8]sp. DRG'!M329</f>
        <v>317.86</v>
      </c>
      <c r="Q388" s="1432">
        <f>'[8]sp. DRG'!N329</f>
        <v>0</v>
      </c>
      <c r="R388" s="1427">
        <f>'[8]sp. DRG'!O329</f>
        <v>0</v>
      </c>
      <c r="S388" s="1427">
        <f>'[8]sp. DRG'!P329</f>
        <v>0</v>
      </c>
      <c r="T388" s="1432">
        <f>'[8]sp. DRG'!Q329</f>
        <v>3631</v>
      </c>
      <c r="U388" s="1427">
        <f>'[8]sp. DRG'!R329</f>
        <v>838.5</v>
      </c>
      <c r="V388" s="1432">
        <f>'[8]sp. DRG'!S329</f>
        <v>0</v>
      </c>
      <c r="W388" s="1427">
        <f>'[8]sp. DRG'!T329</f>
        <v>837.84</v>
      </c>
      <c r="X388" s="1429">
        <f t="shared" si="83"/>
        <v>13077.74</v>
      </c>
      <c r="Y388" s="1429">
        <f t="shared" si="84"/>
        <v>12973.66</v>
      </c>
      <c r="Z388" s="878"/>
      <c r="AA388" s="878"/>
      <c r="AB388" s="879"/>
      <c r="AC388" s="879"/>
    </row>
    <row r="389" spans="1:29" ht="25.5">
      <c r="A389" s="1436" t="s">
        <v>870</v>
      </c>
      <c r="B389" s="1437" t="s">
        <v>871</v>
      </c>
      <c r="C389" s="1438">
        <v>1</v>
      </c>
      <c r="D389" s="1426">
        <f>'[8]sp. DRG'!E330</f>
        <v>2895</v>
      </c>
      <c r="E389" s="1427">
        <f>'[8]sp. DRG'!F330</f>
        <v>3886.96</v>
      </c>
      <c r="F389" s="1386">
        <f>'[8]sp. DRG'!G330</f>
        <v>2021</v>
      </c>
      <c r="G389" s="1427">
        <f>'[8]sp. DRG'!H330</f>
        <v>3885.53</v>
      </c>
      <c r="H389" s="1432"/>
      <c r="I389" s="1433"/>
      <c r="J389" s="1432"/>
      <c r="K389" s="1433"/>
      <c r="L389" s="1432">
        <f>'[8]sp. DRG'!I330</f>
        <v>7</v>
      </c>
      <c r="M389" s="1427">
        <f>'[8]sp. DRG'!J330</f>
        <v>39.450000000000003</v>
      </c>
      <c r="N389" s="1432">
        <f>'[8]sp. DRG'!K330</f>
        <v>7</v>
      </c>
      <c r="O389" s="1432">
        <f>'[8]sp. DRG'!L330</f>
        <v>0</v>
      </c>
      <c r="P389" s="1427">
        <f>'[8]sp. DRG'!M330</f>
        <v>30.41</v>
      </c>
      <c r="Q389" s="1432">
        <f>'[8]sp. DRG'!N330</f>
        <v>0</v>
      </c>
      <c r="R389" s="1427">
        <f>'[8]sp. DRG'!O330</f>
        <v>0</v>
      </c>
      <c r="S389" s="1427">
        <f>'[8]sp. DRG'!P330</f>
        <v>0</v>
      </c>
      <c r="T389" s="1432">
        <f>'[8]sp. DRG'!Q330</f>
        <v>6209</v>
      </c>
      <c r="U389" s="1427">
        <f>'[8]sp. DRG'!R330</f>
        <v>1270.3399999999999</v>
      </c>
      <c r="V389" s="1432">
        <f>'[8]sp. DRG'!S330</f>
        <v>0</v>
      </c>
      <c r="W389" s="1427">
        <f>'[8]sp. DRG'!T330</f>
        <v>1270.33</v>
      </c>
      <c r="X389" s="1429">
        <f t="shared" si="83"/>
        <v>5196.75</v>
      </c>
      <c r="Y389" s="1429">
        <f t="shared" si="84"/>
        <v>5186.2700000000004</v>
      </c>
      <c r="Z389" s="878"/>
      <c r="AA389" s="878"/>
      <c r="AB389" s="879"/>
      <c r="AC389" s="879"/>
    </row>
    <row r="390" spans="1:29" ht="25.5">
      <c r="A390" s="1439" t="s">
        <v>872</v>
      </c>
      <c r="B390" s="1440" t="s">
        <v>873</v>
      </c>
      <c r="C390" s="1431">
        <v>1</v>
      </c>
      <c r="D390" s="1426">
        <f>'[8]sp. DRG'!E331</f>
        <v>407</v>
      </c>
      <c r="E390" s="1427">
        <f>'[8]sp. DRG'!F331</f>
        <v>492.38</v>
      </c>
      <c r="F390" s="1386">
        <f>'[8]sp. DRG'!G331</f>
        <v>268</v>
      </c>
      <c r="G390" s="1427">
        <f>'[8]sp. DRG'!H331</f>
        <v>491.88</v>
      </c>
      <c r="H390" s="1432"/>
      <c r="I390" s="1433"/>
      <c r="J390" s="1432"/>
      <c r="K390" s="1433"/>
      <c r="L390" s="1432">
        <f>'[8]sp. DRG'!I331</f>
        <v>795</v>
      </c>
      <c r="M390" s="1427">
        <f>'[8]sp. DRG'!J331</f>
        <v>1254.6099999999999</v>
      </c>
      <c r="N390" s="1432">
        <f>'[8]sp. DRG'!K331</f>
        <v>661</v>
      </c>
      <c r="O390" s="1432">
        <f>'[8]sp. DRG'!L331</f>
        <v>0</v>
      </c>
      <c r="P390" s="1427">
        <f>'[8]sp. DRG'!M331</f>
        <v>1254.6099999999999</v>
      </c>
      <c r="Q390" s="1432">
        <f>'[8]sp. DRG'!N331</f>
        <v>0</v>
      </c>
      <c r="R390" s="1427">
        <f>'[8]sp. DRG'!O331</f>
        <v>0</v>
      </c>
      <c r="S390" s="1427">
        <f>'[8]sp. DRG'!P331</f>
        <v>0</v>
      </c>
      <c r="T390" s="1432">
        <f>'[8]sp. DRG'!Q331</f>
        <v>193</v>
      </c>
      <c r="U390" s="1427">
        <f>'[8]sp. DRG'!R331</f>
        <v>43.46</v>
      </c>
      <c r="V390" s="1432">
        <f>'[8]sp. DRG'!S331</f>
        <v>0</v>
      </c>
      <c r="W390" s="1427">
        <f>'[8]sp. DRG'!T331</f>
        <v>42.75</v>
      </c>
      <c r="X390" s="1429">
        <f t="shared" si="83"/>
        <v>1790.4499999999998</v>
      </c>
      <c r="Y390" s="1429">
        <f t="shared" si="84"/>
        <v>1789.2399999999998</v>
      </c>
      <c r="Z390" s="878"/>
      <c r="AA390" s="878"/>
      <c r="AB390" s="879"/>
      <c r="AC390" s="879"/>
    </row>
    <row r="391" spans="1:29" ht="22.5">
      <c r="A391" s="1414" t="s">
        <v>874</v>
      </c>
      <c r="B391" s="1441" t="s">
        <v>875</v>
      </c>
      <c r="C391" s="1438">
        <v>3</v>
      </c>
      <c r="D391" s="1442"/>
      <c r="E391" s="1433"/>
      <c r="F391" s="1432"/>
      <c r="G391" s="1433"/>
      <c r="H391" s="1432"/>
      <c r="I391" s="1433"/>
      <c r="J391" s="1432"/>
      <c r="K391" s="1433"/>
      <c r="L391" s="1432">
        <f>'[8]sp. recuperare si  cronici'!E102</f>
        <v>411</v>
      </c>
      <c r="M391" s="1433">
        <f>'[8]sp. recuperare si  cronici'!F102</f>
        <v>951.99</v>
      </c>
      <c r="N391" s="1432">
        <f>'[8]sp. recuperare si  cronici'!G102</f>
        <v>418</v>
      </c>
      <c r="O391" s="1432">
        <f>'[8]sp. recuperare si  cronici'!H102</f>
        <v>0</v>
      </c>
      <c r="P391" s="1433">
        <f>'[8]sp. recuperare si  cronici'!I102</f>
        <v>951.99</v>
      </c>
      <c r="Q391" s="1432">
        <f>'[8]sp. recuperare si  cronici'!J102</f>
        <v>918</v>
      </c>
      <c r="R391" s="1433">
        <f>'[8]sp. recuperare si  cronici'!K102</f>
        <v>215.73</v>
      </c>
      <c r="S391" s="1433">
        <f>'[8]sp. recuperare si  cronici'!L102</f>
        <v>215.73</v>
      </c>
      <c r="T391" s="1432">
        <f>'[8]sp. recuperare si  cronici'!Q102</f>
        <v>0</v>
      </c>
      <c r="U391" s="1433">
        <f>'[8]sp. recuperare si  cronici'!R102</f>
        <v>0</v>
      </c>
      <c r="V391" s="1432">
        <f>'[8]sp. recuperare si  cronici'!S102</f>
        <v>0</v>
      </c>
      <c r="W391" s="1433">
        <f>'[8]sp. recuperare si  cronici'!T102</f>
        <v>0</v>
      </c>
      <c r="X391" s="1429">
        <f t="shared" si="83"/>
        <v>1167.72</v>
      </c>
      <c r="Y391" s="1429">
        <f t="shared" si="84"/>
        <v>1167.72</v>
      </c>
      <c r="Z391" s="878"/>
      <c r="AA391" s="878"/>
      <c r="AB391" s="879"/>
      <c r="AC391" s="879"/>
    </row>
    <row r="392" spans="1:29" ht="22.5">
      <c r="A392" s="1414" t="s">
        <v>876</v>
      </c>
      <c r="B392" s="1441" t="s">
        <v>877</v>
      </c>
      <c r="C392" s="1438">
        <v>3</v>
      </c>
      <c r="D392" s="1442"/>
      <c r="E392" s="1433"/>
      <c r="F392" s="1432"/>
      <c r="G392" s="1433"/>
      <c r="H392" s="1432"/>
      <c r="I392" s="1433"/>
      <c r="J392" s="1432"/>
      <c r="K392" s="1433"/>
      <c r="L392" s="1432">
        <f>'[8]sp. recuperare si  cronici'!E103</f>
        <v>0</v>
      </c>
      <c r="M392" s="1433">
        <f>'[8]sp. recuperare si  cronici'!F103</f>
        <v>0</v>
      </c>
      <c r="N392" s="1432">
        <f>'[8]sp. recuperare si  cronici'!G103</f>
        <v>0</v>
      </c>
      <c r="O392" s="1432">
        <f>'[8]sp. recuperare si  cronici'!H103</f>
        <v>0</v>
      </c>
      <c r="P392" s="1433">
        <f>'[8]sp. recuperare si  cronici'!I103</f>
        <v>0</v>
      </c>
      <c r="Q392" s="1432">
        <f>'[8]sp. recuperare si  cronici'!J103</f>
        <v>3044</v>
      </c>
      <c r="R392" s="1433">
        <f>'[8]sp. recuperare si  cronici'!K103</f>
        <v>715.34</v>
      </c>
      <c r="S392" s="1433">
        <f>'[8]sp. recuperare si  cronici'!L103</f>
        <v>715.34</v>
      </c>
      <c r="T392" s="1432">
        <f>'[8]sp. recuperare si  cronici'!Q103</f>
        <v>0</v>
      </c>
      <c r="U392" s="1433">
        <f>'[8]sp. recuperare si  cronici'!R103</f>
        <v>0</v>
      </c>
      <c r="V392" s="1432">
        <f>'[8]sp. recuperare si  cronici'!S103</f>
        <v>0</v>
      </c>
      <c r="W392" s="1433">
        <f>'[8]sp. recuperare si  cronici'!T103</f>
        <v>0</v>
      </c>
      <c r="X392" s="1429">
        <f t="shared" si="83"/>
        <v>715.34</v>
      </c>
      <c r="Y392" s="1429">
        <f t="shared" si="84"/>
        <v>715.34</v>
      </c>
      <c r="Z392" s="878"/>
      <c r="AA392" s="878"/>
      <c r="AB392" s="879"/>
      <c r="AC392" s="879"/>
    </row>
    <row r="393" spans="1:29" ht="23.25" thickBot="1">
      <c r="A393" s="1443" t="s">
        <v>878</v>
      </c>
      <c r="B393" s="1444" t="s">
        <v>879</v>
      </c>
      <c r="C393" s="1445">
        <v>2</v>
      </c>
      <c r="D393" s="1446"/>
      <c r="E393" s="1447"/>
      <c r="F393" s="1448"/>
      <c r="G393" s="1447"/>
      <c r="H393" s="1448">
        <f>'[8]sp. acuti altele decat DRG'!E62</f>
        <v>0</v>
      </c>
      <c r="I393" s="1448">
        <f>'[8]sp. acuti altele decat DRG'!F62</f>
        <v>0</v>
      </c>
      <c r="J393" s="1448">
        <f>'[8]sp. acuti altele decat DRG'!G62</f>
        <v>0</v>
      </c>
      <c r="K393" s="1448">
        <f>'[8]sp. acuti altele decat DRG'!H62</f>
        <v>0</v>
      </c>
      <c r="L393" s="1448">
        <f>'[8]sp. acuti altele decat DRG'!I62</f>
        <v>0</v>
      </c>
      <c r="M393" s="1447">
        <f>'[8]sp. acuti altele decat DRG'!J62</f>
        <v>0</v>
      </c>
      <c r="N393" s="1448">
        <f>'[8]sp. acuti altele decat DRG'!L62</f>
        <v>0</v>
      </c>
      <c r="O393" s="1448">
        <f>'[8]sp. acuti altele decat DRG'!M62</f>
        <v>0</v>
      </c>
      <c r="P393" s="1447">
        <f>'[8]sp. acuti altele decat DRG'!M62</f>
        <v>0</v>
      </c>
      <c r="Q393" s="1448">
        <f>'[8]sp. acuti altele decat DRG'!N62</f>
        <v>0</v>
      </c>
      <c r="R393" s="1447">
        <f>'[8]sp. acuti altele decat DRG'!O62</f>
        <v>0</v>
      </c>
      <c r="S393" s="1447">
        <f>'[8]sp. acuti altele decat DRG'!P62</f>
        <v>0</v>
      </c>
      <c r="T393" s="1448">
        <f>'[8]sp. acuti altele decat DRG'!Q62</f>
        <v>0</v>
      </c>
      <c r="U393" s="1447">
        <f>'[8]sp. acuti altele decat DRG'!R62</f>
        <v>0</v>
      </c>
      <c r="V393" s="1448">
        <f>'[8]sp. acuti altele decat DRG'!S62</f>
        <v>0</v>
      </c>
      <c r="W393" s="1447">
        <f>'[8]sp. acuti altele decat DRG'!T62</f>
        <v>0</v>
      </c>
      <c r="X393" s="1429">
        <f t="shared" si="83"/>
        <v>0</v>
      </c>
      <c r="Y393" s="1429">
        <f t="shared" si="84"/>
        <v>0</v>
      </c>
      <c r="Z393" s="878"/>
      <c r="AA393" s="878"/>
      <c r="AB393" s="879"/>
      <c r="AC393" s="879"/>
    </row>
    <row r="394" spans="1:29" ht="13.5" thickBot="1">
      <c r="A394" s="3024" t="s">
        <v>880</v>
      </c>
      <c r="B394" s="3025"/>
      <c r="C394" s="3026"/>
      <c r="D394" s="875">
        <f>SUM(D382:D393)</f>
        <v>62746</v>
      </c>
      <c r="E394" s="875">
        <f t="shared" ref="E394:K394" si="85">SUM(E382:E393)</f>
        <v>92114.570000000022</v>
      </c>
      <c r="F394" s="875">
        <f t="shared" si="85"/>
        <v>46548</v>
      </c>
      <c r="G394" s="875">
        <f t="shared" si="85"/>
        <v>92023.299999999988</v>
      </c>
      <c r="H394" s="875">
        <f t="shared" si="85"/>
        <v>0</v>
      </c>
      <c r="I394" s="875">
        <f t="shared" si="85"/>
        <v>0</v>
      </c>
      <c r="J394" s="875">
        <f t="shared" si="85"/>
        <v>0</v>
      </c>
      <c r="K394" s="875">
        <f t="shared" si="85"/>
        <v>0</v>
      </c>
      <c r="L394" s="875">
        <f>SUM(L382:L393)</f>
        <v>7082</v>
      </c>
      <c r="M394" s="875">
        <f t="shared" ref="M394:Y394" si="86">SUM(M382:M393)</f>
        <v>19747.430000000004</v>
      </c>
      <c r="N394" s="875">
        <f t="shared" si="86"/>
        <v>4652</v>
      </c>
      <c r="O394" s="875">
        <f t="shared" si="86"/>
        <v>64954</v>
      </c>
      <c r="P394" s="875">
        <f t="shared" si="86"/>
        <v>19695.120000000003</v>
      </c>
      <c r="Q394" s="875">
        <f t="shared" si="86"/>
        <v>4770</v>
      </c>
      <c r="R394" s="875">
        <f t="shared" si="86"/>
        <v>1120.95</v>
      </c>
      <c r="S394" s="875">
        <f t="shared" si="86"/>
        <v>1120.95</v>
      </c>
      <c r="T394" s="875">
        <f t="shared" si="86"/>
        <v>32698</v>
      </c>
      <c r="U394" s="875">
        <f t="shared" si="86"/>
        <v>7205.84</v>
      </c>
      <c r="V394" s="875">
        <f t="shared" si="86"/>
        <v>0</v>
      </c>
      <c r="W394" s="875">
        <f t="shared" si="86"/>
        <v>7192.03</v>
      </c>
      <c r="X394" s="875">
        <f t="shared" si="86"/>
        <v>120188.79</v>
      </c>
      <c r="Y394" s="875">
        <f t="shared" si="86"/>
        <v>120031.40000000002</v>
      </c>
      <c r="Z394" s="878">
        <f>'[8]sp. DRG'!U332+'[8]sp. recuperare si  cronici'!U104+'[8]sp. acuti altele decat DRG'!U63</f>
        <v>120188.79</v>
      </c>
      <c r="AA394" s="878">
        <f>'[8]sp. DRG'!V332+'[8]sp. recuperare si  cronici'!V104+'[8]sp. acuti altele decat DRG'!V63</f>
        <v>120031.40000000002</v>
      </c>
      <c r="AB394" s="879">
        <f>X394-Z394</f>
        <v>0</v>
      </c>
      <c r="AC394" s="879">
        <f>Y394-AA394</f>
        <v>0</v>
      </c>
    </row>
    <row r="395" spans="1:29" ht="22.5">
      <c r="A395" s="1449" t="s">
        <v>881</v>
      </c>
      <c r="B395" s="1450" t="s">
        <v>882</v>
      </c>
      <c r="C395" s="1451">
        <v>1</v>
      </c>
      <c r="D395" s="1264">
        <f>'[8]sp. DRG'!E333</f>
        <v>30328</v>
      </c>
      <c r="E395" s="1045">
        <f>'[8]sp. DRG'!F333</f>
        <v>61448.01</v>
      </c>
      <c r="F395" s="1150">
        <f>'[8]sp. DRG'!G333</f>
        <v>30328</v>
      </c>
      <c r="G395" s="1047">
        <f>'[8]sp. DRG'!H333</f>
        <v>61448.01</v>
      </c>
      <c r="H395" s="1191"/>
      <c r="I395" s="1045"/>
      <c r="J395" s="1151"/>
      <c r="K395" s="1047"/>
      <c r="L395" s="1196">
        <f>'[8]sp. DRG'!I333</f>
        <v>409</v>
      </c>
      <c r="M395" s="991">
        <f>'[8]sp. DRG'!J333</f>
        <v>3162.13</v>
      </c>
      <c r="N395" s="1191">
        <f>'[8]sp. DRG'!K333</f>
        <v>409</v>
      </c>
      <c r="O395" s="1191">
        <f>'[8]sp. DRG'!L333</f>
        <v>9510</v>
      </c>
      <c r="P395" s="991">
        <f>'[8]sp. DRG'!M333</f>
        <v>3162.13</v>
      </c>
      <c r="Q395" s="1191">
        <f>'[8]sp. DRG'!N333</f>
        <v>0</v>
      </c>
      <c r="R395" s="991">
        <f>'[8]sp. DRG'!O333</f>
        <v>0</v>
      </c>
      <c r="S395" s="1197">
        <f>'[8]sp. DRG'!P333</f>
        <v>0</v>
      </c>
      <c r="T395" s="1191">
        <f>'[8]sp. DRG'!Q333</f>
        <v>9702</v>
      </c>
      <c r="U395" s="991">
        <f>'[8]sp. DRG'!R333</f>
        <v>2738.38</v>
      </c>
      <c r="V395" s="1191">
        <f>'[8]sp. DRG'!S333</f>
        <v>9702</v>
      </c>
      <c r="W395" s="1197">
        <f>'[8]sp. DRG'!T333</f>
        <v>2738.38</v>
      </c>
      <c r="X395" s="1052">
        <f t="shared" ref="X395:X404" si="87">U395+R395+M395+I395+E395</f>
        <v>67348.52</v>
      </c>
      <c r="Y395" s="913">
        <f t="shared" ref="Y395:Y404" si="88">W395+S395+P395+K395+G395</f>
        <v>67348.52</v>
      </c>
    </row>
    <row r="396" spans="1:29" ht="22.5" customHeight="1">
      <c r="A396" s="1374" t="s">
        <v>883</v>
      </c>
      <c r="B396" s="1401" t="s">
        <v>884</v>
      </c>
      <c r="C396" s="854">
        <v>1</v>
      </c>
      <c r="D396" s="855">
        <f>'[8]sp. DRG'!E334</f>
        <v>4460</v>
      </c>
      <c r="E396" s="856">
        <f>'[8]sp. DRG'!F334</f>
        <v>6041.63</v>
      </c>
      <c r="F396" s="857">
        <f>'[8]sp. DRG'!G334</f>
        <v>4460</v>
      </c>
      <c r="G396" s="858">
        <f>'[8]sp. DRG'!H334</f>
        <v>6041.63</v>
      </c>
      <c r="H396" s="914"/>
      <c r="I396" s="856"/>
      <c r="J396" s="915"/>
      <c r="K396" s="858"/>
      <c r="L396" s="923">
        <f>'[8]sp. DRG'!I334</f>
        <v>200</v>
      </c>
      <c r="M396" s="1327">
        <f>'[8]sp. DRG'!J334</f>
        <v>313.60000000000002</v>
      </c>
      <c r="N396" s="914">
        <f>'[8]sp. DRG'!K334</f>
        <v>200</v>
      </c>
      <c r="O396" s="914">
        <f>'[8]sp. DRG'!L334</f>
        <v>2356</v>
      </c>
      <c r="P396" s="1327">
        <f>'[8]sp. DRG'!M334</f>
        <v>313.60000000000002</v>
      </c>
      <c r="Q396" s="914">
        <f>'[8]sp. DRG'!N334</f>
        <v>236</v>
      </c>
      <c r="R396" s="1327">
        <f>'[8]sp. DRG'!O334</f>
        <v>46.65</v>
      </c>
      <c r="S396" s="1411">
        <f>'[8]sp. DRG'!P334</f>
        <v>46.65</v>
      </c>
      <c r="T396" s="914">
        <f>'[8]sp. DRG'!Q334</f>
        <v>3485</v>
      </c>
      <c r="U396" s="1327">
        <f>'[8]sp. DRG'!R334</f>
        <v>669.15</v>
      </c>
      <c r="V396" s="914">
        <f>'[8]sp. DRG'!S334</f>
        <v>3485</v>
      </c>
      <c r="W396" s="1411">
        <f>'[8]sp. DRG'!T334</f>
        <v>669.15</v>
      </c>
      <c r="X396" s="1052">
        <f t="shared" si="87"/>
        <v>7071.0300000000007</v>
      </c>
      <c r="Y396" s="913">
        <f t="shared" si="88"/>
        <v>7071.0300000000007</v>
      </c>
    </row>
    <row r="397" spans="1:29">
      <c r="A397" s="1374" t="s">
        <v>885</v>
      </c>
      <c r="B397" s="1401" t="s">
        <v>886</v>
      </c>
      <c r="C397" s="854">
        <v>1</v>
      </c>
      <c r="D397" s="855">
        <f>'[8]sp. DRG'!E335</f>
        <v>6258</v>
      </c>
      <c r="E397" s="856">
        <f>'[8]sp. DRG'!F335</f>
        <v>9195.82</v>
      </c>
      <c r="F397" s="857">
        <f>'[8]sp. DRG'!G335</f>
        <v>6258</v>
      </c>
      <c r="G397" s="858">
        <f>'[8]sp. DRG'!H335</f>
        <v>9195.82</v>
      </c>
      <c r="H397" s="914"/>
      <c r="I397" s="856"/>
      <c r="J397" s="915"/>
      <c r="K397" s="858"/>
      <c r="L397" s="923">
        <f>'[8]sp. DRG'!I335</f>
        <v>58</v>
      </c>
      <c r="M397" s="1327">
        <f>'[8]sp. DRG'!J335</f>
        <v>281.04000000000002</v>
      </c>
      <c r="N397" s="914">
        <f>'[8]sp. DRG'!K335</f>
        <v>58</v>
      </c>
      <c r="O397" s="914">
        <f>'[8]sp. DRG'!L335</f>
        <v>1932</v>
      </c>
      <c r="P397" s="1327">
        <f>'[8]sp. DRG'!M335</f>
        <v>281.04000000000002</v>
      </c>
      <c r="Q397" s="914">
        <f>'[8]sp. DRG'!N335</f>
        <v>1379</v>
      </c>
      <c r="R397" s="1327">
        <f>'[8]sp. DRG'!O335</f>
        <v>282.60000000000002</v>
      </c>
      <c r="S397" s="1411">
        <f>'[8]sp. DRG'!P335</f>
        <v>282.60000000000002</v>
      </c>
      <c r="T397" s="914">
        <f>'[8]sp. DRG'!Q335</f>
        <v>2321</v>
      </c>
      <c r="U397" s="1327">
        <f>'[8]sp. DRG'!R335</f>
        <v>510.57</v>
      </c>
      <c r="V397" s="914">
        <f>'[8]sp. DRG'!S335</f>
        <v>2321</v>
      </c>
      <c r="W397" s="1411">
        <f>'[8]sp. DRG'!T335</f>
        <v>510.57</v>
      </c>
      <c r="X397" s="1052">
        <f t="shared" si="87"/>
        <v>10270.029999999999</v>
      </c>
      <c r="Y397" s="913">
        <f t="shared" si="88"/>
        <v>10270.029999999999</v>
      </c>
    </row>
    <row r="398" spans="1:29" ht="22.5">
      <c r="A398" s="1374" t="s">
        <v>887</v>
      </c>
      <c r="B398" s="1401" t="s">
        <v>888</v>
      </c>
      <c r="C398" s="854">
        <v>1</v>
      </c>
      <c r="D398" s="855">
        <f>'[8]sp. DRG'!E336</f>
        <v>2514</v>
      </c>
      <c r="E398" s="856">
        <f>'[8]sp. DRG'!F336</f>
        <v>2841.95</v>
      </c>
      <c r="F398" s="857">
        <f>'[8]sp. DRG'!G336</f>
        <v>2514</v>
      </c>
      <c r="G398" s="858">
        <f>'[8]sp. DRG'!H336</f>
        <v>2841.95</v>
      </c>
      <c r="H398" s="914"/>
      <c r="I398" s="856"/>
      <c r="J398" s="915"/>
      <c r="K398" s="858"/>
      <c r="L398" s="923">
        <f>'[8]sp. DRG'!I336</f>
        <v>0</v>
      </c>
      <c r="M398" s="1327">
        <f>'[8]sp. DRG'!J336</f>
        <v>0</v>
      </c>
      <c r="N398" s="914">
        <f>'[8]sp. DRG'!K336</f>
        <v>0</v>
      </c>
      <c r="O398" s="914">
        <f>'[8]sp. DRG'!L336</f>
        <v>0</v>
      </c>
      <c r="P398" s="1327">
        <f>'[8]sp. DRG'!M336</f>
        <v>0</v>
      </c>
      <c r="Q398" s="914">
        <f>'[8]sp. DRG'!N336</f>
        <v>0</v>
      </c>
      <c r="R398" s="1327">
        <f>'[8]sp. DRG'!O336</f>
        <v>0</v>
      </c>
      <c r="S398" s="1411">
        <f>'[8]sp. DRG'!P336</f>
        <v>0</v>
      </c>
      <c r="T398" s="914">
        <f>'[8]sp. DRG'!Q336</f>
        <v>1946</v>
      </c>
      <c r="U398" s="1327">
        <f>'[8]sp. DRG'!R336</f>
        <v>495.11</v>
      </c>
      <c r="V398" s="914">
        <f>'[8]sp. DRG'!S336</f>
        <v>1946</v>
      </c>
      <c r="W398" s="1411">
        <f>'[8]sp. DRG'!T336</f>
        <v>495.11</v>
      </c>
      <c r="X398" s="1052">
        <f t="shared" si="87"/>
        <v>3337.06</v>
      </c>
      <c r="Y398" s="913">
        <f t="shared" si="88"/>
        <v>3337.06</v>
      </c>
    </row>
    <row r="399" spans="1:29">
      <c r="A399" s="1398" t="s">
        <v>889</v>
      </c>
      <c r="B399" s="1399" t="s">
        <v>890</v>
      </c>
      <c r="C399" s="1400">
        <v>1</v>
      </c>
      <c r="D399" s="855">
        <f>'[8]sp. DRG'!E337</f>
        <v>9122</v>
      </c>
      <c r="E399" s="856">
        <f>'[8]sp. DRG'!F337</f>
        <v>15734.86</v>
      </c>
      <c r="F399" s="857">
        <f>'[8]sp. DRG'!G337</f>
        <v>9122</v>
      </c>
      <c r="G399" s="858">
        <f>'[8]sp. DRG'!H337</f>
        <v>15734.86</v>
      </c>
      <c r="H399" s="1300"/>
      <c r="I399" s="856"/>
      <c r="J399" s="1160"/>
      <c r="K399" s="858"/>
      <c r="L399" s="923">
        <f>'[8]sp. DRG'!I337</f>
        <v>134</v>
      </c>
      <c r="M399" s="1327">
        <f>'[8]sp. DRG'!J337</f>
        <v>560.66999999999996</v>
      </c>
      <c r="N399" s="914">
        <f>'[8]sp. DRG'!K337</f>
        <v>134</v>
      </c>
      <c r="O399" s="914">
        <f>'[8]sp. DRG'!L337</f>
        <v>4480</v>
      </c>
      <c r="P399" s="1327">
        <f>'[8]sp. DRG'!M337</f>
        <v>560.66999999999996</v>
      </c>
      <c r="Q399" s="914">
        <f>'[8]sp. DRG'!N337</f>
        <v>0</v>
      </c>
      <c r="R399" s="1327">
        <f>'[8]sp. DRG'!O337</f>
        <v>0</v>
      </c>
      <c r="S399" s="1411">
        <f>'[8]sp. DRG'!P337</f>
        <v>0</v>
      </c>
      <c r="T399" s="914">
        <f>'[8]sp. DRG'!Q337</f>
        <v>12697</v>
      </c>
      <c r="U399" s="1327">
        <f>'[8]sp. DRG'!R337</f>
        <v>1363.02</v>
      </c>
      <c r="V399" s="914">
        <f>'[8]sp. DRG'!S337</f>
        <v>12697</v>
      </c>
      <c r="W399" s="1411">
        <f>'[8]sp. DRG'!T337</f>
        <v>1363.02</v>
      </c>
      <c r="X399" s="1052">
        <f t="shared" si="87"/>
        <v>17658.55</v>
      </c>
      <c r="Y399" s="913">
        <f t="shared" si="88"/>
        <v>17658.55</v>
      </c>
    </row>
    <row r="400" spans="1:29">
      <c r="A400" s="1374" t="s">
        <v>891</v>
      </c>
      <c r="B400" s="1401" t="s">
        <v>892</v>
      </c>
      <c r="C400" s="854">
        <v>1</v>
      </c>
      <c r="D400" s="855">
        <f>'[8]sp. DRG'!E338</f>
        <v>588</v>
      </c>
      <c r="E400" s="856">
        <f>'[8]sp. DRG'!F338</f>
        <v>558.86</v>
      </c>
      <c r="F400" s="857">
        <f>'[8]sp. DRG'!G338</f>
        <v>588</v>
      </c>
      <c r="G400" s="858">
        <f>'[8]sp. DRG'!H338</f>
        <v>558.86</v>
      </c>
      <c r="H400" s="914"/>
      <c r="I400" s="856"/>
      <c r="J400" s="915"/>
      <c r="K400" s="858"/>
      <c r="L400" s="923">
        <f>'[8]sp. DRG'!I338</f>
        <v>643</v>
      </c>
      <c r="M400" s="1327">
        <f>'[8]sp. DRG'!J338</f>
        <v>1222.6600000000001</v>
      </c>
      <c r="N400" s="914">
        <f>'[8]sp. DRG'!K338</f>
        <v>643</v>
      </c>
      <c r="O400" s="914">
        <f>'[8]sp. DRG'!L338</f>
        <v>7315</v>
      </c>
      <c r="P400" s="1327">
        <f>'[8]sp. DRG'!M338</f>
        <v>1222.6600000000001</v>
      </c>
      <c r="Q400" s="914">
        <f>'[8]sp. DRG'!N338</f>
        <v>2671</v>
      </c>
      <c r="R400" s="1327">
        <f>'[8]sp. DRG'!O338</f>
        <v>560.83000000000004</v>
      </c>
      <c r="S400" s="1411">
        <f>'[8]sp. DRG'!P338</f>
        <v>560.83000000000004</v>
      </c>
      <c r="T400" s="914">
        <f>'[8]sp. DRG'!Q338</f>
        <v>392</v>
      </c>
      <c r="U400" s="1327">
        <f>'[8]sp. DRG'!R338</f>
        <v>80.92</v>
      </c>
      <c r="V400" s="914">
        <f>'[8]sp. DRG'!S338</f>
        <v>392</v>
      </c>
      <c r="W400" s="1411">
        <f>'[8]sp. DRG'!T338</f>
        <v>80.92</v>
      </c>
      <c r="X400" s="1052">
        <f t="shared" si="87"/>
        <v>2423.27</v>
      </c>
      <c r="Y400" s="913">
        <f t="shared" si="88"/>
        <v>2423.27</v>
      </c>
    </row>
    <row r="401" spans="1:29">
      <c r="A401" s="1374" t="s">
        <v>893</v>
      </c>
      <c r="B401" s="1401" t="s">
        <v>894</v>
      </c>
      <c r="C401" s="854">
        <v>1</v>
      </c>
      <c r="D401" s="855">
        <f>'[8]sp. DRG'!E339</f>
        <v>4028</v>
      </c>
      <c r="E401" s="856">
        <f>'[8]sp. DRG'!F339</f>
        <v>4587.28</v>
      </c>
      <c r="F401" s="857">
        <f>'[8]sp. DRG'!G339</f>
        <v>4028</v>
      </c>
      <c r="G401" s="858">
        <f>'[8]sp. DRG'!H339</f>
        <v>4587.28</v>
      </c>
      <c r="H401" s="914"/>
      <c r="I401" s="856"/>
      <c r="J401" s="915"/>
      <c r="K401" s="858"/>
      <c r="L401" s="923">
        <f>'[8]sp. DRG'!I339</f>
        <v>0</v>
      </c>
      <c r="M401" s="1327">
        <f>'[8]sp. DRG'!J339</f>
        <v>0</v>
      </c>
      <c r="N401" s="914">
        <f>'[8]sp. DRG'!K339</f>
        <v>0</v>
      </c>
      <c r="O401" s="914">
        <f>'[8]sp. DRG'!L339</f>
        <v>0</v>
      </c>
      <c r="P401" s="1327">
        <f>'[8]sp. DRG'!M339</f>
        <v>0</v>
      </c>
      <c r="Q401" s="914">
        <f>'[8]sp. DRG'!N339</f>
        <v>0</v>
      </c>
      <c r="R401" s="1327">
        <f>'[8]sp. DRG'!O339</f>
        <v>0</v>
      </c>
      <c r="S401" s="1411">
        <f>'[8]sp. DRG'!P339</f>
        <v>0</v>
      </c>
      <c r="T401" s="914">
        <f>'[8]sp. DRG'!Q339</f>
        <v>4903</v>
      </c>
      <c r="U401" s="1327">
        <f>'[8]sp. DRG'!R339</f>
        <v>500.45</v>
      </c>
      <c r="V401" s="914">
        <f>'[8]sp. DRG'!S339</f>
        <v>4903</v>
      </c>
      <c r="W401" s="1411">
        <f>'[8]sp. DRG'!T339</f>
        <v>500.45</v>
      </c>
      <c r="X401" s="1052">
        <f t="shared" si="87"/>
        <v>5087.7299999999996</v>
      </c>
      <c r="Y401" s="913">
        <f t="shared" si="88"/>
        <v>5087.7299999999996</v>
      </c>
    </row>
    <row r="402" spans="1:29" s="862" customFormat="1" ht="22.5">
      <c r="A402" s="1374" t="s">
        <v>895</v>
      </c>
      <c r="B402" s="1401" t="s">
        <v>896</v>
      </c>
      <c r="C402" s="854">
        <v>1</v>
      </c>
      <c r="D402" s="855">
        <f>'[8]sp. DRG'!E340</f>
        <v>222</v>
      </c>
      <c r="E402" s="856">
        <f>'[8]sp. DRG'!F340</f>
        <v>341.88</v>
      </c>
      <c r="F402" s="857">
        <f>'[8]sp. DRG'!G340</f>
        <v>222</v>
      </c>
      <c r="G402" s="858">
        <f>'[8]sp. DRG'!H340</f>
        <v>341.88</v>
      </c>
      <c r="H402" s="914"/>
      <c r="I402" s="920"/>
      <c r="J402" s="915"/>
      <c r="K402" s="921"/>
      <c r="L402" s="923">
        <f>'[8]sp. DRG'!I340</f>
        <v>479</v>
      </c>
      <c r="M402" s="1327">
        <f>'[8]sp. DRG'!J340</f>
        <v>6056.71</v>
      </c>
      <c r="N402" s="914">
        <f>'[8]sp. DRG'!K340</f>
        <v>479</v>
      </c>
      <c r="O402" s="914">
        <f>'[8]sp. DRG'!L340</f>
        <v>51015</v>
      </c>
      <c r="P402" s="1327">
        <f>'[8]sp. DRG'!M340</f>
        <v>6056.71</v>
      </c>
      <c r="Q402" s="914">
        <f>'[8]sp. DRG'!N340</f>
        <v>0</v>
      </c>
      <c r="R402" s="1327">
        <f>'[8]sp. DRG'!O340</f>
        <v>0</v>
      </c>
      <c r="S402" s="1411">
        <f>'[8]sp. DRG'!P340</f>
        <v>0</v>
      </c>
      <c r="T402" s="914">
        <f>'[8]sp. DRG'!Q340</f>
        <v>161</v>
      </c>
      <c r="U402" s="1327">
        <f>'[8]sp. DRG'!R340</f>
        <v>37.119999999999997</v>
      </c>
      <c r="V402" s="914">
        <f>'[8]sp. DRG'!S340</f>
        <v>161</v>
      </c>
      <c r="W402" s="1411">
        <f>'[8]sp. DRG'!T340</f>
        <v>37.119999999999997</v>
      </c>
      <c r="X402" s="1052">
        <f t="shared" si="87"/>
        <v>6435.71</v>
      </c>
      <c r="Y402" s="913">
        <f t="shared" si="88"/>
        <v>6435.71</v>
      </c>
      <c r="Z402" s="861"/>
      <c r="AA402" s="861"/>
    </row>
    <row r="403" spans="1:29" ht="19.5" customHeight="1">
      <c r="A403" s="1374" t="s">
        <v>897</v>
      </c>
      <c r="B403" s="1401" t="s">
        <v>898</v>
      </c>
      <c r="C403" s="854">
        <v>1</v>
      </c>
      <c r="D403" s="855">
        <f>'[8]sp. DRG'!E341</f>
        <v>843</v>
      </c>
      <c r="E403" s="856">
        <f>'[8]sp. DRG'!F341</f>
        <v>1626.61</v>
      </c>
      <c r="F403" s="857">
        <f>'[8]sp. DRG'!G341</f>
        <v>843</v>
      </c>
      <c r="G403" s="858">
        <f>'[8]sp. DRG'!H341</f>
        <v>1626.61</v>
      </c>
      <c r="H403" s="914"/>
      <c r="I403" s="920"/>
      <c r="J403" s="915"/>
      <c r="K403" s="921"/>
      <c r="L403" s="923">
        <f>'[8]sp. DRG'!I341</f>
        <v>0</v>
      </c>
      <c r="M403" s="1327">
        <f>'[8]sp. DRG'!J341</f>
        <v>0</v>
      </c>
      <c r="N403" s="914">
        <f>'[8]sp. DRG'!K341</f>
        <v>0</v>
      </c>
      <c r="O403" s="914">
        <f>'[8]sp. DRG'!L341</f>
        <v>0</v>
      </c>
      <c r="P403" s="1327">
        <f>'[8]sp. DRG'!M341</f>
        <v>0</v>
      </c>
      <c r="Q403" s="914">
        <f>'[8]sp. DRG'!N341</f>
        <v>0</v>
      </c>
      <c r="R403" s="1327">
        <f>'[8]sp. DRG'!O341</f>
        <v>0</v>
      </c>
      <c r="S403" s="1411">
        <f>'[8]sp. DRG'!P341</f>
        <v>0</v>
      </c>
      <c r="T403" s="914">
        <f>'[8]sp. DRG'!Q341</f>
        <v>910</v>
      </c>
      <c r="U403" s="1327">
        <f>'[8]sp. DRG'!R341</f>
        <v>172.66</v>
      </c>
      <c r="V403" s="914">
        <f>'[8]sp. DRG'!S341</f>
        <v>910</v>
      </c>
      <c r="W403" s="1411">
        <f>'[8]sp. DRG'!T341</f>
        <v>172.66</v>
      </c>
      <c r="X403" s="1052">
        <f t="shared" si="87"/>
        <v>1799.27</v>
      </c>
      <c r="Y403" s="913">
        <f t="shared" si="88"/>
        <v>1799.27</v>
      </c>
    </row>
    <row r="404" spans="1:29" ht="13.5" thickBot="1">
      <c r="A404" s="1417" t="s">
        <v>899</v>
      </c>
      <c r="B404" s="1075" t="s">
        <v>900</v>
      </c>
      <c r="C404" s="1452">
        <v>1</v>
      </c>
      <c r="D404" s="864">
        <f>'[8]sp. DRG'!E342</f>
        <v>946</v>
      </c>
      <c r="E404" s="865">
        <f>'[8]sp. DRG'!F342</f>
        <v>1373.17</v>
      </c>
      <c r="F404" s="866">
        <f>'[8]sp. DRG'!G342</f>
        <v>946</v>
      </c>
      <c r="G404" s="867">
        <f>'[8]sp. DRG'!H342</f>
        <v>1373.17</v>
      </c>
      <c r="H404" s="927"/>
      <c r="I404" s="928"/>
      <c r="J404" s="993"/>
      <c r="K404" s="929"/>
      <c r="L404" s="1199">
        <f>'[8]sp. DRG'!I342</f>
        <v>0</v>
      </c>
      <c r="M404" s="1331">
        <f>'[8]sp. DRG'!J342</f>
        <v>0</v>
      </c>
      <c r="N404" s="927">
        <f>'[8]sp. DRG'!K342</f>
        <v>0</v>
      </c>
      <c r="O404" s="927">
        <f>'[8]sp. DRG'!L342</f>
        <v>0</v>
      </c>
      <c r="P404" s="1331">
        <f>'[8]sp. DRG'!M342</f>
        <v>0</v>
      </c>
      <c r="Q404" s="927">
        <f>'[8]sp. DRG'!N342</f>
        <v>0</v>
      </c>
      <c r="R404" s="1331">
        <f>'[8]sp. DRG'!O342</f>
        <v>0</v>
      </c>
      <c r="S404" s="1453">
        <f>'[8]sp. DRG'!P342</f>
        <v>0</v>
      </c>
      <c r="T404" s="927">
        <f>'[8]sp. DRG'!Q342</f>
        <v>0</v>
      </c>
      <c r="U404" s="1331">
        <f>'[8]sp. DRG'!R342</f>
        <v>0</v>
      </c>
      <c r="V404" s="927">
        <f>'[8]sp. DRG'!S342</f>
        <v>0</v>
      </c>
      <c r="W404" s="1453">
        <f>'[8]sp. DRG'!T342</f>
        <v>0</v>
      </c>
      <c r="X404" s="1348">
        <f t="shared" si="87"/>
        <v>1373.17</v>
      </c>
      <c r="Y404" s="1148">
        <f t="shared" si="88"/>
        <v>1373.17</v>
      </c>
    </row>
    <row r="405" spans="1:29" ht="24.75" thickBot="1">
      <c r="A405" s="1454" t="s">
        <v>1176</v>
      </c>
      <c r="B405" s="1455" t="s">
        <v>1177</v>
      </c>
      <c r="C405" s="1456">
        <v>3</v>
      </c>
      <c r="D405" s="938"/>
      <c r="E405" s="939"/>
      <c r="F405" s="940"/>
      <c r="G405" s="939"/>
      <c r="H405" s="968">
        <f>'[8]sp. recuperare si  cronici'!M105</f>
        <v>0</v>
      </c>
      <c r="I405" s="968">
        <f>'[8]sp. recuperare si  cronici'!N105</f>
        <v>0</v>
      </c>
      <c r="J405" s="968">
        <f>'[8]sp. recuperare si  cronici'!O105</f>
        <v>0</v>
      </c>
      <c r="K405" s="968">
        <f>'[8]sp. recuperare si  cronici'!P105</f>
        <v>0</v>
      </c>
      <c r="L405" s="968">
        <f>'[8]sp. recuperare si  cronici'!E105</f>
        <v>0</v>
      </c>
      <c r="M405" s="968">
        <f>'[8]sp. recuperare si  cronici'!F105</f>
        <v>0</v>
      </c>
      <c r="N405" s="968">
        <f>'[8]sp. recuperare si  cronici'!G105</f>
        <v>0</v>
      </c>
      <c r="O405" s="968">
        <f>'[8]sp. recuperare si  cronici'!H105</f>
        <v>0</v>
      </c>
      <c r="P405" s="968">
        <f>'[8]sp. recuperare si  cronici'!I105</f>
        <v>0</v>
      </c>
      <c r="Q405" s="968">
        <f>'[8]sp. recuperare si  cronici'!J105</f>
        <v>1929</v>
      </c>
      <c r="R405" s="968">
        <f>'[8]sp. recuperare si  cronici'!K105</f>
        <v>385.8</v>
      </c>
      <c r="S405" s="968">
        <f>'[8]sp. recuperare si  cronici'!L105</f>
        <v>385.8</v>
      </c>
      <c r="T405" s="968">
        <f>'[8]sp. recuperare si  cronici'!Q105</f>
        <v>0</v>
      </c>
      <c r="U405" s="968">
        <f>'[8]sp. recuperare si  cronici'!R105</f>
        <v>0</v>
      </c>
      <c r="V405" s="968">
        <f>'[8]sp. recuperare si  cronici'!S105</f>
        <v>0</v>
      </c>
      <c r="W405" s="1457">
        <f>'[8]sp. recuperare si  cronici'!T105</f>
        <v>0</v>
      </c>
      <c r="X405" s="888">
        <f>U405+R405+M405+I405+E405</f>
        <v>385.8</v>
      </c>
      <c r="Y405" s="888">
        <f>W405+S405+P405+K405+G405</f>
        <v>385.8</v>
      </c>
    </row>
    <row r="406" spans="1:29" ht="24.75" thickBot="1">
      <c r="A406" s="1454" t="s">
        <v>1178</v>
      </c>
      <c r="B406" s="1455" t="s">
        <v>1179</v>
      </c>
      <c r="C406" s="1456">
        <v>3</v>
      </c>
      <c r="D406" s="864"/>
      <c r="E406" s="865"/>
      <c r="F406" s="866"/>
      <c r="G406" s="865"/>
      <c r="H406" s="1458">
        <f>'[8]sp. recuperare si  cronici'!M106</f>
        <v>0</v>
      </c>
      <c r="I406" s="1458">
        <f>'[8]sp. recuperare si  cronici'!N106</f>
        <v>0</v>
      </c>
      <c r="J406" s="1458">
        <f>'[8]sp. recuperare si  cronici'!O106</f>
        <v>0</v>
      </c>
      <c r="K406" s="1458">
        <f>'[8]sp. recuperare si  cronici'!P106</f>
        <v>0</v>
      </c>
      <c r="L406" s="1458">
        <f>'[8]sp. recuperare si  cronici'!E106</f>
        <v>0</v>
      </c>
      <c r="M406" s="1458">
        <f>'[8]sp. recuperare si  cronici'!F106</f>
        <v>0</v>
      </c>
      <c r="N406" s="1458">
        <f>'[8]sp. recuperare si  cronici'!G106</f>
        <v>0</v>
      </c>
      <c r="O406" s="1458">
        <f>'[8]sp. recuperare si  cronici'!H106</f>
        <v>0</v>
      </c>
      <c r="P406" s="1458">
        <f>'[8]sp. recuperare si  cronici'!I106</f>
        <v>0</v>
      </c>
      <c r="Q406" s="1458">
        <f>'[8]sp. recuperare si  cronici'!J106</f>
        <v>1496</v>
      </c>
      <c r="R406" s="1458">
        <f>'[8]sp. recuperare si  cronici'!K106</f>
        <v>299.2</v>
      </c>
      <c r="S406" s="1458">
        <f>'[8]sp. recuperare si  cronici'!L106</f>
        <v>299.2</v>
      </c>
      <c r="T406" s="1458">
        <f>'[8]sp. recuperare si  cronici'!Q106</f>
        <v>0</v>
      </c>
      <c r="U406" s="1458">
        <f>'[8]sp. recuperare si  cronici'!R106</f>
        <v>0</v>
      </c>
      <c r="V406" s="1458">
        <f>'[8]sp. recuperare si  cronici'!S106</f>
        <v>0</v>
      </c>
      <c r="W406" s="1459">
        <f>'[8]sp. recuperare si  cronici'!T106</f>
        <v>0</v>
      </c>
      <c r="X406" s="1114">
        <f>U406+R406+M406+I406+E406</f>
        <v>299.2</v>
      </c>
      <c r="Y406" s="1114">
        <f>W406+S406+P406+K406+G406</f>
        <v>299.2</v>
      </c>
    </row>
    <row r="407" spans="1:29" ht="13.5" thickBot="1">
      <c r="A407" s="3004" t="s">
        <v>901</v>
      </c>
      <c r="B407" s="3005"/>
      <c r="C407" s="3022"/>
      <c r="D407" s="874">
        <f>SUM(D395:D406)</f>
        <v>59309</v>
      </c>
      <c r="E407" s="875">
        <f t="shared" ref="E407:Y407" si="89">SUM(E395:E406)</f>
        <v>103750.06999999999</v>
      </c>
      <c r="F407" s="874">
        <f t="shared" si="89"/>
        <v>59309</v>
      </c>
      <c r="G407" s="875">
        <f t="shared" si="89"/>
        <v>103750.06999999999</v>
      </c>
      <c r="H407" s="874">
        <f t="shared" si="89"/>
        <v>0</v>
      </c>
      <c r="I407" s="875">
        <f t="shared" si="89"/>
        <v>0</v>
      </c>
      <c r="J407" s="874">
        <f t="shared" si="89"/>
        <v>0</v>
      </c>
      <c r="K407" s="875">
        <f t="shared" si="89"/>
        <v>0</v>
      </c>
      <c r="L407" s="874">
        <f t="shared" si="89"/>
        <v>1923</v>
      </c>
      <c r="M407" s="875">
        <f t="shared" si="89"/>
        <v>11596.81</v>
      </c>
      <c r="N407" s="874">
        <f t="shared" si="89"/>
        <v>1923</v>
      </c>
      <c r="O407" s="874">
        <f t="shared" si="89"/>
        <v>76608</v>
      </c>
      <c r="P407" s="875">
        <f t="shared" si="89"/>
        <v>11596.81</v>
      </c>
      <c r="Q407" s="874">
        <f t="shared" si="89"/>
        <v>7711</v>
      </c>
      <c r="R407" s="875">
        <f t="shared" si="89"/>
        <v>1575.0800000000002</v>
      </c>
      <c r="S407" s="875">
        <f t="shared" si="89"/>
        <v>1575.0800000000002</v>
      </c>
      <c r="T407" s="874">
        <f t="shared" si="89"/>
        <v>36517</v>
      </c>
      <c r="U407" s="875">
        <f t="shared" si="89"/>
        <v>6567.3799999999992</v>
      </c>
      <c r="V407" s="874">
        <f t="shared" si="89"/>
        <v>36517</v>
      </c>
      <c r="W407" s="875">
        <f t="shared" si="89"/>
        <v>6567.3799999999992</v>
      </c>
      <c r="X407" s="875">
        <f t="shared" si="89"/>
        <v>123489.34000000001</v>
      </c>
      <c r="Y407" s="875">
        <f t="shared" si="89"/>
        <v>123489.34000000001</v>
      </c>
      <c r="Z407" s="878">
        <f>'[8]sp. DRG'!U343+'[8]sp. recuperare si  cronici'!U107</f>
        <v>123489.34000000001</v>
      </c>
      <c r="AA407" s="878">
        <f>'[8]sp. DRG'!V343+'[8]sp. recuperare si  cronici'!V107</f>
        <v>123489.34000000001</v>
      </c>
      <c r="AB407" s="879">
        <f>X407-Z407</f>
        <v>0</v>
      </c>
      <c r="AC407" s="879">
        <f>Y407-AA407</f>
        <v>0</v>
      </c>
    </row>
    <row r="408" spans="1:29" s="862" customFormat="1" ht="22.5">
      <c r="A408" s="1371" t="s">
        <v>902</v>
      </c>
      <c r="B408" s="1460" t="s">
        <v>903</v>
      </c>
      <c r="C408" s="1461">
        <v>1</v>
      </c>
      <c r="D408" s="938">
        <f>'[8]sp. DRG'!E344</f>
        <v>15429</v>
      </c>
      <c r="E408" s="939">
        <f>'[8]sp. DRG'!F344</f>
        <v>27719.69</v>
      </c>
      <c r="F408" s="940">
        <f>'[8]sp. DRG'!G344</f>
        <v>14176</v>
      </c>
      <c r="G408" s="941">
        <f>'[8]sp. DRG'!H344</f>
        <v>25468.77</v>
      </c>
      <c r="H408" s="967"/>
      <c r="I408" s="856"/>
      <c r="J408" s="968"/>
      <c r="K408" s="858"/>
      <c r="L408" s="1193">
        <f>'[8]sp. DRG'!I344</f>
        <v>835</v>
      </c>
      <c r="M408" s="1194">
        <f>'[8]sp. DRG'!J344</f>
        <v>3276.96</v>
      </c>
      <c r="N408" s="967">
        <f>'[8]sp. DRG'!K344</f>
        <v>0</v>
      </c>
      <c r="O408" s="967">
        <f>'[8]sp. DRG'!L344</f>
        <v>31434</v>
      </c>
      <c r="P408" s="1194">
        <f>'[8]sp. DRG'!M344</f>
        <v>3929.72</v>
      </c>
      <c r="Q408" s="967">
        <f>'[8]sp. DRG'!N344</f>
        <v>0</v>
      </c>
      <c r="R408" s="1194">
        <f>'[8]sp. DRG'!O344</f>
        <v>0</v>
      </c>
      <c r="S408" s="1195">
        <f>'[8]sp. DRG'!P344</f>
        <v>0</v>
      </c>
      <c r="T408" s="967">
        <f>'[8]sp. DRG'!Q344</f>
        <v>11244</v>
      </c>
      <c r="U408" s="1194">
        <f>'[8]sp. DRG'!R344</f>
        <v>136.4</v>
      </c>
      <c r="V408" s="967">
        <f>'[8]sp. DRG'!S344</f>
        <v>5121</v>
      </c>
      <c r="W408" s="1195">
        <f>'[8]sp. DRG'!T344</f>
        <v>864.59</v>
      </c>
      <c r="X408" s="883">
        <f t="shared" ref="X408:X415" si="90">U408+R408+M408+I408+E408</f>
        <v>31133.05</v>
      </c>
      <c r="Y408" s="884">
        <f t="shared" ref="Y408:Y415" si="91">W408+S408+P408+K408+G408</f>
        <v>30263.08</v>
      </c>
      <c r="Z408" s="861"/>
      <c r="AA408" s="861"/>
    </row>
    <row r="409" spans="1:29" s="862" customFormat="1" ht="22.5">
      <c r="A409" s="1374" t="s">
        <v>904</v>
      </c>
      <c r="B409" s="1401" t="s">
        <v>905</v>
      </c>
      <c r="C409" s="854">
        <v>1</v>
      </c>
      <c r="D409" s="855">
        <f>'[8]sp. DRG'!E345</f>
        <v>3686</v>
      </c>
      <c r="E409" s="856">
        <f>'[8]sp. DRG'!F345</f>
        <v>3979.49</v>
      </c>
      <c r="F409" s="857">
        <f>'[8]sp. DRG'!G345</f>
        <v>3434</v>
      </c>
      <c r="G409" s="858">
        <f>'[8]sp. DRG'!H345</f>
        <v>3708.01</v>
      </c>
      <c r="H409" s="914"/>
      <c r="I409" s="856"/>
      <c r="J409" s="915"/>
      <c r="K409" s="858"/>
      <c r="L409" s="923">
        <f>'[8]sp. DRG'!I345</f>
        <v>771</v>
      </c>
      <c r="M409" s="1327">
        <f>'[8]sp. DRG'!J345</f>
        <v>1632.62</v>
      </c>
      <c r="N409" s="914">
        <f>'[8]sp. DRG'!K345</f>
        <v>0</v>
      </c>
      <c r="O409" s="914">
        <f>'[8]sp. DRG'!L345</f>
        <v>7586</v>
      </c>
      <c r="P409" s="1327">
        <f>'[8]sp. DRG'!M345</f>
        <v>1611.37</v>
      </c>
      <c r="Q409" s="914">
        <f>'[8]sp. DRG'!N345</f>
        <v>0</v>
      </c>
      <c r="R409" s="1327">
        <f>'[8]sp. DRG'!O345</f>
        <v>0</v>
      </c>
      <c r="S409" s="1411">
        <f>'[8]sp. DRG'!P345</f>
        <v>0</v>
      </c>
      <c r="T409" s="914">
        <f>'[8]sp. DRG'!Q345</f>
        <v>4710</v>
      </c>
      <c r="U409" s="1327">
        <f>'[8]sp. DRG'!R345</f>
        <v>341.23</v>
      </c>
      <c r="V409" s="914">
        <f>'[8]sp. DRG'!S345</f>
        <v>3295</v>
      </c>
      <c r="W409" s="1411">
        <f>'[8]sp. DRG'!T345</f>
        <v>529.27</v>
      </c>
      <c r="X409" s="883">
        <f t="shared" si="90"/>
        <v>5953.34</v>
      </c>
      <c r="Y409" s="884">
        <f t="shared" si="91"/>
        <v>5848.65</v>
      </c>
      <c r="Z409" s="861"/>
      <c r="AA409" s="861"/>
    </row>
    <row r="410" spans="1:29" s="862" customFormat="1" ht="21" customHeight="1">
      <c r="A410" s="1374" t="s">
        <v>906</v>
      </c>
      <c r="B410" s="1401" t="s">
        <v>907</v>
      </c>
      <c r="C410" s="854">
        <v>1</v>
      </c>
      <c r="D410" s="855">
        <f>'[8]sp. DRG'!E346</f>
        <v>5582</v>
      </c>
      <c r="E410" s="856">
        <f>'[8]sp. DRG'!F346</f>
        <v>6994.39</v>
      </c>
      <c r="F410" s="857">
        <f>'[8]sp. DRG'!G346</f>
        <v>5268</v>
      </c>
      <c r="G410" s="858">
        <f>'[8]sp. DRG'!H346</f>
        <v>6601.05</v>
      </c>
      <c r="H410" s="914"/>
      <c r="I410" s="856"/>
      <c r="J410" s="915"/>
      <c r="K410" s="858"/>
      <c r="L410" s="923">
        <f>'[8]sp. DRG'!I346</f>
        <v>380</v>
      </c>
      <c r="M410" s="1327">
        <f>'[8]sp. DRG'!J346</f>
        <v>754.22</v>
      </c>
      <c r="N410" s="914">
        <f>'[8]sp. DRG'!K346</f>
        <v>0</v>
      </c>
      <c r="O410" s="914">
        <f>'[8]sp. DRG'!L346</f>
        <v>4323</v>
      </c>
      <c r="P410" s="1327">
        <f>'[8]sp. DRG'!M346</f>
        <v>870.69</v>
      </c>
      <c r="Q410" s="914">
        <f>'[8]sp. DRG'!N346</f>
        <v>0</v>
      </c>
      <c r="R410" s="1327">
        <f>'[8]sp. DRG'!O346</f>
        <v>0</v>
      </c>
      <c r="S410" s="1411">
        <f>'[8]sp. DRG'!P346</f>
        <v>0</v>
      </c>
      <c r="T410" s="914">
        <f>'[8]sp. DRG'!Q346</f>
        <v>7341</v>
      </c>
      <c r="U410" s="1327">
        <f>'[8]sp. DRG'!R346</f>
        <v>718.13</v>
      </c>
      <c r="V410" s="914">
        <f>'[8]sp. DRG'!S346</f>
        <v>9599</v>
      </c>
      <c r="W410" s="1411">
        <f>'[8]sp. DRG'!T346</f>
        <v>846.06</v>
      </c>
      <c r="X410" s="883">
        <f t="shared" si="90"/>
        <v>8466.74</v>
      </c>
      <c r="Y410" s="884">
        <f t="shared" si="91"/>
        <v>8317.7999999999993</v>
      </c>
      <c r="Z410" s="861"/>
      <c r="AA410" s="861"/>
    </row>
    <row r="411" spans="1:29" s="862" customFormat="1" ht="22.5">
      <c r="A411" s="1374" t="s">
        <v>908</v>
      </c>
      <c r="B411" s="1401" t="s">
        <v>909</v>
      </c>
      <c r="C411" s="854">
        <v>1</v>
      </c>
      <c r="D411" s="855">
        <f>'[8]sp. DRG'!E347</f>
        <v>2407</v>
      </c>
      <c r="E411" s="856">
        <f>'[8]sp. DRG'!F347</f>
        <v>2330.89</v>
      </c>
      <c r="F411" s="857">
        <f>'[8]sp. DRG'!G347</f>
        <v>2390</v>
      </c>
      <c r="G411" s="858">
        <f>'[8]sp. DRG'!H347</f>
        <v>2214.88</v>
      </c>
      <c r="H411" s="914"/>
      <c r="I411" s="856"/>
      <c r="J411" s="915"/>
      <c r="K411" s="858"/>
      <c r="L411" s="923">
        <f>'[8]sp. DRG'!I347</f>
        <v>585</v>
      </c>
      <c r="M411" s="1327">
        <f>'[8]sp. DRG'!J347</f>
        <v>913.87</v>
      </c>
      <c r="N411" s="914">
        <f>'[8]sp. DRG'!K347</f>
        <v>0</v>
      </c>
      <c r="O411" s="914">
        <f>'[8]sp. DRG'!L347</f>
        <v>5033</v>
      </c>
      <c r="P411" s="1327">
        <f>'[8]sp. DRG'!M347</f>
        <v>862.85</v>
      </c>
      <c r="Q411" s="914">
        <f>'[8]sp. DRG'!N347</f>
        <v>0</v>
      </c>
      <c r="R411" s="1327">
        <f>'[8]sp. DRG'!O347</f>
        <v>0</v>
      </c>
      <c r="S411" s="1411">
        <f>'[8]sp. DRG'!P347</f>
        <v>0</v>
      </c>
      <c r="T411" s="914">
        <f>'[8]sp. DRG'!Q347</f>
        <v>2592</v>
      </c>
      <c r="U411" s="1327">
        <f>'[8]sp. DRG'!R347</f>
        <v>109.57</v>
      </c>
      <c r="V411" s="914">
        <f>'[8]sp. DRG'!S347</f>
        <v>2027</v>
      </c>
      <c r="W411" s="1411">
        <f>'[8]sp. DRG'!T347</f>
        <v>237.06</v>
      </c>
      <c r="X411" s="883">
        <f t="shared" si="90"/>
        <v>3354.33</v>
      </c>
      <c r="Y411" s="884">
        <f t="shared" si="91"/>
        <v>3314.79</v>
      </c>
      <c r="Z411" s="861"/>
      <c r="AA411" s="861"/>
    </row>
    <row r="412" spans="1:29" ht="22.5">
      <c r="A412" s="1374" t="s">
        <v>910</v>
      </c>
      <c r="B412" s="1401" t="s">
        <v>911</v>
      </c>
      <c r="C412" s="854">
        <v>1</v>
      </c>
      <c r="D412" s="855">
        <f>'[8]sp. DRG'!E348</f>
        <v>893</v>
      </c>
      <c r="E412" s="856">
        <f>'[8]sp. DRG'!F348</f>
        <v>1351.45</v>
      </c>
      <c r="F412" s="857">
        <f>'[8]sp. DRG'!G348</f>
        <v>823</v>
      </c>
      <c r="G412" s="858">
        <f>'[8]sp. DRG'!H348</f>
        <v>1246.72</v>
      </c>
      <c r="H412" s="886"/>
      <c r="I412" s="888"/>
      <c r="J412" s="887"/>
      <c r="K412" s="884"/>
      <c r="L412" s="923">
        <f>'[8]sp. DRG'!I348</f>
        <v>286</v>
      </c>
      <c r="M412" s="1327">
        <f>'[8]sp. DRG'!J348</f>
        <v>2971.06</v>
      </c>
      <c r="N412" s="914">
        <f>'[8]sp. DRG'!K348</f>
        <v>0</v>
      </c>
      <c r="O412" s="914">
        <f>'[8]sp. DRG'!L348</f>
        <v>13339</v>
      </c>
      <c r="P412" s="1327">
        <f>'[8]sp. DRG'!M348</f>
        <v>2644.69</v>
      </c>
      <c r="Q412" s="914">
        <f>'[8]sp. DRG'!N348</f>
        <v>0</v>
      </c>
      <c r="R412" s="1327">
        <f>'[8]sp. DRG'!O348</f>
        <v>0</v>
      </c>
      <c r="S412" s="1411">
        <f>'[8]sp. DRG'!P348</f>
        <v>0</v>
      </c>
      <c r="T412" s="914">
        <f>'[8]sp. DRG'!Q348</f>
        <v>0</v>
      </c>
      <c r="U412" s="1327">
        <f>'[8]sp. DRG'!R348</f>
        <v>0</v>
      </c>
      <c r="V412" s="914">
        <f>'[8]sp. DRG'!S348</f>
        <v>0</v>
      </c>
      <c r="W412" s="1411">
        <f>'[8]sp. DRG'!T348</f>
        <v>0</v>
      </c>
      <c r="X412" s="883">
        <f t="shared" si="90"/>
        <v>4322.51</v>
      </c>
      <c r="Y412" s="884">
        <f t="shared" si="91"/>
        <v>3891.41</v>
      </c>
    </row>
    <row r="413" spans="1:29" ht="22.5">
      <c r="A413" s="1374" t="s">
        <v>912</v>
      </c>
      <c r="B413" s="1401" t="s">
        <v>913</v>
      </c>
      <c r="C413" s="854">
        <v>1</v>
      </c>
      <c r="D413" s="846">
        <f>'[8]sp. DRG'!E349</f>
        <v>1979</v>
      </c>
      <c r="E413" s="847">
        <f>'[8]sp. DRG'!F349</f>
        <v>4124.21</v>
      </c>
      <c r="F413" s="848">
        <f>'[8]sp. DRG'!G349</f>
        <v>1991</v>
      </c>
      <c r="G413" s="849">
        <f>'[8]sp. DRG'!H349</f>
        <v>4148.46</v>
      </c>
      <c r="H413" s="886"/>
      <c r="I413" s="888"/>
      <c r="J413" s="887"/>
      <c r="K413" s="884"/>
      <c r="L413" s="917">
        <f>'[8]sp. DRG'!I349</f>
        <v>81</v>
      </c>
      <c r="M413" s="883">
        <f>'[8]sp. DRG'!J349</f>
        <v>522.58000000000004</v>
      </c>
      <c r="N413" s="886">
        <f>'[8]sp. DRG'!K349</f>
        <v>0</v>
      </c>
      <c r="O413" s="886">
        <f>'[8]sp. DRG'!L349</f>
        <v>4043</v>
      </c>
      <c r="P413" s="883">
        <f>'[8]sp. DRG'!M349</f>
        <v>496.43</v>
      </c>
      <c r="Q413" s="886">
        <f>'[8]sp. DRG'!N349</f>
        <v>0</v>
      </c>
      <c r="R413" s="883">
        <f>'[8]sp. DRG'!O349</f>
        <v>0</v>
      </c>
      <c r="S413" s="1227">
        <f>'[8]sp. DRG'!P349</f>
        <v>0</v>
      </c>
      <c r="T413" s="886">
        <f>'[8]sp. DRG'!Q349</f>
        <v>0</v>
      </c>
      <c r="U413" s="883">
        <f>'[8]sp. DRG'!R349</f>
        <v>0</v>
      </c>
      <c r="V413" s="886">
        <f>'[8]sp. DRG'!S349</f>
        <v>0</v>
      </c>
      <c r="W413" s="1227">
        <f>'[8]sp. DRG'!T349</f>
        <v>0</v>
      </c>
      <c r="X413" s="883">
        <f t="shared" si="90"/>
        <v>4646.79</v>
      </c>
      <c r="Y413" s="884">
        <f t="shared" si="91"/>
        <v>4644.8900000000003</v>
      </c>
    </row>
    <row r="414" spans="1:29" ht="22.5">
      <c r="A414" s="1374" t="s">
        <v>914</v>
      </c>
      <c r="B414" s="1401" t="s">
        <v>915</v>
      </c>
      <c r="C414" s="854">
        <v>3</v>
      </c>
      <c r="D414" s="846"/>
      <c r="E414" s="888"/>
      <c r="F414" s="887"/>
      <c r="G414" s="884"/>
      <c r="H414" s="886"/>
      <c r="I414" s="888"/>
      <c r="J414" s="887"/>
      <c r="K414" s="884"/>
      <c r="L414" s="917">
        <f>'[8]sp. recuperare si  cronici'!E108</f>
        <v>0</v>
      </c>
      <c r="M414" s="883">
        <f>'[8]sp. recuperare si  cronici'!F108</f>
        <v>0</v>
      </c>
      <c r="N414" s="886">
        <f>'[8]sp. recuperare si  cronici'!G108</f>
        <v>0</v>
      </c>
      <c r="O414" s="886">
        <f>'[8]sp. recuperare si  cronici'!H108</f>
        <v>0</v>
      </c>
      <c r="P414" s="883">
        <f>'[8]sp. recuperare si  cronici'!I108</f>
        <v>0</v>
      </c>
      <c r="Q414" s="886">
        <f>'[8]sp. recuperare si  cronici'!J108</f>
        <v>0</v>
      </c>
      <c r="R414" s="883">
        <f>'[8]sp. recuperare si  cronici'!K108</f>
        <v>0</v>
      </c>
      <c r="S414" s="1227">
        <f>'[8]sp. recuperare si  cronici'!L108</f>
        <v>0</v>
      </c>
      <c r="T414" s="1131"/>
      <c r="U414" s="888"/>
      <c r="V414" s="1132"/>
      <c r="W414" s="884"/>
      <c r="X414" s="883">
        <f t="shared" si="90"/>
        <v>0</v>
      </c>
      <c r="Y414" s="884">
        <f t="shared" si="91"/>
        <v>0</v>
      </c>
    </row>
    <row r="415" spans="1:29" ht="13.5" thickBot="1">
      <c r="A415" s="1462" t="s">
        <v>916</v>
      </c>
      <c r="B415" s="1463" t="s">
        <v>917</v>
      </c>
      <c r="C415" s="1464">
        <v>1</v>
      </c>
      <c r="D415" s="897">
        <f>'[8]sp. DRG'!E350</f>
        <v>2991</v>
      </c>
      <c r="E415" s="898">
        <f>'[8]sp. DRG'!F350</f>
        <v>3340.13</v>
      </c>
      <c r="F415" s="899">
        <f>'[8]sp. DRG'!G350</f>
        <v>2847</v>
      </c>
      <c r="G415" s="900">
        <f>'[8]sp. DRG'!H350</f>
        <v>3179.85</v>
      </c>
      <c r="H415" s="901"/>
      <c r="I415" s="902"/>
      <c r="J415" s="903"/>
      <c r="K415" s="904"/>
      <c r="L415" s="1228">
        <f>'[8]sp. DRG'!I350</f>
        <v>1542</v>
      </c>
      <c r="M415" s="1369">
        <f>'[8]sp. DRG'!J350</f>
        <v>2992.73</v>
      </c>
      <c r="N415" s="1369">
        <f>'[8]sp. DRG'!K350</f>
        <v>0</v>
      </c>
      <c r="O415" s="1369">
        <f>'[8]sp. DRG'!L350</f>
        <v>16431</v>
      </c>
      <c r="P415" s="1369">
        <f>'[8]sp. DRG'!M350</f>
        <v>2960.26</v>
      </c>
      <c r="Q415" s="901">
        <f>'[8]sp. DRG'!N350</f>
        <v>0</v>
      </c>
      <c r="R415" s="1369">
        <f>'[8]sp. DRG'!O350</f>
        <v>0</v>
      </c>
      <c r="S415" s="1370">
        <f>'[8]sp. DRG'!P350</f>
        <v>0</v>
      </c>
      <c r="T415" s="901">
        <f>'[8]sp. DRG'!Q350</f>
        <v>6122</v>
      </c>
      <c r="U415" s="1369">
        <f>'[8]sp. DRG'!R350</f>
        <v>660.29</v>
      </c>
      <c r="V415" s="901">
        <f>'[8]sp. DRG'!S350</f>
        <v>2304</v>
      </c>
      <c r="W415" s="1370">
        <f>'[8]sp. DRG'!T350</f>
        <v>736.66</v>
      </c>
      <c r="X415" s="883">
        <f t="shared" si="90"/>
        <v>6993.15</v>
      </c>
      <c r="Y415" s="884">
        <f t="shared" si="91"/>
        <v>6876.77</v>
      </c>
    </row>
    <row r="416" spans="1:29" ht="13.5" thickBot="1">
      <c r="A416" s="3004" t="s">
        <v>918</v>
      </c>
      <c r="B416" s="3005"/>
      <c r="C416" s="3022"/>
      <c r="D416" s="905">
        <f t="shared" ref="D416:Y416" si="92">SUM(D408:D415)</f>
        <v>32967</v>
      </c>
      <c r="E416" s="906">
        <f t="shared" si="92"/>
        <v>49840.249999999993</v>
      </c>
      <c r="F416" s="905">
        <f t="shared" si="92"/>
        <v>30929</v>
      </c>
      <c r="G416" s="906">
        <f t="shared" si="92"/>
        <v>46567.74</v>
      </c>
      <c r="H416" s="995">
        <f t="shared" si="92"/>
        <v>0</v>
      </c>
      <c r="I416" s="875">
        <f t="shared" si="92"/>
        <v>0</v>
      </c>
      <c r="J416" s="874">
        <f t="shared" si="92"/>
        <v>0</v>
      </c>
      <c r="K416" s="875">
        <f t="shared" si="92"/>
        <v>0</v>
      </c>
      <c r="L416" s="1465">
        <f t="shared" si="92"/>
        <v>4480</v>
      </c>
      <c r="M416" s="1102">
        <f t="shared" si="92"/>
        <v>13064.039999999999</v>
      </c>
      <c r="N416" s="874">
        <f t="shared" si="92"/>
        <v>0</v>
      </c>
      <c r="O416" s="1466">
        <f t="shared" si="92"/>
        <v>82189</v>
      </c>
      <c r="P416" s="1102">
        <f t="shared" si="92"/>
        <v>13376.010000000002</v>
      </c>
      <c r="Q416" s="874">
        <f t="shared" si="92"/>
        <v>0</v>
      </c>
      <c r="R416" s="875">
        <f t="shared" si="92"/>
        <v>0</v>
      </c>
      <c r="S416" s="1238">
        <f t="shared" si="92"/>
        <v>0</v>
      </c>
      <c r="T416" s="874">
        <f t="shared" si="92"/>
        <v>32009</v>
      </c>
      <c r="U416" s="875">
        <f t="shared" si="92"/>
        <v>1965.62</v>
      </c>
      <c r="V416" s="874">
        <f t="shared" si="92"/>
        <v>22346</v>
      </c>
      <c r="W416" s="875">
        <f t="shared" si="92"/>
        <v>3213.64</v>
      </c>
      <c r="X416" s="875">
        <f t="shared" si="92"/>
        <v>64869.91</v>
      </c>
      <c r="Y416" s="875">
        <f t="shared" si="92"/>
        <v>63157.39</v>
      </c>
      <c r="Z416" s="878">
        <f>'[8]sp. DRG'!U351+'[8]sp. recuperare si  cronici'!U109</f>
        <v>64869.91</v>
      </c>
      <c r="AA416" s="878">
        <f>'[8]sp. DRG'!V351+'[8]sp. recuperare si  cronici'!V109</f>
        <v>63157.39</v>
      </c>
      <c r="AB416" s="879">
        <f>X416-Z416</f>
        <v>0</v>
      </c>
      <c r="AC416" s="879">
        <f>Y416-AA416</f>
        <v>0</v>
      </c>
    </row>
    <row r="417" spans="1:25" ht="22.5">
      <c r="A417" s="1371" t="s">
        <v>919</v>
      </c>
      <c r="B417" s="1460" t="s">
        <v>920</v>
      </c>
      <c r="C417" s="1461">
        <v>1</v>
      </c>
      <c r="D417" s="835">
        <f>'[8]sp. DRG'!E352</f>
        <v>29271</v>
      </c>
      <c r="E417" s="836">
        <f>'[8]sp. DRG'!F352</f>
        <v>76911.162419999993</v>
      </c>
      <c r="F417" s="837">
        <f>'[8]sp. DRG'!G352</f>
        <v>29694</v>
      </c>
      <c r="G417" s="838">
        <f>'[8]sp. DRG'!H352</f>
        <v>76911.162419999993</v>
      </c>
      <c r="H417" s="886"/>
      <c r="I417" s="847"/>
      <c r="J417" s="887"/>
      <c r="K417" s="849"/>
      <c r="L417" s="911">
        <f>'[8]sp. DRG'!I352</f>
        <v>181</v>
      </c>
      <c r="M417" s="841">
        <f>'[8]sp. DRG'!J352</f>
        <v>1095.58988</v>
      </c>
      <c r="N417" s="880">
        <f>'[8]sp. DRG'!K352</f>
        <v>69</v>
      </c>
      <c r="O417" s="880">
        <f>'[8]sp. DRG'!L352</f>
        <v>1133</v>
      </c>
      <c r="P417" s="841">
        <f>'[8]sp. DRG'!M352</f>
        <v>1095.58988</v>
      </c>
      <c r="Q417" s="880">
        <f>'[8]sp. DRG'!N352</f>
        <v>0</v>
      </c>
      <c r="R417" s="841">
        <f>'[8]sp. DRG'!O352</f>
        <v>0</v>
      </c>
      <c r="S417" s="1109">
        <f>'[8]sp. DRG'!P352</f>
        <v>0</v>
      </c>
      <c r="T417" s="880">
        <f>'[8]sp. DRG'!Q352</f>
        <v>3259</v>
      </c>
      <c r="U417" s="841">
        <f>'[8]sp. DRG'!R352</f>
        <v>988.20029999999997</v>
      </c>
      <c r="V417" s="880">
        <f>'[8]sp. DRG'!S352</f>
        <v>3070</v>
      </c>
      <c r="W417" s="1109">
        <f>'[8]sp. DRG'!T352</f>
        <v>988.20029999999997</v>
      </c>
      <c r="X417" s="918">
        <f t="shared" ref="X417:X437" si="93">U417+R417+M417+I417+E417</f>
        <v>78994.95259999999</v>
      </c>
      <c r="Y417" s="884">
        <f t="shared" ref="Y417:Y437" si="94">W417+S417+P417+K417+G417</f>
        <v>78994.95259999999</v>
      </c>
    </row>
    <row r="418" spans="1:25">
      <c r="A418" s="1374" t="s">
        <v>921</v>
      </c>
      <c r="B418" s="1401" t="s">
        <v>922</v>
      </c>
      <c r="C418" s="854">
        <v>1</v>
      </c>
      <c r="D418" s="846">
        <f>'[8]sp. DRG'!E353</f>
        <v>25026</v>
      </c>
      <c r="E418" s="847">
        <f>'[8]sp. DRG'!F353</f>
        <v>50385.101190000001</v>
      </c>
      <c r="F418" s="848">
        <f>'[8]sp. DRG'!G353</f>
        <v>24974</v>
      </c>
      <c r="G418" s="849">
        <f>'[8]sp. DRG'!H353</f>
        <v>50385.101190000001</v>
      </c>
      <c r="H418" s="886"/>
      <c r="I418" s="847"/>
      <c r="J418" s="887"/>
      <c r="K418" s="849"/>
      <c r="L418" s="917">
        <f>'[8]sp. DRG'!I353</f>
        <v>1151</v>
      </c>
      <c r="M418" s="883">
        <f>'[8]sp. DRG'!J353</f>
        <v>8397.29306</v>
      </c>
      <c r="N418" s="886">
        <f>'[8]sp. DRG'!K353</f>
        <v>1635</v>
      </c>
      <c r="O418" s="886">
        <f>'[8]sp. DRG'!L353</f>
        <v>6133</v>
      </c>
      <c r="P418" s="883">
        <f>'[8]sp. DRG'!M353</f>
        <v>8397.29306</v>
      </c>
      <c r="Q418" s="886">
        <f>'[8]sp. DRG'!N353</f>
        <v>0</v>
      </c>
      <c r="R418" s="883">
        <f>'[8]sp. DRG'!O353</f>
        <v>0</v>
      </c>
      <c r="S418" s="1227">
        <f>'[8]sp. DRG'!P353</f>
        <v>0</v>
      </c>
      <c r="T418" s="886">
        <f>'[8]sp. DRG'!Q353</f>
        <v>7754</v>
      </c>
      <c r="U418" s="883">
        <f>'[8]sp. DRG'!R353</f>
        <v>2852.3710000000001</v>
      </c>
      <c r="V418" s="886">
        <f>'[8]sp. DRG'!S353</f>
        <v>9963</v>
      </c>
      <c r="W418" s="1227">
        <f>'[8]sp. DRG'!T353</f>
        <v>2852.3710000000001</v>
      </c>
      <c r="X418" s="918">
        <f t="shared" si="93"/>
        <v>61634.765249999997</v>
      </c>
      <c r="Y418" s="884">
        <f t="shared" si="94"/>
        <v>61634.765249999997</v>
      </c>
    </row>
    <row r="419" spans="1:25" ht="22.5">
      <c r="A419" s="1374" t="s">
        <v>923</v>
      </c>
      <c r="B419" s="1401" t="s">
        <v>924</v>
      </c>
      <c r="C419" s="854">
        <v>1</v>
      </c>
      <c r="D419" s="846">
        <f>'[8]sp. DRG'!E354</f>
        <v>11464</v>
      </c>
      <c r="E419" s="847">
        <f>'[8]sp. DRG'!F354</f>
        <v>23736.899839999998</v>
      </c>
      <c r="F419" s="848">
        <f>'[8]sp. DRG'!G354</f>
        <v>11660</v>
      </c>
      <c r="G419" s="849">
        <f>'[8]sp. DRG'!H354</f>
        <v>23736.260689999999</v>
      </c>
      <c r="H419" s="886"/>
      <c r="I419" s="847"/>
      <c r="J419" s="887"/>
      <c r="K419" s="849"/>
      <c r="L419" s="917">
        <f>'[8]sp. DRG'!I354</f>
        <v>704</v>
      </c>
      <c r="M419" s="883">
        <f>'[8]sp. DRG'!J354</f>
        <v>8104.8196099999996</v>
      </c>
      <c r="N419" s="886">
        <f>'[8]sp. DRG'!K354</f>
        <v>164</v>
      </c>
      <c r="O419" s="886">
        <f>'[8]sp. DRG'!L354</f>
        <v>9029</v>
      </c>
      <c r="P419" s="883">
        <f>'[8]sp. DRG'!M354</f>
        <v>8104.8196099999996</v>
      </c>
      <c r="Q419" s="886">
        <f>'[8]sp. DRG'!N354</f>
        <v>874</v>
      </c>
      <c r="R419" s="883">
        <f>'[8]sp. DRG'!O354</f>
        <v>206.565</v>
      </c>
      <c r="S419" s="1227">
        <f>'[8]sp. DRG'!P354</f>
        <v>205.625</v>
      </c>
      <c r="T419" s="886">
        <f>'[8]sp. DRG'!Q354</f>
        <v>411</v>
      </c>
      <c r="U419" s="883">
        <f>'[8]sp. DRG'!R354</f>
        <v>92.953800000000001</v>
      </c>
      <c r="V419" s="886">
        <f>'[8]sp. DRG'!S354</f>
        <v>411</v>
      </c>
      <c r="W419" s="1227">
        <f>'[8]sp. DRG'!T354</f>
        <v>92.953800000000001</v>
      </c>
      <c r="X419" s="918">
        <f t="shared" si="93"/>
        <v>32141.238249999999</v>
      </c>
      <c r="Y419" s="884">
        <f t="shared" si="94"/>
        <v>32139.659099999997</v>
      </c>
    </row>
    <row r="420" spans="1:25" ht="22.5">
      <c r="A420" s="1374" t="s">
        <v>925</v>
      </c>
      <c r="B420" s="1401" t="s">
        <v>926</v>
      </c>
      <c r="C420" s="854">
        <v>1</v>
      </c>
      <c r="D420" s="846">
        <f>'[8]sp. DRG'!E355</f>
        <v>3793</v>
      </c>
      <c r="E420" s="847">
        <f>'[8]sp. DRG'!F355</f>
        <v>8408.0948200000003</v>
      </c>
      <c r="F420" s="848">
        <f>'[8]sp. DRG'!G355</f>
        <v>4069</v>
      </c>
      <c r="G420" s="849">
        <f>'[8]sp. DRG'!H355</f>
        <v>8408.0948200000003</v>
      </c>
      <c r="H420" s="914"/>
      <c r="I420" s="847"/>
      <c r="J420" s="915"/>
      <c r="K420" s="849"/>
      <c r="L420" s="917">
        <f>'[8]sp. DRG'!I355</f>
        <v>525</v>
      </c>
      <c r="M420" s="883">
        <f>'[8]sp. DRG'!J355</f>
        <v>3388.4727819999998</v>
      </c>
      <c r="N420" s="886">
        <f>'[8]sp. DRG'!K355</f>
        <v>150</v>
      </c>
      <c r="O420" s="886">
        <f>'[8]sp. DRG'!L355</f>
        <v>14707</v>
      </c>
      <c r="P420" s="883">
        <f>'[8]sp. DRG'!M355</f>
        <v>3388.3605200000002</v>
      </c>
      <c r="Q420" s="886">
        <f>'[8]sp. DRG'!N355</f>
        <v>0</v>
      </c>
      <c r="R420" s="883">
        <f>'[8]sp. DRG'!O355</f>
        <v>0</v>
      </c>
      <c r="S420" s="1227">
        <f>'[8]sp. DRG'!P355</f>
        <v>0</v>
      </c>
      <c r="T420" s="886">
        <f>'[8]sp. DRG'!Q355</f>
        <v>5398</v>
      </c>
      <c r="U420" s="883">
        <f>'[8]sp. DRG'!R355</f>
        <v>1025.52</v>
      </c>
      <c r="V420" s="886">
        <f>'[8]sp. DRG'!S355</f>
        <v>5204</v>
      </c>
      <c r="W420" s="1227">
        <f>'[8]sp. DRG'!T355</f>
        <v>1025.52</v>
      </c>
      <c r="X420" s="918">
        <f t="shared" si="93"/>
        <v>12822.087602</v>
      </c>
      <c r="Y420" s="884">
        <f t="shared" si="94"/>
        <v>12821.975340000001</v>
      </c>
    </row>
    <row r="421" spans="1:25" ht="22.5">
      <c r="A421" s="1374" t="s">
        <v>927</v>
      </c>
      <c r="B421" s="1401" t="s">
        <v>928</v>
      </c>
      <c r="C421" s="854">
        <v>1</v>
      </c>
      <c r="D421" s="846">
        <f>'[8]sp. DRG'!E356</f>
        <v>4258</v>
      </c>
      <c r="E421" s="847">
        <f>'[8]sp. DRG'!F356</f>
        <v>15802.459919999999</v>
      </c>
      <c r="F421" s="848">
        <f>'[8]sp. DRG'!G356</f>
        <v>4318</v>
      </c>
      <c r="G421" s="849">
        <f>'[8]sp. DRG'!H356</f>
        <v>15802.459919999999</v>
      </c>
      <c r="H421" s="914"/>
      <c r="I421" s="847"/>
      <c r="J421" s="915"/>
      <c r="K421" s="849"/>
      <c r="L421" s="917">
        <f>'[8]sp. DRG'!I356</f>
        <v>397</v>
      </c>
      <c r="M421" s="883">
        <f>'[8]sp. DRG'!J356</f>
        <v>967.96896000000004</v>
      </c>
      <c r="N421" s="886">
        <f>'[8]sp. DRG'!K356</f>
        <v>446</v>
      </c>
      <c r="O421" s="886">
        <f>'[8]sp. DRG'!L356</f>
        <v>0</v>
      </c>
      <c r="P421" s="883">
        <f>'[8]sp. DRG'!M356</f>
        <v>966.71848</v>
      </c>
      <c r="Q421" s="886">
        <f>'[8]sp. DRG'!N356</f>
        <v>0</v>
      </c>
      <c r="R421" s="883">
        <f>'[8]sp. DRG'!O356</f>
        <v>0</v>
      </c>
      <c r="S421" s="1227">
        <f>'[8]sp. DRG'!P356</f>
        <v>0</v>
      </c>
      <c r="T421" s="886">
        <f>'[8]sp. DRG'!Q356</f>
        <v>479</v>
      </c>
      <c r="U421" s="883">
        <f>'[8]sp. DRG'!R356</f>
        <v>141.67400000000001</v>
      </c>
      <c r="V421" s="886">
        <f>'[8]sp. DRG'!S356</f>
        <v>479</v>
      </c>
      <c r="W421" s="1227">
        <f>'[8]sp. DRG'!T356</f>
        <v>141.67400000000001</v>
      </c>
      <c r="X421" s="918">
        <f t="shared" si="93"/>
        <v>16912.102879999999</v>
      </c>
      <c r="Y421" s="884">
        <f t="shared" si="94"/>
        <v>16910.8524</v>
      </c>
    </row>
    <row r="422" spans="1:25">
      <c r="A422" s="1374" t="s">
        <v>929</v>
      </c>
      <c r="B422" s="1401" t="s">
        <v>930</v>
      </c>
      <c r="C422" s="854">
        <v>1</v>
      </c>
      <c r="D422" s="846">
        <f>'[8]sp. DRG'!E357</f>
        <v>6386</v>
      </c>
      <c r="E422" s="847">
        <f>'[8]sp. DRG'!F357</f>
        <v>10397.07855</v>
      </c>
      <c r="F422" s="848">
        <f>'[8]sp. DRG'!G357</f>
        <v>6163</v>
      </c>
      <c r="G422" s="849">
        <f>'[8]sp. DRG'!H357</f>
        <v>10397.07855</v>
      </c>
      <c r="H422" s="914"/>
      <c r="I422" s="847"/>
      <c r="J422" s="915"/>
      <c r="K422" s="849"/>
      <c r="L422" s="917">
        <f>'[8]sp. DRG'!I357</f>
        <v>184</v>
      </c>
      <c r="M422" s="883">
        <f>'[8]sp. DRG'!J357</f>
        <v>1010.3644</v>
      </c>
      <c r="N422" s="886">
        <f>'[8]sp. DRG'!K357</f>
        <v>0</v>
      </c>
      <c r="O422" s="886">
        <f>'[8]sp. DRG'!L357</f>
        <v>6570</v>
      </c>
      <c r="P422" s="883">
        <f>'[8]sp. DRG'!M357</f>
        <v>1009.296</v>
      </c>
      <c r="Q422" s="886">
        <f>'[8]sp. DRG'!N357</f>
        <v>1816</v>
      </c>
      <c r="R422" s="883">
        <f>'[8]sp. DRG'!O357</f>
        <v>426.76</v>
      </c>
      <c r="S422" s="1227">
        <f>'[8]sp. DRG'!P357</f>
        <v>426.76</v>
      </c>
      <c r="T422" s="886">
        <f>'[8]sp. DRG'!Q357</f>
        <v>82</v>
      </c>
      <c r="U422" s="883">
        <f>'[8]sp. DRG'!R357</f>
        <v>20.5</v>
      </c>
      <c r="V422" s="886">
        <f>'[8]sp. DRG'!S357</f>
        <v>82</v>
      </c>
      <c r="W422" s="1227">
        <f>'[8]sp. DRG'!T357</f>
        <v>20.5</v>
      </c>
      <c r="X422" s="918">
        <f t="shared" si="93"/>
        <v>11854.702950000001</v>
      </c>
      <c r="Y422" s="884">
        <f t="shared" si="94"/>
        <v>11853.634550000001</v>
      </c>
    </row>
    <row r="423" spans="1:25">
      <c r="A423" s="1374" t="s">
        <v>931</v>
      </c>
      <c r="B423" s="1401" t="s">
        <v>932</v>
      </c>
      <c r="C423" s="854">
        <v>1</v>
      </c>
      <c r="D423" s="846">
        <f>'[8]sp. DRG'!E358</f>
        <v>1439</v>
      </c>
      <c r="E423" s="847">
        <f>'[8]sp. DRG'!F358</f>
        <v>2092.8096500000001</v>
      </c>
      <c r="F423" s="848">
        <f>'[8]sp. DRG'!G358</f>
        <v>1439</v>
      </c>
      <c r="G423" s="849">
        <f>'[8]sp. DRG'!H358</f>
        <v>2091.8679200000001</v>
      </c>
      <c r="H423" s="914"/>
      <c r="I423" s="847"/>
      <c r="J423" s="915"/>
      <c r="K423" s="849"/>
      <c r="L423" s="917">
        <f>'[8]sp. DRG'!I358</f>
        <v>180</v>
      </c>
      <c r="M423" s="883">
        <f>'[8]sp. DRG'!J358</f>
        <v>398.68189999999998</v>
      </c>
      <c r="N423" s="886">
        <f>'[8]sp. DRG'!K358</f>
        <v>180</v>
      </c>
      <c r="O423" s="886">
        <f>'[8]sp. DRG'!L358</f>
        <v>0</v>
      </c>
      <c r="P423" s="883">
        <f>'[8]sp. DRG'!M358</f>
        <v>398.68189999999998</v>
      </c>
      <c r="Q423" s="886">
        <f>'[8]sp. DRG'!N358</f>
        <v>0</v>
      </c>
      <c r="R423" s="883">
        <f>'[8]sp. DRG'!O358</f>
        <v>0</v>
      </c>
      <c r="S423" s="1227">
        <f>'[8]sp. DRG'!P358</f>
        <v>0</v>
      </c>
      <c r="T423" s="886">
        <f>'[8]sp. DRG'!Q358</f>
        <v>5365</v>
      </c>
      <c r="U423" s="883">
        <f>'[8]sp. DRG'!R358</f>
        <v>536.5</v>
      </c>
      <c r="V423" s="886">
        <f>'[8]sp. DRG'!S358</f>
        <v>5365</v>
      </c>
      <c r="W423" s="1227">
        <f>'[8]sp. DRG'!T358</f>
        <v>536.5</v>
      </c>
      <c r="X423" s="918">
        <f t="shared" si="93"/>
        <v>3027.9915500000002</v>
      </c>
      <c r="Y423" s="884">
        <f t="shared" si="94"/>
        <v>3027.0498200000002</v>
      </c>
    </row>
    <row r="424" spans="1:25" ht="22.5">
      <c r="A424" s="1374" t="s">
        <v>933</v>
      </c>
      <c r="B424" s="1401" t="s">
        <v>934</v>
      </c>
      <c r="C424" s="854">
        <v>1</v>
      </c>
      <c r="D424" s="846">
        <f>'[8]sp. DRG'!E359</f>
        <v>1869</v>
      </c>
      <c r="E424" s="847">
        <f>'[8]sp. DRG'!F359</f>
        <v>2696.953</v>
      </c>
      <c r="F424" s="848">
        <f>'[8]sp. DRG'!G359</f>
        <v>2198</v>
      </c>
      <c r="G424" s="849">
        <f>'[8]sp. DRG'!H359</f>
        <v>2696.3244300000001</v>
      </c>
      <c r="H424" s="914"/>
      <c r="I424" s="847"/>
      <c r="J424" s="915"/>
      <c r="K424" s="849"/>
      <c r="L424" s="917">
        <f>'[8]sp. DRG'!I359</f>
        <v>698</v>
      </c>
      <c r="M424" s="883">
        <f>'[8]sp. DRG'!J359</f>
        <v>2116.2665999999999</v>
      </c>
      <c r="N424" s="886">
        <f>'[8]sp. DRG'!K359</f>
        <v>698</v>
      </c>
      <c r="O424" s="886">
        <f>'[8]sp. DRG'!L359</f>
        <v>4103</v>
      </c>
      <c r="P424" s="883">
        <f>'[8]sp. DRG'!M359</f>
        <v>2116.2665999999999</v>
      </c>
      <c r="Q424" s="886">
        <f>'[8]sp. DRG'!N359</f>
        <v>0</v>
      </c>
      <c r="R424" s="883">
        <f>'[8]sp. DRG'!O359</f>
        <v>0</v>
      </c>
      <c r="S424" s="1227">
        <f>'[8]sp. DRG'!P359</f>
        <v>0</v>
      </c>
      <c r="T424" s="886">
        <f>'[8]sp. DRG'!Q359</f>
        <v>3407</v>
      </c>
      <c r="U424" s="883">
        <f>'[8]sp. DRG'!R359</f>
        <v>584.36509000000001</v>
      </c>
      <c r="V424" s="886">
        <f>'[8]sp. DRG'!S359</f>
        <v>4481</v>
      </c>
      <c r="W424" s="1227">
        <f>'[8]sp. DRG'!T359</f>
        <v>584.36509000000001</v>
      </c>
      <c r="X424" s="918">
        <f t="shared" si="93"/>
        <v>5397.5846899999997</v>
      </c>
      <c r="Y424" s="884">
        <f t="shared" si="94"/>
        <v>5396.9561200000007</v>
      </c>
    </row>
    <row r="425" spans="1:25" ht="22.5">
      <c r="A425" s="1374" t="s">
        <v>935</v>
      </c>
      <c r="B425" s="1401" t="s">
        <v>936</v>
      </c>
      <c r="C425" s="854">
        <v>1</v>
      </c>
      <c r="D425" s="846">
        <f>'[8]sp. DRG'!E360</f>
        <v>3153</v>
      </c>
      <c r="E425" s="847">
        <f>'[8]sp. DRG'!F360</f>
        <v>4272.5751499999997</v>
      </c>
      <c r="F425" s="848">
        <f>'[8]sp. DRG'!G360</f>
        <v>3153</v>
      </c>
      <c r="G425" s="849">
        <f>'[8]sp. DRG'!H360</f>
        <v>4272.5751499999997</v>
      </c>
      <c r="H425" s="914"/>
      <c r="I425" s="847"/>
      <c r="J425" s="915"/>
      <c r="K425" s="849"/>
      <c r="L425" s="917">
        <f>'[8]sp. DRG'!I360</f>
        <v>574</v>
      </c>
      <c r="M425" s="883">
        <f>'[8]sp. DRG'!J360</f>
        <v>1218.2002</v>
      </c>
      <c r="N425" s="886">
        <f>'[8]sp. DRG'!K360</f>
        <v>574</v>
      </c>
      <c r="O425" s="886">
        <f>'[8]sp. DRG'!L360</f>
        <v>0</v>
      </c>
      <c r="P425" s="883">
        <f>'[8]sp. DRG'!M360</f>
        <v>1218.2002</v>
      </c>
      <c r="Q425" s="886">
        <f>'[8]sp. DRG'!N360</f>
        <v>0</v>
      </c>
      <c r="R425" s="883">
        <f>'[8]sp. DRG'!O360</f>
        <v>0</v>
      </c>
      <c r="S425" s="1227">
        <f>'[8]sp. DRG'!P360</f>
        <v>0</v>
      </c>
      <c r="T425" s="886">
        <f>'[8]sp. DRG'!Q360</f>
        <v>2273</v>
      </c>
      <c r="U425" s="883">
        <f>'[8]sp. DRG'!R360</f>
        <v>303.68900000000002</v>
      </c>
      <c r="V425" s="886">
        <f>'[8]sp. DRG'!S360</f>
        <v>3720</v>
      </c>
      <c r="W425" s="1227">
        <f>'[8]sp. DRG'!T360</f>
        <v>303.68900000000002</v>
      </c>
      <c r="X425" s="918">
        <f t="shared" si="93"/>
        <v>5794.4643500000002</v>
      </c>
      <c r="Y425" s="884">
        <f t="shared" si="94"/>
        <v>5794.4643500000002</v>
      </c>
    </row>
    <row r="426" spans="1:25" ht="22.5">
      <c r="A426" s="1374" t="s">
        <v>937</v>
      </c>
      <c r="B426" s="1401" t="s">
        <v>938</v>
      </c>
      <c r="C426" s="854">
        <v>1</v>
      </c>
      <c r="D426" s="846">
        <f>'[8]sp. DRG'!E361</f>
        <v>2718</v>
      </c>
      <c r="E426" s="847">
        <f>'[8]sp. DRG'!F361</f>
        <v>3548.81106</v>
      </c>
      <c r="F426" s="848">
        <f>'[8]sp. DRG'!G361</f>
        <v>2718</v>
      </c>
      <c r="G426" s="849">
        <f>'[8]sp. DRG'!H361</f>
        <v>3548.7817399999999</v>
      </c>
      <c r="H426" s="914"/>
      <c r="I426" s="847"/>
      <c r="J426" s="915"/>
      <c r="K426" s="849"/>
      <c r="L426" s="917">
        <f>'[8]sp. DRG'!I361</f>
        <v>10</v>
      </c>
      <c r="M426" s="883">
        <f>'[8]sp. DRG'!J361</f>
        <v>23.06906</v>
      </c>
      <c r="N426" s="886">
        <f>'[8]sp. DRG'!K361</f>
        <v>0</v>
      </c>
      <c r="O426" s="886">
        <f>'[8]sp. DRG'!L361</f>
        <v>0</v>
      </c>
      <c r="P426" s="883">
        <f>'[8]sp. DRG'!M361</f>
        <v>23.06906</v>
      </c>
      <c r="Q426" s="886">
        <f>'[8]sp. DRG'!N361</f>
        <v>0</v>
      </c>
      <c r="R426" s="883">
        <f>'[8]sp. DRG'!O361</f>
        <v>0</v>
      </c>
      <c r="S426" s="1227">
        <f>'[8]sp. DRG'!P361</f>
        <v>0</v>
      </c>
      <c r="T426" s="886">
        <f>'[8]sp. DRG'!Q361</f>
        <v>1726</v>
      </c>
      <c r="U426" s="883">
        <f>'[8]sp. DRG'!R361</f>
        <v>485.67500000000001</v>
      </c>
      <c r="V426" s="886">
        <f>'[8]sp. DRG'!S361</f>
        <v>1589</v>
      </c>
      <c r="W426" s="1227">
        <f>'[8]sp. DRG'!T361</f>
        <v>485.67500000000001</v>
      </c>
      <c r="X426" s="918">
        <f t="shared" si="93"/>
        <v>4057.55512</v>
      </c>
      <c r="Y426" s="884">
        <f t="shared" si="94"/>
        <v>4057.5257999999999</v>
      </c>
    </row>
    <row r="427" spans="1:25" ht="22.5">
      <c r="A427" s="1374" t="s">
        <v>939</v>
      </c>
      <c r="B427" s="1401" t="s">
        <v>940</v>
      </c>
      <c r="C427" s="854">
        <v>1</v>
      </c>
      <c r="D427" s="855">
        <f>'[8]sp. DRG'!E362</f>
        <v>744</v>
      </c>
      <c r="E427" s="856">
        <f>'[8]sp. DRG'!F362</f>
        <v>1356.0724299999999</v>
      </c>
      <c r="F427" s="857">
        <f>'[8]sp. DRG'!G362</f>
        <v>822</v>
      </c>
      <c r="G427" s="858">
        <f>'[8]sp. DRG'!H362</f>
        <v>1356.0724299999999</v>
      </c>
      <c r="H427" s="914"/>
      <c r="I427" s="920"/>
      <c r="J427" s="915"/>
      <c r="K427" s="921"/>
      <c r="L427" s="923">
        <f>'[8]sp. DRG'!I362</f>
        <v>1344</v>
      </c>
      <c r="M427" s="1327">
        <f>'[8]sp. DRG'!J362</f>
        <v>9132.8773000000001</v>
      </c>
      <c r="N427" s="914">
        <f>'[8]sp. DRG'!K362</f>
        <v>0</v>
      </c>
      <c r="O427" s="914">
        <f>'[8]sp. DRG'!L362</f>
        <v>77900</v>
      </c>
      <c r="P427" s="1327">
        <f>'[8]sp. DRG'!M362</f>
        <v>9132.8773000000001</v>
      </c>
      <c r="Q427" s="914">
        <f>'[8]sp. DRG'!N362</f>
        <v>0</v>
      </c>
      <c r="R427" s="1327">
        <f>'[8]sp. DRG'!O362</f>
        <v>0</v>
      </c>
      <c r="S427" s="1411">
        <f>'[8]sp. DRG'!P362</f>
        <v>0</v>
      </c>
      <c r="T427" s="914">
        <f>'[8]sp. DRG'!Q362</f>
        <v>0</v>
      </c>
      <c r="U427" s="1327">
        <f>'[8]sp. DRG'!R362</f>
        <v>0</v>
      </c>
      <c r="V427" s="914">
        <f>'[8]sp. DRG'!S362</f>
        <v>0</v>
      </c>
      <c r="W427" s="1411">
        <f>'[8]sp. DRG'!T362</f>
        <v>0</v>
      </c>
      <c r="X427" s="918">
        <f t="shared" si="93"/>
        <v>10488.94973</v>
      </c>
      <c r="Y427" s="884">
        <f t="shared" si="94"/>
        <v>10488.94973</v>
      </c>
    </row>
    <row r="428" spans="1:25" ht="22.5">
      <c r="A428" s="1374" t="s">
        <v>941</v>
      </c>
      <c r="B428" s="1401" t="s">
        <v>942</v>
      </c>
      <c r="C428" s="854">
        <v>1</v>
      </c>
      <c r="D428" s="855">
        <f>'[8]sp. DRG'!E363</f>
        <v>268</v>
      </c>
      <c r="E428" s="856">
        <f>'[8]sp. DRG'!F363</f>
        <v>391.90042</v>
      </c>
      <c r="F428" s="857">
        <f>'[8]sp. DRG'!G363</f>
        <v>252</v>
      </c>
      <c r="G428" s="858">
        <f>'[8]sp. DRG'!H363</f>
        <v>391.90042</v>
      </c>
      <c r="H428" s="914"/>
      <c r="I428" s="888"/>
      <c r="J428" s="915"/>
      <c r="K428" s="884"/>
      <c r="L428" s="923">
        <f>'[8]sp. DRG'!I363</f>
        <v>1107</v>
      </c>
      <c r="M428" s="1327">
        <f>'[8]sp. DRG'!J363</f>
        <v>10312.05629</v>
      </c>
      <c r="N428" s="914">
        <f>'[8]sp. DRG'!K363</f>
        <v>0</v>
      </c>
      <c r="O428" s="914">
        <f>'[8]sp. DRG'!L363</f>
        <v>92320</v>
      </c>
      <c r="P428" s="1327">
        <f>'[8]sp. DRG'!M363</f>
        <v>10312.05629</v>
      </c>
      <c r="Q428" s="914">
        <f>'[8]sp. DRG'!N363</f>
        <v>0</v>
      </c>
      <c r="R428" s="1327">
        <f>'[8]sp. DRG'!O363</f>
        <v>0</v>
      </c>
      <c r="S428" s="1411">
        <f>'[8]sp. DRG'!P363</f>
        <v>0</v>
      </c>
      <c r="T428" s="914">
        <f>'[8]sp. DRG'!Q363</f>
        <v>0</v>
      </c>
      <c r="U428" s="1327">
        <f>'[8]sp. DRG'!R363</f>
        <v>0</v>
      </c>
      <c r="V428" s="914">
        <f>'[8]sp. DRG'!S363</f>
        <v>0</v>
      </c>
      <c r="W428" s="1411">
        <f>'[8]sp. DRG'!T363</f>
        <v>0</v>
      </c>
      <c r="X428" s="918">
        <f t="shared" si="93"/>
        <v>10703.95671</v>
      </c>
      <c r="Y428" s="884">
        <f t="shared" si="94"/>
        <v>10703.95671</v>
      </c>
    </row>
    <row r="429" spans="1:25" ht="33.75">
      <c r="A429" s="1374" t="s">
        <v>943</v>
      </c>
      <c r="B429" s="1401" t="s">
        <v>944</v>
      </c>
      <c r="C429" s="854">
        <v>1</v>
      </c>
      <c r="D429" s="855">
        <f>'[8]sp. DRG'!E364</f>
        <v>709</v>
      </c>
      <c r="E429" s="856">
        <f>'[8]sp. DRG'!F364</f>
        <v>870.16988000000003</v>
      </c>
      <c r="F429" s="857">
        <f>'[8]sp. DRG'!G364</f>
        <v>618</v>
      </c>
      <c r="G429" s="858">
        <f>'[8]sp. DRG'!H364</f>
        <v>869.41057999999998</v>
      </c>
      <c r="H429" s="886"/>
      <c r="I429" s="888"/>
      <c r="J429" s="887"/>
      <c r="K429" s="884"/>
      <c r="L429" s="923">
        <f>'[8]sp. DRG'!I364</f>
        <v>258</v>
      </c>
      <c r="M429" s="1327">
        <f>'[8]sp. DRG'!J364</f>
        <v>672.21055000000001</v>
      </c>
      <c r="N429" s="914">
        <f>'[8]sp. DRG'!K364</f>
        <v>258</v>
      </c>
      <c r="O429" s="914">
        <f>'[8]sp. DRG'!L364</f>
        <v>0</v>
      </c>
      <c r="P429" s="1327">
        <f>'[8]sp. DRG'!M364</f>
        <v>672.21055000000001</v>
      </c>
      <c r="Q429" s="914">
        <f>'[8]sp. DRG'!N364</f>
        <v>0</v>
      </c>
      <c r="R429" s="1327">
        <f>'[8]sp. DRG'!O364</f>
        <v>0</v>
      </c>
      <c r="S429" s="1411">
        <f>'[8]sp. DRG'!P364</f>
        <v>0</v>
      </c>
      <c r="T429" s="914">
        <f>'[8]sp. DRG'!Q364</f>
        <v>0</v>
      </c>
      <c r="U429" s="1327">
        <f>'[8]sp. DRG'!R364</f>
        <v>0</v>
      </c>
      <c r="V429" s="914">
        <f>'[8]sp. DRG'!S364</f>
        <v>0</v>
      </c>
      <c r="W429" s="1411">
        <f>'[8]sp. DRG'!T364</f>
        <v>0</v>
      </c>
      <c r="X429" s="918">
        <f t="shared" si="93"/>
        <v>1542.3804300000002</v>
      </c>
      <c r="Y429" s="884">
        <f t="shared" si="94"/>
        <v>1541.62113</v>
      </c>
    </row>
    <row r="430" spans="1:25">
      <c r="A430" s="1414" t="s">
        <v>945</v>
      </c>
      <c r="B430" s="1467" t="s">
        <v>946</v>
      </c>
      <c r="C430" s="1402">
        <v>3</v>
      </c>
      <c r="D430" s="846"/>
      <c r="E430" s="888"/>
      <c r="F430" s="887"/>
      <c r="G430" s="884"/>
      <c r="H430" s="886"/>
      <c r="I430" s="888"/>
      <c r="J430" s="887"/>
      <c r="K430" s="884"/>
      <c r="L430" s="917">
        <f>'[8]sp. recuperare si  cronici'!E110</f>
        <v>0</v>
      </c>
      <c r="M430" s="883">
        <f>'[8]sp. recuperare si  cronici'!F110</f>
        <v>0</v>
      </c>
      <c r="N430" s="886">
        <f>'[8]sp. recuperare si  cronici'!G110</f>
        <v>0</v>
      </c>
      <c r="O430" s="886">
        <f>'[8]sp. recuperare si  cronici'!H110</f>
        <v>0</v>
      </c>
      <c r="P430" s="883">
        <f>'[8]sp. recuperare si  cronici'!I110</f>
        <v>0</v>
      </c>
      <c r="Q430" s="886">
        <f>'[8]sp. recuperare si  cronici'!J110</f>
        <v>2261</v>
      </c>
      <c r="R430" s="883">
        <f>'[8]sp. recuperare si  cronici'!K110</f>
        <v>531.33500000000004</v>
      </c>
      <c r="S430" s="1227">
        <f>'[8]sp. recuperare si  cronici'!L110</f>
        <v>531.33500000000004</v>
      </c>
      <c r="T430" s="1131"/>
      <c r="U430" s="883"/>
      <c r="V430" s="1132"/>
      <c r="W430" s="1227"/>
      <c r="X430" s="918">
        <f t="shared" si="93"/>
        <v>531.33500000000004</v>
      </c>
      <c r="Y430" s="884">
        <f t="shared" si="94"/>
        <v>531.33500000000004</v>
      </c>
    </row>
    <row r="431" spans="1:25" ht="22.5">
      <c r="A431" s="1414" t="s">
        <v>947</v>
      </c>
      <c r="B431" s="1467" t="s">
        <v>948</v>
      </c>
      <c r="C431" s="1402">
        <v>1</v>
      </c>
      <c r="D431" s="846">
        <f>'[8]sp. DRG'!E365</f>
        <v>0</v>
      </c>
      <c r="E431" s="846">
        <f>'[8]sp. DRG'!F365</f>
        <v>0</v>
      </c>
      <c r="F431" s="846">
        <f>'[8]sp. DRG'!G365</f>
        <v>0</v>
      </c>
      <c r="G431" s="846">
        <f>'[8]sp. DRG'!H365</f>
        <v>0</v>
      </c>
      <c r="H431" s="886"/>
      <c r="I431" s="888"/>
      <c r="J431" s="887"/>
      <c r="K431" s="884"/>
      <c r="L431" s="917">
        <f>'[8]sp. DRG'!I365</f>
        <v>0</v>
      </c>
      <c r="M431" s="917">
        <f>'[8]sp. DRG'!J365</f>
        <v>0</v>
      </c>
      <c r="N431" s="917">
        <f>'[8]sp. DRG'!K365</f>
        <v>0</v>
      </c>
      <c r="O431" s="917">
        <f>'[8]sp. DRG'!L365</f>
        <v>0</v>
      </c>
      <c r="P431" s="917">
        <f>'[8]sp. DRG'!M365</f>
        <v>0</v>
      </c>
      <c r="Q431" s="917">
        <f>'[8]sp. DRG'!N365</f>
        <v>0</v>
      </c>
      <c r="R431" s="917">
        <f>'[8]sp. DRG'!O365</f>
        <v>0</v>
      </c>
      <c r="S431" s="917">
        <f>'[8]sp. DRG'!P365</f>
        <v>0</v>
      </c>
      <c r="T431" s="917">
        <f>'[8]sp. DRG'!Q365</f>
        <v>0</v>
      </c>
      <c r="U431" s="917">
        <f>'[8]sp. DRG'!R365</f>
        <v>0</v>
      </c>
      <c r="V431" s="917">
        <f>'[8]sp. DRG'!S365</f>
        <v>0</v>
      </c>
      <c r="W431" s="917">
        <f>'[8]sp. DRG'!T365</f>
        <v>0</v>
      </c>
      <c r="X431" s="918">
        <f t="shared" si="93"/>
        <v>0</v>
      </c>
      <c r="Y431" s="884">
        <f t="shared" si="94"/>
        <v>0</v>
      </c>
    </row>
    <row r="432" spans="1:25">
      <c r="A432" s="1414" t="s">
        <v>949</v>
      </c>
      <c r="B432" s="1467" t="s">
        <v>950</v>
      </c>
      <c r="C432" s="1402">
        <v>1</v>
      </c>
      <c r="D432" s="846">
        <f>'[8]sp. DRG'!E366</f>
        <v>3519</v>
      </c>
      <c r="E432" s="846">
        <f>'[8]sp. DRG'!F366</f>
        <v>5225.5961600000001</v>
      </c>
      <c r="F432" s="846">
        <f>'[8]sp. DRG'!G366</f>
        <v>3512</v>
      </c>
      <c r="G432" s="846">
        <f>'[8]sp. DRG'!H366</f>
        <v>5225.3684199999998</v>
      </c>
      <c r="H432" s="886"/>
      <c r="I432" s="888"/>
      <c r="J432" s="887"/>
      <c r="K432" s="884"/>
      <c r="L432" s="917">
        <f>'[8]sp. DRG'!I366</f>
        <v>0</v>
      </c>
      <c r="M432" s="917">
        <f>'[8]sp. DRG'!J366</f>
        <v>0</v>
      </c>
      <c r="N432" s="917">
        <f>'[8]sp. DRG'!K366</f>
        <v>0</v>
      </c>
      <c r="O432" s="917">
        <f>'[8]sp. DRG'!L366</f>
        <v>0</v>
      </c>
      <c r="P432" s="917">
        <f>'[8]sp. DRG'!M366</f>
        <v>0</v>
      </c>
      <c r="Q432" s="917">
        <f>'[8]sp. DRG'!N366</f>
        <v>4214</v>
      </c>
      <c r="R432" s="917">
        <f>'[8]sp. DRG'!O366</f>
        <v>916.73500000000001</v>
      </c>
      <c r="S432" s="917">
        <f>'[8]sp. DRG'!P366</f>
        <v>916.73500000000001</v>
      </c>
      <c r="T432" s="917">
        <f>'[8]sp. DRG'!Q366</f>
        <v>9112</v>
      </c>
      <c r="U432" s="917">
        <f>'[8]sp. DRG'!R366</f>
        <v>2754.9319999999998</v>
      </c>
      <c r="V432" s="917">
        <f>'[8]sp. DRG'!S366</f>
        <v>8067</v>
      </c>
      <c r="W432" s="917">
        <f>'[8]sp. DRG'!T366</f>
        <v>2754.9319999999998</v>
      </c>
      <c r="X432" s="918">
        <f t="shared" si="93"/>
        <v>8897.2631600000004</v>
      </c>
      <c r="Y432" s="884">
        <f t="shared" si="94"/>
        <v>8897.0354200000002</v>
      </c>
    </row>
    <row r="433" spans="1:29" ht="22.5">
      <c r="A433" s="1414" t="s">
        <v>951</v>
      </c>
      <c r="B433" s="1467" t="s">
        <v>952</v>
      </c>
      <c r="C433" s="1402">
        <v>1</v>
      </c>
      <c r="D433" s="846">
        <f>'[8]sp. DRG'!E367</f>
        <v>0</v>
      </c>
      <c r="E433" s="847">
        <f>'[8]sp. DRG'!F367</f>
        <v>0</v>
      </c>
      <c r="F433" s="846">
        <f>'[8]sp. DRG'!G367</f>
        <v>0</v>
      </c>
      <c r="G433" s="847">
        <f>'[8]sp. DRG'!H367</f>
        <v>0</v>
      </c>
      <c r="H433" s="886"/>
      <c r="I433" s="888"/>
      <c r="J433" s="887"/>
      <c r="K433" s="884"/>
      <c r="L433" s="917">
        <f>'[8]sp. DRG'!I367</f>
        <v>0</v>
      </c>
      <c r="M433" s="917">
        <f>'[8]sp. DRG'!J367</f>
        <v>0</v>
      </c>
      <c r="N433" s="917">
        <f>'[8]sp. DRG'!K367</f>
        <v>0</v>
      </c>
      <c r="O433" s="917">
        <f>'[8]sp. DRG'!L367</f>
        <v>0</v>
      </c>
      <c r="P433" s="917">
        <f>'[8]sp. DRG'!M367</f>
        <v>0</v>
      </c>
      <c r="Q433" s="917">
        <f>'[8]sp. DRG'!N367</f>
        <v>0</v>
      </c>
      <c r="R433" s="917">
        <f>'[8]sp. DRG'!O367</f>
        <v>0</v>
      </c>
      <c r="S433" s="917">
        <f>'[8]sp. DRG'!P367</f>
        <v>0</v>
      </c>
      <c r="T433" s="917">
        <f>'[8]sp. DRG'!Q367</f>
        <v>0</v>
      </c>
      <c r="U433" s="917">
        <f>'[8]sp. DRG'!R367</f>
        <v>0</v>
      </c>
      <c r="V433" s="917">
        <f>'[8]sp. DRG'!S367</f>
        <v>0</v>
      </c>
      <c r="W433" s="917">
        <f>'[8]sp. DRG'!T367</f>
        <v>0</v>
      </c>
      <c r="X433" s="918">
        <f t="shared" si="93"/>
        <v>0</v>
      </c>
      <c r="Y433" s="884">
        <f t="shared" si="94"/>
        <v>0</v>
      </c>
    </row>
    <row r="434" spans="1:29">
      <c r="A434" s="1414" t="s">
        <v>953</v>
      </c>
      <c r="B434" s="1467" t="s">
        <v>954</v>
      </c>
      <c r="C434" s="1402">
        <v>1</v>
      </c>
      <c r="D434" s="846">
        <f>'[8]sp. DRG'!E368</f>
        <v>0</v>
      </c>
      <c r="E434" s="847">
        <f>'[8]sp. DRG'!F368</f>
        <v>0</v>
      </c>
      <c r="F434" s="846">
        <f>'[8]sp. DRG'!G368</f>
        <v>0</v>
      </c>
      <c r="G434" s="847">
        <f>'[8]sp. DRG'!H368</f>
        <v>0</v>
      </c>
      <c r="H434" s="886"/>
      <c r="I434" s="888"/>
      <c r="J434" s="886"/>
      <c r="K434" s="849"/>
      <c r="L434" s="917">
        <f>'[8]sp. DRG'!I368</f>
        <v>0</v>
      </c>
      <c r="M434" s="917">
        <f>'[8]sp. DRG'!J368</f>
        <v>0</v>
      </c>
      <c r="N434" s="917">
        <f>'[8]sp. DRG'!K368</f>
        <v>0</v>
      </c>
      <c r="O434" s="917">
        <f>'[8]sp. DRG'!L368</f>
        <v>0</v>
      </c>
      <c r="P434" s="917">
        <f>'[8]sp. DRG'!M368</f>
        <v>0</v>
      </c>
      <c r="Q434" s="917">
        <f>'[8]sp. DRG'!N368</f>
        <v>0</v>
      </c>
      <c r="R434" s="917">
        <f>'[8]sp. DRG'!O368</f>
        <v>0</v>
      </c>
      <c r="S434" s="917">
        <f>'[8]sp. DRG'!P368</f>
        <v>0</v>
      </c>
      <c r="T434" s="917">
        <f>'[8]sp. DRG'!Q368</f>
        <v>0</v>
      </c>
      <c r="U434" s="917">
        <f>'[8]sp. DRG'!R368</f>
        <v>0</v>
      </c>
      <c r="V434" s="917">
        <f>'[8]sp. DRG'!S368</f>
        <v>0</v>
      </c>
      <c r="W434" s="917">
        <f>'[8]sp. DRG'!T368</f>
        <v>0</v>
      </c>
      <c r="X434" s="918">
        <f t="shared" si="93"/>
        <v>0</v>
      </c>
      <c r="Y434" s="884">
        <f t="shared" si="94"/>
        <v>0</v>
      </c>
    </row>
    <row r="435" spans="1:29">
      <c r="A435" s="1468" t="s">
        <v>955</v>
      </c>
      <c r="B435" s="1469" t="s">
        <v>956</v>
      </c>
      <c r="C435" s="1470">
        <v>1</v>
      </c>
      <c r="D435" s="1136">
        <f>'[8]sp. DRG'!E371</f>
        <v>3437</v>
      </c>
      <c r="E435" s="1216">
        <f>'[8]sp. DRG'!F371</f>
        <v>5082.7559000000001</v>
      </c>
      <c r="F435" s="1471">
        <f>'[8]sp. DRG'!G371</f>
        <v>3281</v>
      </c>
      <c r="G435" s="1217">
        <f>'[8]sp. DRG'!H371</f>
        <v>5082.7559000000001</v>
      </c>
      <c r="H435" s="1113"/>
      <c r="I435" s="1114"/>
      <c r="J435" s="1113"/>
      <c r="K435" s="1217"/>
      <c r="L435" s="1219">
        <f>'[8]sp. DRG'!I371</f>
        <v>121</v>
      </c>
      <c r="M435" s="1113">
        <f>'[8]sp. DRG'!J371</f>
        <v>249.10353000000001</v>
      </c>
      <c r="N435" s="1113">
        <f>'[8]sp. DRG'!K371</f>
        <v>171</v>
      </c>
      <c r="O435" s="1113">
        <f>'[8]sp. DRG'!L371</f>
        <v>0</v>
      </c>
      <c r="P435" s="1113">
        <f>'[8]sp. DRG'!M371</f>
        <v>245.52859000000001</v>
      </c>
      <c r="Q435" s="1113">
        <f>'[8]sp. DRG'!N371</f>
        <v>0</v>
      </c>
      <c r="R435" s="1113">
        <f>'[8]sp. DRG'!O371</f>
        <v>0</v>
      </c>
      <c r="S435" s="1472">
        <f>'[8]sp. DRG'!P371</f>
        <v>0</v>
      </c>
      <c r="T435" s="1113">
        <f>'[8]sp. DRG'!Q371</f>
        <v>0</v>
      </c>
      <c r="U435" s="1113">
        <f>'[8]sp. DRG'!R371</f>
        <v>0</v>
      </c>
      <c r="V435" s="1113">
        <f>'[8]sp. DRG'!S371</f>
        <v>0</v>
      </c>
      <c r="W435" s="1472">
        <f>'[8]sp. DRG'!T371</f>
        <v>0</v>
      </c>
      <c r="X435" s="918">
        <f t="shared" si="93"/>
        <v>5331.8594300000004</v>
      </c>
      <c r="Y435" s="884">
        <f t="shared" si="94"/>
        <v>5328.28449</v>
      </c>
    </row>
    <row r="436" spans="1:29" ht="13.5" thickBot="1">
      <c r="A436" s="1473" t="s">
        <v>957</v>
      </c>
      <c r="B436" s="1474" t="s">
        <v>958</v>
      </c>
      <c r="C436" s="1475">
        <v>2</v>
      </c>
      <c r="D436" s="1146">
        <f>'[8]sp. DRG'!E369</f>
        <v>57</v>
      </c>
      <c r="E436" s="1146">
        <f>'[8]sp. DRG'!F369</f>
        <v>99.4422</v>
      </c>
      <c r="F436" s="1146">
        <f>'[8]sp. DRG'!G369</f>
        <v>68</v>
      </c>
      <c r="G436" s="1146">
        <f>'[8]sp. DRG'!H369</f>
        <v>99.4422</v>
      </c>
      <c r="H436" s="1146">
        <f>'[8]sp. acuti altele decat DRG'!E66</f>
        <v>0</v>
      </c>
      <c r="I436" s="1146">
        <f>'[8]sp. acuti altele decat DRG'!F66</f>
        <v>0</v>
      </c>
      <c r="J436" s="1146">
        <f>'[8]sp. acuti altele decat DRG'!G66</f>
        <v>0</v>
      </c>
      <c r="K436" s="1146">
        <f>'[8]sp. acuti altele decat DRG'!H66</f>
        <v>0</v>
      </c>
      <c r="L436" s="1115">
        <f>'[8]sp. DRG'!I369+'[8]sp. acuti altele decat DRG'!I66</f>
        <v>0</v>
      </c>
      <c r="M436" s="1115">
        <f>'[8]sp. DRG'!J369+'[8]sp. acuti altele decat DRG'!J66</f>
        <v>0</v>
      </c>
      <c r="N436" s="1115">
        <f>'[8]sp. DRG'!K369+'[8]sp. acuti altele decat DRG'!K66</f>
        <v>0</v>
      </c>
      <c r="O436" s="1115">
        <f>'[8]sp. DRG'!L369+'[8]sp. acuti altele decat DRG'!L66</f>
        <v>0</v>
      </c>
      <c r="P436" s="1115">
        <f>'[8]sp. DRG'!M369+'[8]sp. acuti altele decat DRG'!M66</f>
        <v>0</v>
      </c>
      <c r="Q436" s="1115">
        <f>'[8]sp. DRG'!N369+'[8]sp. acuti altele decat DRG'!N66</f>
        <v>0</v>
      </c>
      <c r="R436" s="1115">
        <f>'[8]sp. DRG'!O369+'[8]sp. acuti altele decat DRG'!O66</f>
        <v>0</v>
      </c>
      <c r="S436" s="1115">
        <f>'[8]sp. DRG'!P369+'[8]sp. acuti altele decat DRG'!P66</f>
        <v>0</v>
      </c>
      <c r="T436" s="1115">
        <f>'[8]sp. acuti altele decat DRG'!Q66+'[8]sp. DRG'!Q369</f>
        <v>682</v>
      </c>
      <c r="U436" s="1115">
        <f>'[8]sp. acuti altele decat DRG'!R66+'[8]sp. DRG'!R369</f>
        <v>251.51748000000001</v>
      </c>
      <c r="V436" s="1115">
        <f>'[8]sp. acuti altele decat DRG'!S66+'[8]sp. DRG'!S369</f>
        <v>682</v>
      </c>
      <c r="W436" s="1115">
        <f>'[8]sp. acuti altele decat DRG'!T66+'[8]sp. DRG'!T369</f>
        <v>251.51748000000001</v>
      </c>
      <c r="X436" s="918">
        <f t="shared" si="93"/>
        <v>350.95967999999999</v>
      </c>
      <c r="Y436" s="884">
        <f t="shared" si="94"/>
        <v>350.95967999999999</v>
      </c>
    </row>
    <row r="437" spans="1:29" ht="13.5" thickBot="1">
      <c r="A437" s="1476" t="s">
        <v>959</v>
      </c>
      <c r="B437" s="1477" t="s">
        <v>960</v>
      </c>
      <c r="C437" s="1475">
        <v>2</v>
      </c>
      <c r="D437" s="1146">
        <f>'[8]sp. DRG'!E370</f>
        <v>891</v>
      </c>
      <c r="E437" s="1146">
        <f>'[8]sp. DRG'!F370</f>
        <v>1306.7477100000001</v>
      </c>
      <c r="F437" s="1146">
        <f>'[8]sp. DRG'!G370</f>
        <v>952</v>
      </c>
      <c r="G437" s="1146">
        <f>'[8]sp. DRG'!H370</f>
        <v>1306.62102</v>
      </c>
      <c r="H437" s="1146">
        <f>'[8]sp. acuti altele decat DRG'!E67</f>
        <v>0</v>
      </c>
      <c r="I437" s="1146">
        <f>'[8]sp. acuti altele decat DRG'!F67</f>
        <v>0</v>
      </c>
      <c r="J437" s="1146">
        <f>'[8]sp. acuti altele decat DRG'!G67</f>
        <v>0</v>
      </c>
      <c r="K437" s="1146">
        <f>'[8]sp. acuti altele decat DRG'!H67</f>
        <v>0</v>
      </c>
      <c r="L437" s="1115">
        <f>'[8]sp. DRG'!I370+'[8]sp. acuti altele decat DRG'!I67</f>
        <v>12</v>
      </c>
      <c r="M437" s="1115">
        <f>'[8]sp. DRG'!J370+'[8]sp. acuti altele decat DRG'!J67</f>
        <v>77.765690000000006</v>
      </c>
      <c r="N437" s="1115">
        <f>'[8]sp. DRG'!K370+'[8]sp. acuti altele decat DRG'!K67</f>
        <v>0</v>
      </c>
      <c r="O437" s="1115">
        <f>'[8]sp. DRG'!L370+'[8]sp. acuti altele decat DRG'!L67</f>
        <v>155</v>
      </c>
      <c r="P437" s="1115">
        <f>'[8]sp. DRG'!M370+'[8]sp. acuti altele decat DRG'!M67</f>
        <v>77.765690000000006</v>
      </c>
      <c r="Q437" s="1115">
        <f>'[8]sp. DRG'!N370+'[8]sp. acuti altele decat DRG'!N67</f>
        <v>0</v>
      </c>
      <c r="R437" s="1115">
        <f>'[8]sp. DRG'!O370+'[8]sp. acuti altele decat DRG'!O67</f>
        <v>0</v>
      </c>
      <c r="S437" s="1115">
        <f>'[8]sp. DRG'!P370+'[8]sp. acuti altele decat DRG'!P67</f>
        <v>0</v>
      </c>
      <c r="T437" s="1115">
        <f>'[8]sp. acuti altele decat DRG'!Q67+'[8]sp. DRG'!Q370</f>
        <v>0</v>
      </c>
      <c r="U437" s="1115">
        <f>'[8]sp. acuti altele decat DRG'!R67+'[8]sp. DRG'!R370</f>
        <v>0</v>
      </c>
      <c r="V437" s="1115">
        <f>'[8]sp. acuti altele decat DRG'!S67+'[8]sp. DRG'!S370</f>
        <v>0</v>
      </c>
      <c r="W437" s="1115">
        <f>'[8]sp. acuti altele decat DRG'!T67+'[8]sp. DRG'!T370</f>
        <v>0</v>
      </c>
      <c r="X437" s="918">
        <f t="shared" si="93"/>
        <v>1384.5134</v>
      </c>
      <c r="Y437" s="884">
        <f t="shared" si="94"/>
        <v>1384.38671</v>
      </c>
    </row>
    <row r="438" spans="1:29" ht="13.5" thickBot="1">
      <c r="A438" s="3004" t="s">
        <v>961</v>
      </c>
      <c r="B438" s="3005"/>
      <c r="C438" s="3022"/>
      <c r="D438" s="874">
        <f>SUM(D417:D437)</f>
        <v>99002</v>
      </c>
      <c r="E438" s="875">
        <f t="shared" ref="E438:Y438" si="95">SUM(E417:E437)</f>
        <v>212584.63029999996</v>
      </c>
      <c r="F438" s="1122">
        <f t="shared" si="95"/>
        <v>99891</v>
      </c>
      <c r="G438" s="1121">
        <f t="shared" si="95"/>
        <v>212581.27779999995</v>
      </c>
      <c r="H438" s="1122">
        <f t="shared" si="95"/>
        <v>0</v>
      </c>
      <c r="I438" s="1122">
        <f t="shared" si="95"/>
        <v>0</v>
      </c>
      <c r="J438" s="1122">
        <f t="shared" si="95"/>
        <v>0</v>
      </c>
      <c r="K438" s="1122">
        <f t="shared" si="95"/>
        <v>0</v>
      </c>
      <c r="L438" s="1122">
        <f t="shared" si="95"/>
        <v>7446</v>
      </c>
      <c r="M438" s="1121">
        <f t="shared" si="95"/>
        <v>47164.739812</v>
      </c>
      <c r="N438" s="1122">
        <f t="shared" si="95"/>
        <v>4345</v>
      </c>
      <c r="O438" s="1122">
        <f t="shared" si="95"/>
        <v>212050</v>
      </c>
      <c r="P438" s="1121">
        <f t="shared" si="95"/>
        <v>47158.73373</v>
      </c>
      <c r="Q438" s="1122">
        <f t="shared" si="95"/>
        <v>9165</v>
      </c>
      <c r="R438" s="1121">
        <f t="shared" si="95"/>
        <v>2081.395</v>
      </c>
      <c r="S438" s="1121">
        <f t="shared" si="95"/>
        <v>2080.4549999999999</v>
      </c>
      <c r="T438" s="1122">
        <f t="shared" si="95"/>
        <v>39948</v>
      </c>
      <c r="U438" s="1121">
        <f t="shared" si="95"/>
        <v>10037.89767</v>
      </c>
      <c r="V438" s="1122">
        <f t="shared" si="95"/>
        <v>43113</v>
      </c>
      <c r="W438" s="1121">
        <f t="shared" si="95"/>
        <v>10037.89767</v>
      </c>
      <c r="X438" s="1121">
        <f t="shared" si="95"/>
        <v>271868.66278199997</v>
      </c>
      <c r="Y438" s="1121">
        <f t="shared" si="95"/>
        <v>271858.36419999995</v>
      </c>
      <c r="Z438" s="878">
        <f>'[8]sp. DRG'!U372+'[8]sp. recuperare si  cronici'!U111+'[8]sp. acuti altele decat DRG'!U68</f>
        <v>271868.66278200003</v>
      </c>
      <c r="AA438" s="878">
        <f>'[8]sp. DRG'!V372+'[8]sp. recuperare si  cronici'!V111+'[8]sp. acuti altele decat DRG'!V68</f>
        <v>271858.36419999995</v>
      </c>
      <c r="AB438" s="879">
        <f>X438-Z438</f>
        <v>0</v>
      </c>
      <c r="AC438" s="879">
        <f>Y438-AA438</f>
        <v>0</v>
      </c>
    </row>
    <row r="439" spans="1:29" s="862" customFormat="1" ht="23.25" thickBot="1">
      <c r="A439" s="1371" t="s">
        <v>962</v>
      </c>
      <c r="B439" s="1460" t="s">
        <v>963</v>
      </c>
      <c r="C439" s="1461">
        <v>1</v>
      </c>
      <c r="D439" s="938">
        <f>'[8]sp. DRG'!E373</f>
        <v>17007</v>
      </c>
      <c r="E439" s="1269">
        <f>'[8]sp. DRG'!F373</f>
        <v>25752.849750000001</v>
      </c>
      <c r="F439" s="938">
        <f>'[8]sp. DRG'!G373</f>
        <v>15264</v>
      </c>
      <c r="G439" s="939">
        <f>'[8]sp. DRG'!H373</f>
        <v>25441.228169999998</v>
      </c>
      <c r="H439" s="968"/>
      <c r="I439" s="939"/>
      <c r="J439" s="968"/>
      <c r="K439" s="939"/>
      <c r="L439" s="968">
        <f>'[8]sp. DRG'!I373</f>
        <v>714</v>
      </c>
      <c r="M439" s="969">
        <f>'[8]sp. DRG'!J373</f>
        <v>3651.79459</v>
      </c>
      <c r="N439" s="968">
        <f>'[8]sp. DRG'!K373</f>
        <v>1249</v>
      </c>
      <c r="O439" s="968">
        <f>'[8]sp. DRG'!L373</f>
        <v>9356</v>
      </c>
      <c r="P439" s="969">
        <f>'[8]sp. DRG'!M373</f>
        <v>3500.6917800000001</v>
      </c>
      <c r="Q439" s="968">
        <f>'[8]sp. DRG'!N373</f>
        <v>0</v>
      </c>
      <c r="R439" s="969">
        <f>'[8]sp. DRG'!O373</f>
        <v>0</v>
      </c>
      <c r="S439" s="969">
        <f>'[8]sp. DRG'!P373</f>
        <v>0</v>
      </c>
      <c r="T439" s="968">
        <f>'[8]sp. DRG'!Q373</f>
        <v>3505</v>
      </c>
      <c r="U439" s="969">
        <f>'[8]sp. DRG'!R373</f>
        <v>989.01414</v>
      </c>
      <c r="V439" s="968">
        <f>'[8]sp. DRG'!S373</f>
        <v>3158</v>
      </c>
      <c r="W439" s="969">
        <f>'[8]sp. DRG'!T373</f>
        <v>886.47901000000002</v>
      </c>
      <c r="X439" s="882">
        <f>U439+R439+M439+I439+E439</f>
        <v>30393.658480000002</v>
      </c>
      <c r="Y439" s="842">
        <f>W439+S439+P439+K439+G439</f>
        <v>29828.398959999999</v>
      </c>
      <c r="Z439" s="861"/>
      <c r="AA439" s="861"/>
    </row>
    <row r="440" spans="1:29" ht="13.5" thickBot="1">
      <c r="A440" s="1374" t="s">
        <v>964</v>
      </c>
      <c r="B440" s="1401" t="s">
        <v>965</v>
      </c>
      <c r="C440" s="854">
        <v>1</v>
      </c>
      <c r="D440" s="864">
        <f>'[8]sp. DRG'!E374</f>
        <v>1551</v>
      </c>
      <c r="E440" s="1198">
        <f>'[8]sp. DRG'!F374</f>
        <v>2499.9101099999998</v>
      </c>
      <c r="F440" s="855">
        <f>'[8]sp. DRG'!G374</f>
        <v>1567</v>
      </c>
      <c r="G440" s="856">
        <f>'[8]sp. DRG'!H374</f>
        <v>2499.9101099999998</v>
      </c>
      <c r="H440" s="887"/>
      <c r="I440" s="856"/>
      <c r="J440" s="887"/>
      <c r="K440" s="856"/>
      <c r="L440" s="915">
        <f>'[8]sp. DRG'!I374</f>
        <v>0</v>
      </c>
      <c r="M440" s="920">
        <f>'[8]sp. DRG'!J374</f>
        <v>0</v>
      </c>
      <c r="N440" s="915">
        <f>'[8]sp. DRG'!K374</f>
        <v>0</v>
      </c>
      <c r="O440" s="915">
        <f>'[8]sp. DRG'!L374</f>
        <v>0</v>
      </c>
      <c r="P440" s="920">
        <f>'[8]sp. DRG'!M374</f>
        <v>0</v>
      </c>
      <c r="Q440" s="915">
        <f>'[8]sp. DRG'!N374</f>
        <v>0</v>
      </c>
      <c r="R440" s="920">
        <f>'[8]sp. DRG'!O374</f>
        <v>0</v>
      </c>
      <c r="S440" s="920">
        <f>'[8]sp. DRG'!P374</f>
        <v>0</v>
      </c>
      <c r="T440" s="915">
        <f>'[8]sp. DRG'!Q374</f>
        <v>4585</v>
      </c>
      <c r="U440" s="920">
        <f>'[8]sp. DRG'!R374</f>
        <v>628.84630000000004</v>
      </c>
      <c r="V440" s="915">
        <f>'[8]sp. DRG'!S374</f>
        <v>4585</v>
      </c>
      <c r="W440" s="920">
        <f>'[8]sp. DRG'!T374</f>
        <v>628.84630000000004</v>
      </c>
      <c r="X440" s="882">
        <f>U440+R440+M440+I440+E440</f>
        <v>3128.75641</v>
      </c>
      <c r="Y440" s="842">
        <f>W440+S440+P440+K440+G440</f>
        <v>3128.75641</v>
      </c>
    </row>
    <row r="441" spans="1:29" ht="13.5" thickBot="1">
      <c r="A441" s="1478" t="s">
        <v>966</v>
      </c>
      <c r="B441" s="1479" t="s">
        <v>967</v>
      </c>
      <c r="C441" s="1480">
        <v>3</v>
      </c>
      <c r="D441" s="1352"/>
      <c r="E441" s="1481"/>
      <c r="F441" s="855"/>
      <c r="G441" s="856"/>
      <c r="H441" s="887"/>
      <c r="I441" s="856"/>
      <c r="J441" s="887"/>
      <c r="K441" s="856"/>
      <c r="L441" s="915">
        <f>'[8]sp. recuperare si  cronici'!E112</f>
        <v>0</v>
      </c>
      <c r="M441" s="915">
        <f>'[8]sp. recuperare si  cronici'!F112</f>
        <v>0</v>
      </c>
      <c r="N441" s="915">
        <f>'[8]sp. recuperare si  cronici'!G112</f>
        <v>0</v>
      </c>
      <c r="O441" s="915">
        <f>'[8]sp. recuperare si  cronici'!H112</f>
        <v>0</v>
      </c>
      <c r="P441" s="915">
        <f>'[8]sp. recuperare si  cronici'!I112</f>
        <v>0</v>
      </c>
      <c r="Q441" s="915">
        <f>'[8]sp. recuperare si  cronici'!J112</f>
        <v>0</v>
      </c>
      <c r="R441" s="915">
        <f>'[8]sp. recuperare si  cronici'!K112</f>
        <v>0</v>
      </c>
      <c r="S441" s="915">
        <f>'[8]sp. recuperare si  cronici'!L112</f>
        <v>0</v>
      </c>
      <c r="T441" s="915"/>
      <c r="U441" s="920"/>
      <c r="V441" s="915"/>
      <c r="W441" s="920"/>
      <c r="X441" s="882">
        <f>U441+R441+M441+I441+E441</f>
        <v>0</v>
      </c>
      <c r="Y441" s="842">
        <f>W441+S441+P441+K441+G441</f>
        <v>0</v>
      </c>
    </row>
    <row r="442" spans="1:29" ht="13.5" thickBot="1">
      <c r="A442" s="1482" t="s">
        <v>968</v>
      </c>
      <c r="B442" s="1483" t="s">
        <v>969</v>
      </c>
      <c r="C442" s="1480">
        <v>3</v>
      </c>
      <c r="D442" s="1352"/>
      <c r="E442" s="1481"/>
      <c r="F442" s="870"/>
      <c r="G442" s="871"/>
      <c r="H442" s="903"/>
      <c r="I442" s="871"/>
      <c r="J442" s="903"/>
      <c r="K442" s="871"/>
      <c r="L442" s="915">
        <f>'[8]sp. recuperare si  cronici'!E113</f>
        <v>355</v>
      </c>
      <c r="M442" s="915">
        <f>'[8]sp. recuperare si  cronici'!F113</f>
        <v>1013.10623</v>
      </c>
      <c r="N442" s="915">
        <f>'[8]sp. recuperare si  cronici'!G113</f>
        <v>398</v>
      </c>
      <c r="O442" s="915">
        <f>'[8]sp. recuperare si  cronici'!H113</f>
        <v>0</v>
      </c>
      <c r="P442" s="915">
        <f>'[8]sp. recuperare si  cronici'!I113</f>
        <v>1013.10623</v>
      </c>
      <c r="Q442" s="915">
        <f>'[8]sp. recuperare si  cronici'!J113</f>
        <v>0</v>
      </c>
      <c r="R442" s="915">
        <f>'[8]sp. recuperare si  cronici'!K113</f>
        <v>0</v>
      </c>
      <c r="S442" s="915">
        <f>'[8]sp. recuperare si  cronici'!L113</f>
        <v>0</v>
      </c>
      <c r="T442" s="976"/>
      <c r="U442" s="975"/>
      <c r="V442" s="976"/>
      <c r="W442" s="975"/>
      <c r="X442" s="1262">
        <f>U442+R442+M442+I442+E442</f>
        <v>1013.10623</v>
      </c>
      <c r="Y442" s="1263">
        <f>W442+S442+P442+K442+G442</f>
        <v>1013.10623</v>
      </c>
    </row>
    <row r="443" spans="1:29" ht="13.5" thickBot="1">
      <c r="A443" s="3004" t="s">
        <v>970</v>
      </c>
      <c r="B443" s="3005"/>
      <c r="C443" s="3022"/>
      <c r="D443" s="874">
        <f>SUM(D439:D442)</f>
        <v>18558</v>
      </c>
      <c r="E443" s="875">
        <f>SUM(E439:E442)</f>
        <v>28252.759860000002</v>
      </c>
      <c r="F443" s="876">
        <f>SUM(F439:F442)</f>
        <v>16831</v>
      </c>
      <c r="G443" s="877">
        <f>SUM(G439:G442)</f>
        <v>27941.138279999999</v>
      </c>
      <c r="H443" s="1484">
        <f>SUM(H439:H442)</f>
        <v>0</v>
      </c>
      <c r="I443" s="1484">
        <f t="shared" ref="I443:Y443" si="96">SUM(I439:I442)</f>
        <v>0</v>
      </c>
      <c r="J443" s="1484">
        <f t="shared" si="96"/>
        <v>0</v>
      </c>
      <c r="K443" s="1484">
        <f t="shared" si="96"/>
        <v>0</v>
      </c>
      <c r="L443" s="1484">
        <f t="shared" si="96"/>
        <v>1069</v>
      </c>
      <c r="M443" s="877">
        <f t="shared" si="96"/>
        <v>4664.9008199999998</v>
      </c>
      <c r="N443" s="1484">
        <f t="shared" si="96"/>
        <v>1647</v>
      </c>
      <c r="O443" s="1484">
        <f t="shared" si="96"/>
        <v>9356</v>
      </c>
      <c r="P443" s="877">
        <f t="shared" si="96"/>
        <v>4513.7980100000004</v>
      </c>
      <c r="Q443" s="1484">
        <f t="shared" si="96"/>
        <v>0</v>
      </c>
      <c r="R443" s="1484">
        <f t="shared" si="96"/>
        <v>0</v>
      </c>
      <c r="S443" s="1484">
        <f t="shared" si="96"/>
        <v>0</v>
      </c>
      <c r="T443" s="1484">
        <f t="shared" si="96"/>
        <v>8090</v>
      </c>
      <c r="U443" s="877">
        <f t="shared" si="96"/>
        <v>1617.8604399999999</v>
      </c>
      <c r="V443" s="1484">
        <f t="shared" si="96"/>
        <v>7743</v>
      </c>
      <c r="W443" s="877">
        <f t="shared" si="96"/>
        <v>1515.3253100000002</v>
      </c>
      <c r="X443" s="875">
        <f t="shared" si="96"/>
        <v>34535.521119999998</v>
      </c>
      <c r="Y443" s="875">
        <f t="shared" si="96"/>
        <v>33970.261599999998</v>
      </c>
      <c r="Z443" s="878">
        <f>'[8]sp. DRG'!U375+'[8]sp. recuperare si  cronici'!U114</f>
        <v>34535.521119999998</v>
      </c>
      <c r="AA443" s="878">
        <f>'[8]sp. DRG'!V375+'[8]sp. recuperare si  cronici'!X114</f>
        <v>33970.261599999998</v>
      </c>
      <c r="AB443" s="879">
        <f>X443-Z443</f>
        <v>0</v>
      </c>
      <c r="AC443" s="879">
        <f>Y443-AA443</f>
        <v>0</v>
      </c>
    </row>
    <row r="444" spans="1:29" s="862" customFormat="1" ht="22.5">
      <c r="A444" s="1371" t="s">
        <v>971</v>
      </c>
      <c r="B444" s="1460" t="s">
        <v>972</v>
      </c>
      <c r="C444" s="1461">
        <v>1</v>
      </c>
      <c r="D444" s="938">
        <f>'[8]sp. DRG'!E376</f>
        <v>16371</v>
      </c>
      <c r="E444" s="939">
        <f>'[8]sp. DRG'!F376</f>
        <v>29035.61</v>
      </c>
      <c r="F444" s="940">
        <f>'[8]sp. DRG'!G376</f>
        <v>16234</v>
      </c>
      <c r="G444" s="941">
        <f>'[8]sp. DRG'!H376</f>
        <v>28795.71</v>
      </c>
      <c r="H444" s="1044"/>
      <c r="I444" s="1045"/>
      <c r="J444" s="1046"/>
      <c r="K444" s="1192"/>
      <c r="L444" s="1193">
        <f>'[8]sp. DRG'!I376</f>
        <v>1437</v>
      </c>
      <c r="M444" s="969">
        <f>'[8]sp. DRG'!J376</f>
        <v>5559.14</v>
      </c>
      <c r="N444" s="968">
        <f>'[8]sp. DRG'!K376</f>
        <v>786</v>
      </c>
      <c r="O444" s="968">
        <f>'[8]sp. DRG'!L376</f>
        <v>16913</v>
      </c>
      <c r="P444" s="969">
        <f>'[8]sp. DRG'!M376</f>
        <v>5287.88</v>
      </c>
      <c r="Q444" s="968">
        <f>'[8]sp. DRG'!N376</f>
        <v>0</v>
      </c>
      <c r="R444" s="969">
        <f>'[8]sp. DRG'!O376</f>
        <v>0</v>
      </c>
      <c r="S444" s="970">
        <f>'[8]sp. DRG'!P376</f>
        <v>0</v>
      </c>
      <c r="T444" s="1193">
        <f>'[8]sp. DRG'!Q376</f>
        <v>2992</v>
      </c>
      <c r="U444" s="1194">
        <f>'[8]sp. DRG'!R376</f>
        <v>1418.9</v>
      </c>
      <c r="V444" s="967">
        <f>'[8]sp. DRG'!S376</f>
        <v>5929</v>
      </c>
      <c r="W444" s="1195">
        <f>'[8]sp. DRG'!T376</f>
        <v>1403.26</v>
      </c>
      <c r="X444" s="1052">
        <f>U444+R444+M444+I444+E444</f>
        <v>36013.65</v>
      </c>
      <c r="Y444" s="913">
        <f>W444+S444+P444+K444+G444</f>
        <v>35486.85</v>
      </c>
      <c r="Z444" s="861"/>
      <c r="AA444" s="861"/>
    </row>
    <row r="445" spans="1:29" s="862" customFormat="1" ht="22.5">
      <c r="A445" s="1374" t="s">
        <v>973</v>
      </c>
      <c r="B445" s="1485" t="s">
        <v>974</v>
      </c>
      <c r="C445" s="1451">
        <v>1</v>
      </c>
      <c r="D445" s="855">
        <f>'[8]sp. DRG'!E377</f>
        <v>18265</v>
      </c>
      <c r="E445" s="856">
        <f>'[8]sp. DRG'!F377</f>
        <v>30518.080000000002</v>
      </c>
      <c r="F445" s="857">
        <f>'[8]sp. DRG'!G377</f>
        <v>17955</v>
      </c>
      <c r="G445" s="858">
        <f>'[8]sp. DRG'!H377</f>
        <v>30000.31</v>
      </c>
      <c r="H445" s="955"/>
      <c r="I445" s="1045"/>
      <c r="J445" s="949"/>
      <c r="K445" s="1192"/>
      <c r="L445" s="923">
        <f>'[8]sp. DRG'!I377</f>
        <v>983</v>
      </c>
      <c r="M445" s="920">
        <f>'[8]sp. DRG'!J377</f>
        <v>4167.49</v>
      </c>
      <c r="N445" s="915">
        <f>'[8]sp. DRG'!K377</f>
        <v>567</v>
      </c>
      <c r="O445" s="915">
        <f>'[8]sp. DRG'!L377</f>
        <v>13343</v>
      </c>
      <c r="P445" s="920">
        <f>'[8]sp. DRG'!M377</f>
        <v>4134.07</v>
      </c>
      <c r="Q445" s="915">
        <f>'[8]sp. DRG'!N377</f>
        <v>0</v>
      </c>
      <c r="R445" s="920">
        <f>'[8]sp. DRG'!O377</f>
        <v>0</v>
      </c>
      <c r="S445" s="921">
        <f>'[8]sp. DRG'!P377</f>
        <v>0</v>
      </c>
      <c r="T445" s="1196">
        <f>'[8]sp. DRG'!Q377</f>
        <v>4863</v>
      </c>
      <c r="U445" s="991">
        <f>'[8]sp. DRG'!R377</f>
        <v>1519.11</v>
      </c>
      <c r="V445" s="1191">
        <f>'[8]sp. DRG'!S377</f>
        <v>6838</v>
      </c>
      <c r="W445" s="1197">
        <f>'[8]sp. DRG'!T377</f>
        <v>1510.5</v>
      </c>
      <c r="X445" s="1052">
        <f>U445+R445+M445+I445+E445</f>
        <v>36204.68</v>
      </c>
      <c r="Y445" s="913">
        <f>W445+S445+P445+K445+G445</f>
        <v>35644.880000000005</v>
      </c>
      <c r="Z445" s="861"/>
      <c r="AA445" s="861"/>
    </row>
    <row r="446" spans="1:29" s="862" customFormat="1">
      <c r="A446" s="1374" t="s">
        <v>975</v>
      </c>
      <c r="B446" s="1401" t="s">
        <v>976</v>
      </c>
      <c r="C446" s="1451">
        <v>1</v>
      </c>
      <c r="D446" s="855">
        <f>'[8]sp. DRG'!E378</f>
        <v>6300</v>
      </c>
      <c r="E446" s="856">
        <f>'[8]sp. DRG'!F378</f>
        <v>9726.4599999999991</v>
      </c>
      <c r="F446" s="857">
        <f>'[8]sp. DRG'!G378</f>
        <v>6233</v>
      </c>
      <c r="G446" s="858">
        <f>'[8]sp. DRG'!H378</f>
        <v>9623.23</v>
      </c>
      <c r="H446" s="955"/>
      <c r="I446" s="1045"/>
      <c r="J446" s="949"/>
      <c r="K446" s="1192"/>
      <c r="L446" s="923">
        <f>'[8]sp. DRG'!I378</f>
        <v>724</v>
      </c>
      <c r="M446" s="920">
        <f>'[8]sp. DRG'!J378</f>
        <v>1591.16</v>
      </c>
      <c r="N446" s="915">
        <f>'[8]sp. DRG'!K378</f>
        <v>966</v>
      </c>
      <c r="O446" s="915">
        <f>'[8]sp. DRG'!L378</f>
        <v>0</v>
      </c>
      <c r="P446" s="920">
        <f>'[8]sp. DRG'!M378</f>
        <v>1418.66</v>
      </c>
      <c r="Q446" s="915">
        <f>'[8]sp. DRG'!N378</f>
        <v>0</v>
      </c>
      <c r="R446" s="920">
        <f>'[8]sp. DRG'!O378</f>
        <v>0</v>
      </c>
      <c r="S446" s="921">
        <f>'[8]sp. DRG'!P378</f>
        <v>0</v>
      </c>
      <c r="T446" s="1196">
        <f>'[8]sp. DRG'!Q378</f>
        <v>6966</v>
      </c>
      <c r="U446" s="991">
        <f>'[8]sp. DRG'!R378</f>
        <v>2169.44</v>
      </c>
      <c r="V446" s="1191">
        <f>'[8]sp. DRG'!S378</f>
        <v>8171</v>
      </c>
      <c r="W446" s="1197">
        <f>'[8]sp. DRG'!T378</f>
        <v>2093.27</v>
      </c>
      <c r="X446" s="1052">
        <f>U446+R446+M446+I446+E446</f>
        <v>13487.06</v>
      </c>
      <c r="Y446" s="913">
        <f>W446+S446+P446+K446+G446</f>
        <v>13135.16</v>
      </c>
      <c r="Z446" s="861"/>
      <c r="AA446" s="861"/>
    </row>
    <row r="447" spans="1:29" s="862" customFormat="1" ht="13.5" thickBot="1">
      <c r="A447" s="1374" t="s">
        <v>977</v>
      </c>
      <c r="B447" s="1401" t="s">
        <v>978</v>
      </c>
      <c r="C447" s="854">
        <v>1</v>
      </c>
      <c r="D447" s="864">
        <f>'[8]sp. DRG'!E379</f>
        <v>459</v>
      </c>
      <c r="E447" s="865">
        <f>'[8]sp. DRG'!F379</f>
        <v>483.68</v>
      </c>
      <c r="F447" s="866">
        <f>'[8]sp. DRG'!G379</f>
        <v>459</v>
      </c>
      <c r="G447" s="867">
        <f>'[8]sp. DRG'!H379</f>
        <v>483.68</v>
      </c>
      <c r="H447" s="1081"/>
      <c r="I447" s="928"/>
      <c r="J447" s="1079"/>
      <c r="K447" s="1486"/>
      <c r="L447" s="1199">
        <f>'[8]sp. DRG'!I379</f>
        <v>129</v>
      </c>
      <c r="M447" s="928">
        <f>'[8]sp. DRG'!J379</f>
        <v>3279.32</v>
      </c>
      <c r="N447" s="993">
        <f>'[8]sp. DRG'!K379</f>
        <v>0</v>
      </c>
      <c r="O447" s="993">
        <f>'[8]sp. DRG'!L379</f>
        <v>31638</v>
      </c>
      <c r="P447" s="928">
        <f>'[8]sp. DRG'!M379</f>
        <v>3279.32</v>
      </c>
      <c r="Q447" s="993">
        <f>'[8]sp. DRG'!N379</f>
        <v>0</v>
      </c>
      <c r="R447" s="928">
        <f>'[8]sp. DRG'!O379</f>
        <v>0</v>
      </c>
      <c r="S447" s="929">
        <f>'[8]sp. DRG'!P379</f>
        <v>0</v>
      </c>
      <c r="T447" s="1200">
        <f>'[8]sp. DRG'!Q379</f>
        <v>0</v>
      </c>
      <c r="U447" s="1201">
        <f>'[8]sp. DRG'!R379</f>
        <v>0</v>
      </c>
      <c r="V447" s="1202">
        <f>'[8]sp. DRG'!S379</f>
        <v>0</v>
      </c>
      <c r="W447" s="1203">
        <f>'[8]sp. DRG'!T379</f>
        <v>0</v>
      </c>
      <c r="X447" s="1052">
        <f>U447+R447+M447+I447+E447</f>
        <v>3763</v>
      </c>
      <c r="Y447" s="913">
        <f>W447+S447+P447+K447+G447</f>
        <v>3763</v>
      </c>
      <c r="Z447" s="861"/>
      <c r="AA447" s="861"/>
    </row>
    <row r="448" spans="1:29" ht="13.5" thickBot="1">
      <c r="A448" s="3004" t="s">
        <v>979</v>
      </c>
      <c r="B448" s="3005"/>
      <c r="C448" s="3022"/>
      <c r="D448" s="1122">
        <f t="shared" ref="D448:Y448" si="97">SUM(D444:D447)</f>
        <v>41395</v>
      </c>
      <c r="E448" s="1121">
        <f t="shared" si="97"/>
        <v>69763.829999999987</v>
      </c>
      <c r="F448" s="1122">
        <f t="shared" si="97"/>
        <v>40881</v>
      </c>
      <c r="G448" s="1121">
        <f t="shared" si="97"/>
        <v>68902.929999999993</v>
      </c>
      <c r="H448" s="1066">
        <f t="shared" si="97"/>
        <v>0</v>
      </c>
      <c r="I448" s="1121">
        <f t="shared" si="97"/>
        <v>0</v>
      </c>
      <c r="J448" s="1122">
        <f t="shared" si="97"/>
        <v>0</v>
      </c>
      <c r="K448" s="1121">
        <f t="shared" si="97"/>
        <v>0</v>
      </c>
      <c r="L448" s="1066">
        <f t="shared" si="97"/>
        <v>3273</v>
      </c>
      <c r="M448" s="1121">
        <f t="shared" si="97"/>
        <v>14597.11</v>
      </c>
      <c r="N448" s="1122">
        <f t="shared" si="97"/>
        <v>2319</v>
      </c>
      <c r="O448" s="1122">
        <f t="shared" si="97"/>
        <v>61894</v>
      </c>
      <c r="P448" s="1121">
        <f t="shared" si="97"/>
        <v>14119.93</v>
      </c>
      <c r="Q448" s="1122">
        <f t="shared" si="97"/>
        <v>0</v>
      </c>
      <c r="R448" s="1121">
        <f t="shared" si="97"/>
        <v>0</v>
      </c>
      <c r="S448" s="1123">
        <f t="shared" si="97"/>
        <v>0</v>
      </c>
      <c r="T448" s="1122">
        <f t="shared" si="97"/>
        <v>14821</v>
      </c>
      <c r="U448" s="1121">
        <f t="shared" si="97"/>
        <v>5107.4500000000007</v>
      </c>
      <c r="V448" s="1122">
        <f t="shared" si="97"/>
        <v>20938</v>
      </c>
      <c r="W448" s="1121">
        <f t="shared" si="97"/>
        <v>5007.0300000000007</v>
      </c>
      <c r="X448" s="875">
        <f t="shared" si="97"/>
        <v>89468.39</v>
      </c>
      <c r="Y448" s="875">
        <f t="shared" si="97"/>
        <v>88029.890000000014</v>
      </c>
      <c r="Z448" s="878">
        <f>'[8]sp. DRG'!U380</f>
        <v>89468.39</v>
      </c>
      <c r="AA448" s="878">
        <f>'[8]sp. DRG'!V380</f>
        <v>88029.890000000014</v>
      </c>
      <c r="AB448" s="879">
        <f>X448-Z448</f>
        <v>0</v>
      </c>
      <c r="AC448" s="879">
        <f>Y448-AA448</f>
        <v>0</v>
      </c>
    </row>
    <row r="449" spans="1:29" s="862" customFormat="1" ht="22.5">
      <c r="A449" s="1371" t="s">
        <v>980</v>
      </c>
      <c r="B449" s="1460" t="s">
        <v>981</v>
      </c>
      <c r="C449" s="1461">
        <v>1</v>
      </c>
      <c r="D449" s="938">
        <f>'[8]sp. DRG'!E381</f>
        <v>27050</v>
      </c>
      <c r="E449" s="1269">
        <f>'[8]sp. DRG'!F381</f>
        <v>45825.3</v>
      </c>
      <c r="F449" s="938">
        <f>'[8]sp. DRG'!G381</f>
        <v>26564</v>
      </c>
      <c r="G449" s="939">
        <f>'[8]sp. DRG'!H381</f>
        <v>45825.3</v>
      </c>
      <c r="H449" s="968"/>
      <c r="I449" s="939"/>
      <c r="J449" s="968"/>
      <c r="K449" s="939"/>
      <c r="L449" s="968">
        <f>'[8]sp. DRG'!I381</f>
        <v>2987</v>
      </c>
      <c r="M449" s="969">
        <f>'[8]sp. DRG'!J381</f>
        <v>7333.21</v>
      </c>
      <c r="N449" s="968">
        <f>'[8]sp. DRG'!K381</f>
        <v>2987</v>
      </c>
      <c r="O449" s="968">
        <f>'[8]sp. DRG'!L381</f>
        <v>2223</v>
      </c>
      <c r="P449" s="969">
        <f>'[8]sp. DRG'!M381</f>
        <v>7333.21</v>
      </c>
      <c r="Q449" s="968">
        <f>'[8]sp. DRG'!N381</f>
        <v>0</v>
      </c>
      <c r="R449" s="969">
        <f>'[8]sp. DRG'!O381</f>
        <v>0</v>
      </c>
      <c r="S449" s="969">
        <f>'[8]sp. DRG'!P381</f>
        <v>0</v>
      </c>
      <c r="T449" s="968">
        <f>'[8]sp. DRG'!Q381</f>
        <v>19835</v>
      </c>
      <c r="U449" s="969">
        <f>'[8]sp. DRG'!R381</f>
        <v>2492.46</v>
      </c>
      <c r="V449" s="968">
        <f>'[8]sp. DRG'!S381</f>
        <v>12137</v>
      </c>
      <c r="W449" s="970">
        <f>'[8]sp. DRG'!T381</f>
        <v>2492.46</v>
      </c>
      <c r="X449" s="883">
        <f t="shared" ref="X449:X459" si="98">U449+R449+M449+I449+E449</f>
        <v>55650.97</v>
      </c>
      <c r="Y449" s="884">
        <f t="shared" ref="Y449:Y459" si="99">W449+S449+P449+K449+G449</f>
        <v>55650.97</v>
      </c>
      <c r="Z449" s="861"/>
      <c r="AA449" s="861"/>
    </row>
    <row r="450" spans="1:29" ht="22.5">
      <c r="A450" s="1374" t="s">
        <v>982</v>
      </c>
      <c r="B450" s="1401" t="s">
        <v>983</v>
      </c>
      <c r="C450" s="854">
        <v>1</v>
      </c>
      <c r="D450" s="855">
        <f>'[8]sp. DRG'!E382</f>
        <v>4101</v>
      </c>
      <c r="E450" s="860">
        <f>'[8]sp. DRG'!F382</f>
        <v>4975.67</v>
      </c>
      <c r="F450" s="855">
        <f>'[8]sp. DRG'!G382</f>
        <v>4523</v>
      </c>
      <c r="G450" s="856">
        <f>'[8]sp. DRG'!H382</f>
        <v>4975.67</v>
      </c>
      <c r="H450" s="887"/>
      <c r="I450" s="856"/>
      <c r="J450" s="887"/>
      <c r="K450" s="856"/>
      <c r="L450" s="915">
        <f>'[8]sp. DRG'!I382</f>
        <v>146</v>
      </c>
      <c r="M450" s="920">
        <f>'[8]sp. DRG'!J382</f>
        <v>591.66999999999996</v>
      </c>
      <c r="N450" s="915">
        <f>'[8]sp. DRG'!K382</f>
        <v>146</v>
      </c>
      <c r="O450" s="915">
        <f>'[8]sp. DRG'!L382</f>
        <v>2558</v>
      </c>
      <c r="P450" s="920">
        <f>'[8]sp. DRG'!M382</f>
        <v>591.66999999999996</v>
      </c>
      <c r="Q450" s="915">
        <f>'[8]sp. DRG'!N382</f>
        <v>0</v>
      </c>
      <c r="R450" s="920">
        <f>'[8]sp. DRG'!O382</f>
        <v>0</v>
      </c>
      <c r="S450" s="920">
        <f>'[8]sp. DRG'!P382</f>
        <v>0</v>
      </c>
      <c r="T450" s="915">
        <f>'[8]sp. DRG'!Q382</f>
        <v>10302</v>
      </c>
      <c r="U450" s="920">
        <f>'[8]sp. DRG'!R382</f>
        <v>1207.94</v>
      </c>
      <c r="V450" s="915">
        <f>'[8]sp. DRG'!S382</f>
        <v>12472</v>
      </c>
      <c r="W450" s="921">
        <f>'[8]sp. DRG'!T382</f>
        <v>1207.94</v>
      </c>
      <c r="X450" s="883">
        <f t="shared" si="98"/>
        <v>6775.2800000000007</v>
      </c>
      <c r="Y450" s="884">
        <f t="shared" si="99"/>
        <v>6775.2800000000007</v>
      </c>
    </row>
    <row r="451" spans="1:29" ht="22.5">
      <c r="A451" s="1374" t="s">
        <v>984</v>
      </c>
      <c r="B451" s="1401" t="s">
        <v>985</v>
      </c>
      <c r="C451" s="854">
        <v>1</v>
      </c>
      <c r="D451" s="855">
        <f>'[8]sp. DRG'!E383</f>
        <v>2651</v>
      </c>
      <c r="E451" s="860">
        <f>'[8]sp. DRG'!F383</f>
        <v>3485.98</v>
      </c>
      <c r="F451" s="855">
        <f>'[8]sp. DRG'!G383</f>
        <v>2623</v>
      </c>
      <c r="G451" s="856">
        <f>'[8]sp. DRG'!H383</f>
        <v>3485.98</v>
      </c>
      <c r="H451" s="887"/>
      <c r="I451" s="856"/>
      <c r="J451" s="887"/>
      <c r="K451" s="856"/>
      <c r="L451" s="915">
        <f>'[8]sp. DRG'!I383</f>
        <v>775</v>
      </c>
      <c r="M451" s="920">
        <f>'[8]sp. DRG'!J383</f>
        <v>1678.19</v>
      </c>
      <c r="N451" s="915">
        <f>'[8]sp. DRG'!K383</f>
        <v>775</v>
      </c>
      <c r="O451" s="915">
        <f>'[8]sp. DRG'!L383</f>
        <v>0</v>
      </c>
      <c r="P451" s="920">
        <f>'[8]sp. DRG'!M383</f>
        <v>1678.19</v>
      </c>
      <c r="Q451" s="915">
        <f>'[8]sp. DRG'!N383</f>
        <v>0</v>
      </c>
      <c r="R451" s="920">
        <f>'[8]sp. DRG'!O383</f>
        <v>0</v>
      </c>
      <c r="S451" s="920">
        <f>'[8]sp. DRG'!P383</f>
        <v>0</v>
      </c>
      <c r="T451" s="915">
        <f>'[8]sp. DRG'!Q383</f>
        <v>5562</v>
      </c>
      <c r="U451" s="920">
        <f>'[8]sp. DRG'!R383</f>
        <v>859</v>
      </c>
      <c r="V451" s="915">
        <f>'[8]sp. DRG'!S383</f>
        <v>10429</v>
      </c>
      <c r="W451" s="921">
        <f>'[8]sp. DRG'!T383</f>
        <v>859</v>
      </c>
      <c r="X451" s="883">
        <f t="shared" si="98"/>
        <v>6023.17</v>
      </c>
      <c r="Y451" s="884">
        <f t="shared" si="99"/>
        <v>6023.17</v>
      </c>
    </row>
    <row r="452" spans="1:29" ht="22.5">
      <c r="A452" s="1374" t="s">
        <v>986</v>
      </c>
      <c r="B452" s="1401" t="s">
        <v>987</v>
      </c>
      <c r="C452" s="854">
        <v>1</v>
      </c>
      <c r="D452" s="855">
        <f>'[8]sp. DRG'!E384</f>
        <v>1433</v>
      </c>
      <c r="E452" s="860">
        <f>'[8]sp. DRG'!F384</f>
        <v>1567.96</v>
      </c>
      <c r="F452" s="855">
        <f>'[8]sp. DRG'!G384</f>
        <v>1254</v>
      </c>
      <c r="G452" s="856">
        <f>'[8]sp. DRG'!H384</f>
        <v>1567.96</v>
      </c>
      <c r="H452" s="887"/>
      <c r="I452" s="856"/>
      <c r="J452" s="887"/>
      <c r="K452" s="856"/>
      <c r="L452" s="915">
        <f>'[8]sp. DRG'!I384</f>
        <v>203</v>
      </c>
      <c r="M452" s="920">
        <f>'[8]sp. DRG'!J384</f>
        <v>443.18</v>
      </c>
      <c r="N452" s="915">
        <f>'[8]sp. DRG'!K384</f>
        <v>203</v>
      </c>
      <c r="O452" s="915">
        <f>'[8]sp. DRG'!L384</f>
        <v>0</v>
      </c>
      <c r="P452" s="920">
        <f>'[8]sp. DRG'!M384</f>
        <v>443.18</v>
      </c>
      <c r="Q452" s="915">
        <f>'[8]sp. DRG'!N384</f>
        <v>0</v>
      </c>
      <c r="R452" s="920">
        <f>'[8]sp. DRG'!O384</f>
        <v>0</v>
      </c>
      <c r="S452" s="920">
        <f>'[8]sp. DRG'!P384</f>
        <v>0</v>
      </c>
      <c r="T452" s="915">
        <f>'[8]sp. DRG'!Q384</f>
        <v>4706</v>
      </c>
      <c r="U452" s="920">
        <f>'[8]sp. DRG'!R384</f>
        <v>402.53</v>
      </c>
      <c r="V452" s="915">
        <f>'[8]sp. DRG'!S384</f>
        <v>3432</v>
      </c>
      <c r="W452" s="921">
        <f>'[8]sp. DRG'!T384</f>
        <v>402.53</v>
      </c>
      <c r="X452" s="883">
        <f t="shared" si="98"/>
        <v>2413.67</v>
      </c>
      <c r="Y452" s="884">
        <f t="shared" si="99"/>
        <v>2413.67</v>
      </c>
    </row>
    <row r="453" spans="1:29">
      <c r="A453" s="1374" t="s">
        <v>988</v>
      </c>
      <c r="B453" s="1401" t="s">
        <v>989</v>
      </c>
      <c r="C453" s="854">
        <v>1</v>
      </c>
      <c r="D453" s="855">
        <f>'[8]sp. DRG'!E385</f>
        <v>1222</v>
      </c>
      <c r="E453" s="860">
        <f>'[8]sp. DRG'!F385</f>
        <v>1836.91</v>
      </c>
      <c r="F453" s="855">
        <f>'[8]sp. DRG'!G385</f>
        <v>1190</v>
      </c>
      <c r="G453" s="856">
        <f>'[8]sp. DRG'!H385</f>
        <v>1836.91</v>
      </c>
      <c r="H453" s="887"/>
      <c r="I453" s="856"/>
      <c r="J453" s="887"/>
      <c r="K453" s="856"/>
      <c r="L453" s="915">
        <f>'[8]sp. DRG'!I385</f>
        <v>421</v>
      </c>
      <c r="M453" s="915">
        <f>'[8]sp. DRG'!J385</f>
        <v>3330.66</v>
      </c>
      <c r="N453" s="915">
        <f>'[8]sp. DRG'!K385</f>
        <v>421</v>
      </c>
      <c r="O453" s="915">
        <f>'[8]sp. DRG'!L385</f>
        <v>10129</v>
      </c>
      <c r="P453" s="915">
        <f>'[8]sp. DRG'!M385</f>
        <v>3330.66</v>
      </c>
      <c r="Q453" s="915">
        <f>'[8]sp. DRG'!N385</f>
        <v>0</v>
      </c>
      <c r="R453" s="915">
        <f>'[8]sp. DRG'!O385</f>
        <v>0</v>
      </c>
      <c r="S453" s="915">
        <f>'[8]sp. DRG'!P385</f>
        <v>0</v>
      </c>
      <c r="T453" s="915">
        <f>'[8]sp. DRG'!Q385</f>
        <v>1447</v>
      </c>
      <c r="U453" s="915">
        <f>'[8]sp. DRG'!R385</f>
        <v>86.04</v>
      </c>
      <c r="V453" s="915">
        <f>'[8]sp. DRG'!S385</f>
        <v>267</v>
      </c>
      <c r="W453" s="1487">
        <f>'[8]sp. DRG'!T385</f>
        <v>86.04</v>
      </c>
      <c r="X453" s="883">
        <f t="shared" si="98"/>
        <v>5253.61</v>
      </c>
      <c r="Y453" s="884">
        <f t="shared" si="99"/>
        <v>5253.61</v>
      </c>
    </row>
    <row r="454" spans="1:29" ht="22.5">
      <c r="A454" s="1374" t="s">
        <v>990</v>
      </c>
      <c r="B454" s="1401" t="s">
        <v>991</v>
      </c>
      <c r="C454" s="854">
        <v>3</v>
      </c>
      <c r="D454" s="855"/>
      <c r="E454" s="860"/>
      <c r="F454" s="855"/>
      <c r="G454" s="856"/>
      <c r="H454" s="887"/>
      <c r="I454" s="856"/>
      <c r="J454" s="887"/>
      <c r="K454" s="856"/>
      <c r="L454" s="915">
        <f>'[8]sp. recuperare si  cronici'!E117</f>
        <v>0</v>
      </c>
      <c r="M454" s="920">
        <f>'[8]sp. recuperare si  cronici'!F117</f>
        <v>3152.74</v>
      </c>
      <c r="N454" s="915">
        <f>'[8]sp. recuperare si  cronici'!G117</f>
        <v>0</v>
      </c>
      <c r="O454" s="915">
        <f>'[8]sp. recuperare si  cronici'!H117</f>
        <v>21598</v>
      </c>
      <c r="P454" s="920">
        <f>'[8]sp. recuperare si  cronici'!I117</f>
        <v>3152.74</v>
      </c>
      <c r="Q454" s="915">
        <f>'[8]sp. recuperare si  cronici'!J117</f>
        <v>0</v>
      </c>
      <c r="R454" s="920">
        <f>'[8]sp. recuperare si  cronici'!K117</f>
        <v>0</v>
      </c>
      <c r="S454" s="920">
        <f>'[8]sp. recuperare si  cronici'!L117</f>
        <v>0</v>
      </c>
      <c r="T454" s="915">
        <f>'[8]sp. recuperare si  cronici'!Q117</f>
        <v>0</v>
      </c>
      <c r="U454" s="920">
        <f>'[8]sp. recuperare si  cronici'!R117</f>
        <v>0</v>
      </c>
      <c r="V454" s="915">
        <f>'[8]sp. recuperare si  cronici'!S117</f>
        <v>0</v>
      </c>
      <c r="W454" s="921">
        <f>'[8]sp. recuperare si  cronici'!T117</f>
        <v>0</v>
      </c>
      <c r="X454" s="883">
        <f t="shared" si="98"/>
        <v>3152.74</v>
      </c>
      <c r="Y454" s="884">
        <f t="shared" si="99"/>
        <v>3152.74</v>
      </c>
    </row>
    <row r="455" spans="1:29" s="862" customFormat="1">
      <c r="A455" s="1414" t="s">
        <v>992</v>
      </c>
      <c r="B455" s="1467" t="s">
        <v>993</v>
      </c>
      <c r="C455" s="1402">
        <v>1</v>
      </c>
      <c r="D455" s="855">
        <f>'[8]sp. DRG'!E386</f>
        <v>588</v>
      </c>
      <c r="E455" s="1277">
        <f>'[8]sp. DRG'!F386</f>
        <v>983.67</v>
      </c>
      <c r="F455" s="855">
        <f>'[8]sp. DRG'!G386</f>
        <v>546</v>
      </c>
      <c r="G455" s="857">
        <f>'[8]sp. DRG'!H386</f>
        <v>983.67</v>
      </c>
      <c r="H455" s="915"/>
      <c r="I455" s="856"/>
      <c r="J455" s="915"/>
      <c r="K455" s="856"/>
      <c r="L455" s="915">
        <f>'[8]sp. DRG'!I386</f>
        <v>0</v>
      </c>
      <c r="M455" s="915">
        <f>'[8]sp. DRG'!J386</f>
        <v>0</v>
      </c>
      <c r="N455" s="915">
        <f>'[8]sp. DRG'!K386</f>
        <v>0</v>
      </c>
      <c r="O455" s="915">
        <f>'[8]sp. DRG'!L386</f>
        <v>0</v>
      </c>
      <c r="P455" s="915">
        <f>'[8]sp. DRG'!M386</f>
        <v>0</v>
      </c>
      <c r="Q455" s="915">
        <f>'[8]sp. DRG'!N386</f>
        <v>0</v>
      </c>
      <c r="R455" s="915">
        <f>'[8]sp. DRG'!O386</f>
        <v>0</v>
      </c>
      <c r="S455" s="915">
        <f>'[8]sp. DRG'!P386</f>
        <v>0</v>
      </c>
      <c r="T455" s="915">
        <f>'[8]sp. DRG'!Q386</f>
        <v>5417</v>
      </c>
      <c r="U455" s="915">
        <f>'[8]sp. DRG'!R386</f>
        <v>358.05</v>
      </c>
      <c r="V455" s="915">
        <f>'[8]sp. DRG'!S386</f>
        <v>1007</v>
      </c>
      <c r="W455" s="1487">
        <f>'[8]sp. DRG'!T386</f>
        <v>358.05</v>
      </c>
      <c r="X455" s="883">
        <f t="shared" si="98"/>
        <v>1341.72</v>
      </c>
      <c r="Y455" s="884">
        <f t="shared" si="99"/>
        <v>1341.72</v>
      </c>
      <c r="Z455" s="861"/>
      <c r="AA455" s="861"/>
    </row>
    <row r="456" spans="1:29" s="862" customFormat="1" ht="13.5" thickBot="1">
      <c r="A456" s="1417" t="s">
        <v>994</v>
      </c>
      <c r="B456" s="1075" t="s">
        <v>995</v>
      </c>
      <c r="C456" s="1452">
        <v>3</v>
      </c>
      <c r="D456" s="855"/>
      <c r="E456" s="860"/>
      <c r="F456" s="855"/>
      <c r="G456" s="856"/>
      <c r="H456" s="915"/>
      <c r="I456" s="856"/>
      <c r="J456" s="915"/>
      <c r="K456" s="856"/>
      <c r="L456" s="915">
        <f>'[8]sp. recuperare si  cronici'!E118</f>
        <v>161</v>
      </c>
      <c r="M456" s="915">
        <f>'[8]sp. recuperare si  cronici'!F118</f>
        <v>291.08999999999997</v>
      </c>
      <c r="N456" s="915">
        <f>'[8]sp. recuperare si  cronici'!G118</f>
        <v>161</v>
      </c>
      <c r="O456" s="915">
        <f>'[8]sp. recuperare si  cronici'!H118</f>
        <v>0</v>
      </c>
      <c r="P456" s="915">
        <f>'[8]sp. recuperare si  cronici'!I118</f>
        <v>291.08999999999997</v>
      </c>
      <c r="Q456" s="915">
        <f>'[8]sp. recuperare si  cronici'!J118</f>
        <v>0</v>
      </c>
      <c r="R456" s="915">
        <f>'[8]sp. recuperare si  cronici'!K118</f>
        <v>0</v>
      </c>
      <c r="S456" s="915">
        <f>'[8]sp. recuperare si  cronici'!L118</f>
        <v>0</v>
      </c>
      <c r="T456" s="915">
        <f>'[8]sp. recuperare si  cronici'!Q118</f>
        <v>0</v>
      </c>
      <c r="U456" s="915">
        <f>'[8]sp. recuperare si  cronici'!R118</f>
        <v>0</v>
      </c>
      <c r="V456" s="915">
        <f>'[8]sp. recuperare si  cronici'!S118</f>
        <v>0</v>
      </c>
      <c r="W456" s="1487">
        <f>'[8]sp. recuperare si  cronici'!T118</f>
        <v>0</v>
      </c>
      <c r="X456" s="883">
        <f t="shared" si="98"/>
        <v>291.08999999999997</v>
      </c>
      <c r="Y456" s="884">
        <f t="shared" si="99"/>
        <v>291.08999999999997</v>
      </c>
      <c r="Z456" s="861"/>
      <c r="AA456" s="861"/>
    </row>
    <row r="457" spans="1:29" s="862" customFormat="1" ht="20.25" customHeight="1" thickBot="1">
      <c r="A457" s="1488" t="s">
        <v>996</v>
      </c>
      <c r="B457" s="1489" t="s">
        <v>997</v>
      </c>
      <c r="C457" s="1456">
        <v>3</v>
      </c>
      <c r="D457" s="855"/>
      <c r="E457" s="860"/>
      <c r="F457" s="855"/>
      <c r="G457" s="856"/>
      <c r="H457" s="915"/>
      <c r="I457" s="856"/>
      <c r="J457" s="915"/>
      <c r="K457" s="856"/>
      <c r="L457" s="915">
        <f>'[8]sp. recuperare si  cronici'!E116</f>
        <v>279</v>
      </c>
      <c r="M457" s="915">
        <f>'[8]sp. recuperare si  cronici'!F116</f>
        <v>642.39599999999996</v>
      </c>
      <c r="N457" s="915">
        <f>'[8]sp. recuperare si  cronici'!G116</f>
        <v>279</v>
      </c>
      <c r="O457" s="915">
        <f>'[8]sp. recuperare si  cronici'!H116</f>
        <v>0</v>
      </c>
      <c r="P457" s="915">
        <f>'[8]sp. recuperare si  cronici'!I116</f>
        <v>642.39</v>
      </c>
      <c r="Q457" s="915">
        <f>'[8]sp. recuperare si  cronici'!J116</f>
        <v>0</v>
      </c>
      <c r="R457" s="915">
        <f>'[8]sp. recuperare si  cronici'!K116</f>
        <v>0</v>
      </c>
      <c r="S457" s="915">
        <f>'[8]sp. recuperare si  cronici'!L116</f>
        <v>0</v>
      </c>
      <c r="T457" s="915">
        <f>'[8]sp. recuperare si  cronici'!Q116</f>
        <v>8963</v>
      </c>
      <c r="U457" s="920">
        <f>'[8]sp. recuperare si  cronici'!R116</f>
        <v>739.03</v>
      </c>
      <c r="V457" s="915">
        <f>'[8]sp. recuperare si  cronici'!S116</f>
        <v>2480</v>
      </c>
      <c r="W457" s="921">
        <f>'[8]sp. recuperare si  cronici'!T116</f>
        <v>739.03</v>
      </c>
      <c r="X457" s="883">
        <f t="shared" si="98"/>
        <v>1381.4259999999999</v>
      </c>
      <c r="Y457" s="884">
        <f t="shared" si="99"/>
        <v>1381.42</v>
      </c>
      <c r="Z457" s="861"/>
      <c r="AA457" s="861"/>
    </row>
    <row r="458" spans="1:29" s="862" customFormat="1" ht="26.25" customHeight="1" thickBot="1">
      <c r="A458" s="1490" t="s">
        <v>998</v>
      </c>
      <c r="B458" s="1491" t="s">
        <v>999</v>
      </c>
      <c r="C458" s="1456">
        <v>3</v>
      </c>
      <c r="D458" s="870"/>
      <c r="E458" s="1492"/>
      <c r="F458" s="855"/>
      <c r="G458" s="856"/>
      <c r="H458" s="915">
        <f>'[8]sp. recuperare si  cronici'!M119</f>
        <v>0</v>
      </c>
      <c r="I458" s="915">
        <f>'[8]sp. recuperare si  cronici'!N119</f>
        <v>0</v>
      </c>
      <c r="J458" s="915">
        <f>'[8]sp. recuperare si  cronici'!O119</f>
        <v>0</v>
      </c>
      <c r="K458" s="915">
        <f>'[8]sp. recuperare si  cronici'!P119</f>
        <v>0</v>
      </c>
      <c r="L458" s="915">
        <f>'[8]sp. recuperare si  cronici'!E119</f>
        <v>91</v>
      </c>
      <c r="M458" s="915">
        <f>'[8]sp. recuperare si  cronici'!F119</f>
        <v>194.59</v>
      </c>
      <c r="N458" s="915">
        <f>'[8]sp. recuperare si  cronici'!G119</f>
        <v>91</v>
      </c>
      <c r="O458" s="915">
        <f>'[8]sp. recuperare si  cronici'!H119</f>
        <v>0</v>
      </c>
      <c r="P458" s="915">
        <f>'[8]sp. recuperare si  cronici'!I119</f>
        <v>194.59</v>
      </c>
      <c r="Q458" s="915">
        <f>'[8]sp. recuperare si  cronici'!J119</f>
        <v>0</v>
      </c>
      <c r="R458" s="915">
        <f>'[8]sp. recuperare si  cronici'!K119</f>
        <v>0</v>
      </c>
      <c r="S458" s="915">
        <f>'[8]sp. recuperare si  cronici'!L119</f>
        <v>0</v>
      </c>
      <c r="T458" s="915">
        <f>'[8]sp. recuperare si  cronici'!Q119</f>
        <v>0</v>
      </c>
      <c r="U458" s="915">
        <f>'[8]sp. recuperare si  cronici'!R119</f>
        <v>0</v>
      </c>
      <c r="V458" s="915">
        <f>'[8]sp. recuperare si  cronici'!S119</f>
        <v>0</v>
      </c>
      <c r="W458" s="1487">
        <f>'[8]sp. recuperare si  cronici'!T119</f>
        <v>0</v>
      </c>
      <c r="X458" s="883">
        <f t="shared" si="98"/>
        <v>194.59</v>
      </c>
      <c r="Y458" s="884">
        <f t="shared" si="99"/>
        <v>194.59</v>
      </c>
      <c r="Z458" s="861"/>
      <c r="AA458" s="861"/>
    </row>
    <row r="459" spans="1:29" s="862" customFormat="1" ht="13.5" thickBot="1">
      <c r="A459" s="1488" t="s">
        <v>1000</v>
      </c>
      <c r="B459" s="1493" t="s">
        <v>1001</v>
      </c>
      <c r="C459" s="1456">
        <v>1</v>
      </c>
      <c r="D459" s="1352">
        <f>'[8]sp. DRG'!E387</f>
        <v>37</v>
      </c>
      <c r="E459" s="1192">
        <f>'[8]sp. DRG'!F387</f>
        <v>31.97</v>
      </c>
      <c r="F459" s="870">
        <f>'[8]sp. DRG'!G387</f>
        <v>30</v>
      </c>
      <c r="G459" s="871">
        <f>'[8]sp. DRG'!H387</f>
        <v>31.97</v>
      </c>
      <c r="H459" s="976">
        <f>'[8]sp. acuti altele decat DRG'!E71</f>
        <v>0</v>
      </c>
      <c r="I459" s="975">
        <f>'[8]sp. acuti altele decat DRG'!F71</f>
        <v>0</v>
      </c>
      <c r="J459" s="976">
        <f>'[8]sp. acuti altele decat DRG'!G71</f>
        <v>0</v>
      </c>
      <c r="K459" s="975">
        <f>'[8]sp. acuti altele decat DRG'!H71</f>
        <v>0</v>
      </c>
      <c r="L459" s="976">
        <f>'[8]sp. DRG'!I387</f>
        <v>74</v>
      </c>
      <c r="M459" s="976">
        <f>'[8]sp. DRG'!J387</f>
        <v>166.7</v>
      </c>
      <c r="N459" s="976">
        <f>'[8]sp. DRG'!K387</f>
        <v>74</v>
      </c>
      <c r="O459" s="976">
        <f>'[8]sp. DRG'!L387</f>
        <v>0</v>
      </c>
      <c r="P459" s="976">
        <f>'[8]sp. DRG'!M387</f>
        <v>166.7</v>
      </c>
      <c r="Q459" s="976">
        <f>'[8]sp. DRG'!N387</f>
        <v>0</v>
      </c>
      <c r="R459" s="976">
        <f>'[8]sp. DRG'!O387</f>
        <v>0</v>
      </c>
      <c r="S459" s="976">
        <f>'[8]sp. DRG'!P387</f>
        <v>0</v>
      </c>
      <c r="T459" s="976">
        <f>'[8]sp. DRG'!Q387</f>
        <v>2035</v>
      </c>
      <c r="U459" s="976">
        <f>'[8]sp. DRG'!R387</f>
        <v>160.22999999999999</v>
      </c>
      <c r="V459" s="976">
        <f>'[8]sp. DRG'!S387</f>
        <v>524</v>
      </c>
      <c r="W459" s="1494">
        <f>'[8]sp. DRG'!T387</f>
        <v>160.22999999999999</v>
      </c>
      <c r="X459" s="883">
        <f t="shared" si="98"/>
        <v>358.9</v>
      </c>
      <c r="Y459" s="884">
        <f t="shared" si="99"/>
        <v>358.9</v>
      </c>
      <c r="Z459" s="861"/>
      <c r="AA459" s="861"/>
    </row>
    <row r="460" spans="1:29" ht="13.5" thickBot="1">
      <c r="A460" s="3004" t="s">
        <v>1002</v>
      </c>
      <c r="B460" s="3005"/>
      <c r="C460" s="3022"/>
      <c r="D460" s="874">
        <f>SUM(D449:D459)</f>
        <v>37082</v>
      </c>
      <c r="E460" s="874">
        <f t="shared" ref="E460:Y460" si="100">SUM(E449:E459)</f>
        <v>58707.460000000006</v>
      </c>
      <c r="F460" s="876">
        <f t="shared" si="100"/>
        <v>36730</v>
      </c>
      <c r="G460" s="876">
        <f t="shared" si="100"/>
        <v>58707.460000000006</v>
      </c>
      <c r="H460" s="876">
        <f t="shared" si="100"/>
        <v>0</v>
      </c>
      <c r="I460" s="877">
        <f t="shared" si="100"/>
        <v>0</v>
      </c>
      <c r="J460" s="876">
        <f t="shared" si="100"/>
        <v>0</v>
      </c>
      <c r="K460" s="877">
        <f t="shared" si="100"/>
        <v>0</v>
      </c>
      <c r="L460" s="876">
        <f t="shared" si="100"/>
        <v>5137</v>
      </c>
      <c r="M460" s="876">
        <f t="shared" si="100"/>
        <v>17824.426000000003</v>
      </c>
      <c r="N460" s="876">
        <f t="shared" si="100"/>
        <v>5137</v>
      </c>
      <c r="O460" s="876">
        <f t="shared" si="100"/>
        <v>36508</v>
      </c>
      <c r="P460" s="876">
        <f t="shared" si="100"/>
        <v>17824.420000000002</v>
      </c>
      <c r="Q460" s="876">
        <f t="shared" si="100"/>
        <v>0</v>
      </c>
      <c r="R460" s="876">
        <f t="shared" si="100"/>
        <v>0</v>
      </c>
      <c r="S460" s="876">
        <f t="shared" si="100"/>
        <v>0</v>
      </c>
      <c r="T460" s="876">
        <f t="shared" si="100"/>
        <v>58267</v>
      </c>
      <c r="U460" s="876">
        <f t="shared" si="100"/>
        <v>6305.2799999999988</v>
      </c>
      <c r="V460" s="876">
        <f t="shared" si="100"/>
        <v>42748</v>
      </c>
      <c r="W460" s="876">
        <f t="shared" si="100"/>
        <v>6305.2799999999988</v>
      </c>
      <c r="X460" s="874">
        <f t="shared" si="100"/>
        <v>82837.165999999997</v>
      </c>
      <c r="Y460" s="874">
        <f t="shared" si="100"/>
        <v>82837.159999999989</v>
      </c>
      <c r="Z460" s="878">
        <f>'[8]sp. DRG'!U388+'[8]sp. recuperare si  cronici'!U120+'[8]sp. acuti altele decat DRG'!U72</f>
        <v>82837.165999999997</v>
      </c>
      <c r="AA460" s="878">
        <f>'[8]sp. DRG'!V388+'[8]sp. recuperare si  cronici'!V120+'[8]sp. acuti altele decat DRG'!V72</f>
        <v>82837.159999999989</v>
      </c>
      <c r="AB460" s="879">
        <f>X460-Z460</f>
        <v>0</v>
      </c>
      <c r="AC460" s="879">
        <f>Y460-AA460</f>
        <v>0</v>
      </c>
    </row>
    <row r="461" spans="1:29" ht="22.5">
      <c r="A461" s="1371" t="s">
        <v>1003</v>
      </c>
      <c r="B461" s="1460" t="s">
        <v>1004</v>
      </c>
      <c r="C461" s="1461">
        <v>1</v>
      </c>
      <c r="D461" s="938">
        <f>'[8]sp. DRG'!E389</f>
        <v>19624</v>
      </c>
      <c r="E461" s="939">
        <f>'[8]sp. DRG'!F389</f>
        <v>38255.129999999997</v>
      </c>
      <c r="F461" s="940">
        <f>'[8]sp. DRG'!G389</f>
        <v>19624</v>
      </c>
      <c r="G461" s="941">
        <f>'[8]sp. DRG'!H389</f>
        <v>38255.129999999997</v>
      </c>
      <c r="H461" s="967"/>
      <c r="I461" s="856"/>
      <c r="J461" s="968"/>
      <c r="K461" s="860"/>
      <c r="L461" s="1193">
        <f>'[8]sp. DRG'!I389</f>
        <v>766</v>
      </c>
      <c r="M461" s="1193">
        <f>'[8]sp. DRG'!J389</f>
        <v>2911.56</v>
      </c>
      <c r="N461" s="1193">
        <f>'[8]sp. DRG'!K389</f>
        <v>770</v>
      </c>
      <c r="O461" s="1193">
        <f>'[8]sp. DRG'!L389</f>
        <v>11615</v>
      </c>
      <c r="P461" s="1193">
        <f>'[8]sp. DRG'!M389</f>
        <v>2911.56</v>
      </c>
      <c r="Q461" s="1193">
        <f>'[8]sp. DRG'!N389</f>
        <v>0</v>
      </c>
      <c r="R461" s="1193">
        <f>'[8]sp. DRG'!O389</f>
        <v>0</v>
      </c>
      <c r="S461" s="1193">
        <f>'[8]sp. DRG'!P389</f>
        <v>0</v>
      </c>
      <c r="T461" s="1193">
        <f>'[8]sp. DRG'!Q389</f>
        <v>10257</v>
      </c>
      <c r="U461" s="969">
        <f>'[8]sp. DRG'!R389</f>
        <v>2948.43</v>
      </c>
      <c r="V461" s="968">
        <f>'[8]sp. DRG'!S389</f>
        <v>10459</v>
      </c>
      <c r="W461" s="970">
        <f>'[8]sp. DRG'!T389</f>
        <v>2948.43</v>
      </c>
      <c r="X461" s="918">
        <f t="shared" ref="X461:X466" si="101">U461+R461+M461+I461+E461</f>
        <v>44115.119999999995</v>
      </c>
      <c r="Y461" s="884">
        <f t="shared" ref="Y461:Y466" si="102">W461+S461+P461+K461+G461</f>
        <v>44115.119999999995</v>
      </c>
    </row>
    <row r="462" spans="1:29" ht="24.75" customHeight="1">
      <c r="A462" s="1374" t="s">
        <v>1005</v>
      </c>
      <c r="B462" s="1401" t="s">
        <v>1006</v>
      </c>
      <c r="C462" s="854">
        <v>1</v>
      </c>
      <c r="D462" s="855">
        <f>'[8]sp. DRG'!E390</f>
        <v>5380</v>
      </c>
      <c r="E462" s="856">
        <f>'[8]sp. DRG'!F390</f>
        <v>8043.54</v>
      </c>
      <c r="F462" s="857">
        <f>'[8]sp. DRG'!G390</f>
        <v>5380</v>
      </c>
      <c r="G462" s="858">
        <f>'[8]sp. DRG'!H390</f>
        <v>8043.54</v>
      </c>
      <c r="H462" s="914"/>
      <c r="I462" s="856"/>
      <c r="J462" s="915"/>
      <c r="K462" s="860"/>
      <c r="L462" s="923">
        <f>'[8]sp. DRG'!I390</f>
        <v>450</v>
      </c>
      <c r="M462" s="923">
        <f>'[8]sp. DRG'!J390</f>
        <v>577.07000000000005</v>
      </c>
      <c r="N462" s="923">
        <f>'[8]sp. DRG'!K390</f>
        <v>465</v>
      </c>
      <c r="O462" s="923">
        <f>'[8]sp. DRG'!L390</f>
        <v>0</v>
      </c>
      <c r="P462" s="923">
        <f>'[8]sp. DRG'!M390</f>
        <v>577.07000000000005</v>
      </c>
      <c r="Q462" s="923">
        <f>'[8]sp. DRG'!N390</f>
        <v>0</v>
      </c>
      <c r="R462" s="923">
        <f>'[8]sp. DRG'!O390</f>
        <v>0</v>
      </c>
      <c r="S462" s="923">
        <f>'[8]sp. DRG'!P390</f>
        <v>0</v>
      </c>
      <c r="T462" s="923">
        <f>'[8]sp. DRG'!Q390</f>
        <v>2522</v>
      </c>
      <c r="U462" s="920">
        <f>'[8]sp. DRG'!R390</f>
        <v>696.81</v>
      </c>
      <c r="V462" s="915">
        <f>'[8]sp. DRG'!S390</f>
        <v>2525</v>
      </c>
      <c r="W462" s="921">
        <f>'[8]sp. DRG'!T390</f>
        <v>696.81</v>
      </c>
      <c r="X462" s="918">
        <f t="shared" si="101"/>
        <v>9317.42</v>
      </c>
      <c r="Y462" s="884">
        <f t="shared" si="102"/>
        <v>9317.42</v>
      </c>
    </row>
    <row r="463" spans="1:29" ht="22.5">
      <c r="A463" s="1374" t="s">
        <v>1007</v>
      </c>
      <c r="B463" s="1401" t="s">
        <v>1008</v>
      </c>
      <c r="C463" s="854">
        <v>1</v>
      </c>
      <c r="D463" s="855">
        <f>'[8]sp. DRG'!E391</f>
        <v>1472</v>
      </c>
      <c r="E463" s="856">
        <f>'[8]sp. DRG'!F391</f>
        <v>2146.04</v>
      </c>
      <c r="F463" s="857">
        <f>'[8]sp. DRG'!G391</f>
        <v>1472</v>
      </c>
      <c r="G463" s="858">
        <f>'[8]sp. DRG'!H391</f>
        <v>2146.04</v>
      </c>
      <c r="H463" s="914"/>
      <c r="I463" s="856"/>
      <c r="J463" s="915"/>
      <c r="K463" s="860"/>
      <c r="L463" s="923">
        <f>'[8]sp. DRG'!I391</f>
        <v>297</v>
      </c>
      <c r="M463" s="923">
        <f>'[8]sp. DRG'!J391</f>
        <v>660.04</v>
      </c>
      <c r="N463" s="923">
        <f>'[8]sp. DRG'!K391</f>
        <v>300</v>
      </c>
      <c r="O463" s="923">
        <f>'[8]sp. DRG'!L391</f>
        <v>0</v>
      </c>
      <c r="P463" s="923">
        <f>'[8]sp. DRG'!M391</f>
        <v>660.04</v>
      </c>
      <c r="Q463" s="923">
        <f>'[8]sp. DRG'!N391</f>
        <v>0</v>
      </c>
      <c r="R463" s="923">
        <f>'[8]sp. DRG'!O391</f>
        <v>0</v>
      </c>
      <c r="S463" s="923">
        <f>'[8]sp. DRG'!P391</f>
        <v>0</v>
      </c>
      <c r="T463" s="923">
        <f>'[8]sp. DRG'!Q391</f>
        <v>2100</v>
      </c>
      <c r="U463" s="920">
        <f>'[8]sp. DRG'!R391</f>
        <v>387.72</v>
      </c>
      <c r="V463" s="915">
        <f>'[8]sp. DRG'!S391</f>
        <v>2161</v>
      </c>
      <c r="W463" s="921">
        <f>'[8]sp. DRG'!T391</f>
        <v>387.72</v>
      </c>
      <c r="X463" s="918">
        <f t="shared" si="101"/>
        <v>3193.8</v>
      </c>
      <c r="Y463" s="884">
        <f t="shared" si="102"/>
        <v>3193.8</v>
      </c>
    </row>
    <row r="464" spans="1:29">
      <c r="A464" s="1374" t="s">
        <v>1009</v>
      </c>
      <c r="B464" s="1401" t="s">
        <v>1010</v>
      </c>
      <c r="C464" s="854">
        <v>1</v>
      </c>
      <c r="D464" s="855">
        <f>'[8]sp. DRG'!E392</f>
        <v>1210</v>
      </c>
      <c r="E464" s="856">
        <f>'[8]sp. DRG'!F392</f>
        <v>1517.36</v>
      </c>
      <c r="F464" s="857">
        <f>'[8]sp. DRG'!G392</f>
        <v>1210</v>
      </c>
      <c r="G464" s="858">
        <f>'[8]sp. DRG'!H392</f>
        <v>1517.36</v>
      </c>
      <c r="H464" s="914"/>
      <c r="I464" s="920"/>
      <c r="J464" s="915"/>
      <c r="K464" s="922"/>
      <c r="L464" s="923">
        <f>'[8]sp. DRG'!I392</f>
        <v>216</v>
      </c>
      <c r="M464" s="923">
        <f>'[8]sp. DRG'!J392</f>
        <v>409.27</v>
      </c>
      <c r="N464" s="923">
        <f>'[8]sp. DRG'!K392</f>
        <v>228</v>
      </c>
      <c r="O464" s="923">
        <f>'[8]sp. DRG'!L392</f>
        <v>0</v>
      </c>
      <c r="P464" s="923">
        <f>'[8]sp. DRG'!M392</f>
        <v>409.27</v>
      </c>
      <c r="Q464" s="923">
        <f>'[8]sp. DRG'!N392</f>
        <v>0</v>
      </c>
      <c r="R464" s="923">
        <f>'[8]sp. DRG'!O392</f>
        <v>0</v>
      </c>
      <c r="S464" s="923">
        <f>'[8]sp. DRG'!P392</f>
        <v>0</v>
      </c>
      <c r="T464" s="923">
        <f>'[8]sp. DRG'!Q392</f>
        <v>1582</v>
      </c>
      <c r="U464" s="920">
        <f>'[8]sp. DRG'!R392</f>
        <v>383.93</v>
      </c>
      <c r="V464" s="915">
        <f>'[8]sp. DRG'!S392</f>
        <v>1664</v>
      </c>
      <c r="W464" s="921">
        <f>'[8]sp. DRG'!T392</f>
        <v>383.93</v>
      </c>
      <c r="X464" s="918">
        <f t="shared" si="101"/>
        <v>2310.56</v>
      </c>
      <c r="Y464" s="884">
        <f t="shared" si="102"/>
        <v>2310.56</v>
      </c>
    </row>
    <row r="465" spans="1:29" s="862" customFormat="1" ht="22.5">
      <c r="A465" s="1374" t="s">
        <v>1011</v>
      </c>
      <c r="B465" s="1401" t="s">
        <v>1012</v>
      </c>
      <c r="C465" s="1002">
        <v>3</v>
      </c>
      <c r="D465" s="855"/>
      <c r="E465" s="856"/>
      <c r="F465" s="857"/>
      <c r="G465" s="858"/>
      <c r="H465" s="914">
        <f>'[8]sp. recuperare si  cronici'!M121</f>
        <v>0</v>
      </c>
      <c r="I465" s="920">
        <f>'[8]sp. recuperare si  cronici'!N121</f>
        <v>0</v>
      </c>
      <c r="J465" s="914">
        <f>'[8]sp. recuperare si  cronici'!O121</f>
        <v>0</v>
      </c>
      <c r="K465" s="922">
        <f>'[8]sp. recuperare si  cronici'!P121</f>
        <v>0</v>
      </c>
      <c r="L465" s="923">
        <f>'[8]sp. recuperare si  cronici'!E121</f>
        <v>1904</v>
      </c>
      <c r="M465" s="923">
        <f>'[8]sp. recuperare si  cronici'!F121</f>
        <v>4945.72</v>
      </c>
      <c r="N465" s="923">
        <f>'[8]sp. recuperare si  cronici'!G121</f>
        <v>1938</v>
      </c>
      <c r="O465" s="923">
        <f>'[8]sp. recuperare si  cronici'!H121</f>
        <v>30425</v>
      </c>
      <c r="P465" s="923">
        <f>'[8]sp. recuperare si  cronici'!I121</f>
        <v>4945.72</v>
      </c>
      <c r="Q465" s="923">
        <f>'[8]sp. recuperare si  cronici'!J121</f>
        <v>0</v>
      </c>
      <c r="R465" s="923">
        <f>'[8]sp. recuperare si  cronici'!K121</f>
        <v>0</v>
      </c>
      <c r="S465" s="923">
        <f>'[8]sp. recuperare si  cronici'!L121</f>
        <v>0</v>
      </c>
      <c r="T465" s="923">
        <f>'[8]sp. recuperare si  cronici'!Q121</f>
        <v>5617</v>
      </c>
      <c r="U465" s="920">
        <f>'[8]sp. recuperare si  cronici'!R121</f>
        <v>614.54999999999995</v>
      </c>
      <c r="V465" s="915">
        <f>'[8]sp. recuperare si  cronici'!S121</f>
        <v>5687</v>
      </c>
      <c r="W465" s="921">
        <f>'[8]sp. recuperare si  cronici'!T121</f>
        <v>614.54999999999995</v>
      </c>
      <c r="X465" s="918">
        <f t="shared" si="101"/>
        <v>5560.27</v>
      </c>
      <c r="Y465" s="884">
        <f t="shared" si="102"/>
        <v>5560.27</v>
      </c>
      <c r="Z465" s="861"/>
      <c r="AA465" s="861"/>
    </row>
    <row r="466" spans="1:29" s="862" customFormat="1" ht="13.5" thickBot="1">
      <c r="A466" s="1417" t="s">
        <v>1013</v>
      </c>
      <c r="B466" s="1075" t="s">
        <v>1014</v>
      </c>
      <c r="C466" s="854">
        <v>1</v>
      </c>
      <c r="D466" s="870">
        <f>'[8]sp. DRG'!E393</f>
        <v>207</v>
      </c>
      <c r="E466" s="871">
        <f>'[8]sp. DRG'!F393</f>
        <v>234.08</v>
      </c>
      <c r="F466" s="872">
        <f>'[8]sp. DRG'!G393</f>
        <v>207</v>
      </c>
      <c r="G466" s="873">
        <f>'[8]sp. DRG'!H393</f>
        <v>234.08</v>
      </c>
      <c r="H466" s="927"/>
      <c r="I466" s="928"/>
      <c r="J466" s="993"/>
      <c r="K466" s="1486"/>
      <c r="L466" s="1420">
        <f>'[8]sp. DRG'!I393</f>
        <v>0</v>
      </c>
      <c r="M466" s="1420">
        <f>'[8]sp. DRG'!J393</f>
        <v>0</v>
      </c>
      <c r="N466" s="1420">
        <f>'[8]sp. DRG'!K393</f>
        <v>0</v>
      </c>
      <c r="O466" s="1420">
        <f>'[8]sp. DRG'!L393</f>
        <v>0</v>
      </c>
      <c r="P466" s="1420">
        <f>'[8]sp. DRG'!M393</f>
        <v>0</v>
      </c>
      <c r="Q466" s="1420">
        <f>'[8]sp. DRG'!N393</f>
        <v>0</v>
      </c>
      <c r="R466" s="1420">
        <f>'[8]sp. DRG'!O393</f>
        <v>0</v>
      </c>
      <c r="S466" s="1420">
        <f>'[8]sp. DRG'!P393</f>
        <v>0</v>
      </c>
      <c r="T466" s="1420">
        <f>'[8]sp. DRG'!Q393</f>
        <v>62</v>
      </c>
      <c r="U466" s="975">
        <f>'[8]sp. DRG'!R393</f>
        <v>24.31</v>
      </c>
      <c r="V466" s="976">
        <f>'[8]sp. DRG'!S393</f>
        <v>63</v>
      </c>
      <c r="W466" s="977">
        <f>'[8]sp. DRG'!T393</f>
        <v>24.31</v>
      </c>
      <c r="X466" s="918">
        <f t="shared" si="101"/>
        <v>258.39</v>
      </c>
      <c r="Y466" s="884">
        <f t="shared" si="102"/>
        <v>258.39</v>
      </c>
      <c r="Z466" s="861"/>
      <c r="AA466" s="861"/>
    </row>
    <row r="467" spans="1:29" ht="13.5" thickBot="1">
      <c r="A467" s="3004" t="s">
        <v>1015</v>
      </c>
      <c r="B467" s="3005"/>
      <c r="C467" s="3022"/>
      <c r="D467" s="876">
        <f>SUM(D461:D466)</f>
        <v>27893</v>
      </c>
      <c r="E467" s="877">
        <f>SUM(E461:E466)</f>
        <v>50196.15</v>
      </c>
      <c r="F467" s="876">
        <f t="shared" ref="F467:W467" si="103">SUM(F461:F466)</f>
        <v>27893</v>
      </c>
      <c r="G467" s="877">
        <f t="shared" si="103"/>
        <v>50196.15</v>
      </c>
      <c r="H467" s="1122">
        <f t="shared" si="103"/>
        <v>0</v>
      </c>
      <c r="I467" s="1121">
        <f t="shared" si="103"/>
        <v>0</v>
      </c>
      <c r="J467" s="1122">
        <f t="shared" si="103"/>
        <v>0</v>
      </c>
      <c r="K467" s="1121">
        <f t="shared" si="103"/>
        <v>0</v>
      </c>
      <c r="L467" s="905">
        <f t="shared" si="103"/>
        <v>3633</v>
      </c>
      <c r="M467" s="905">
        <f t="shared" si="103"/>
        <v>9503.66</v>
      </c>
      <c r="N467" s="905">
        <f t="shared" si="103"/>
        <v>3701</v>
      </c>
      <c r="O467" s="905">
        <f t="shared" si="103"/>
        <v>42040</v>
      </c>
      <c r="P467" s="905">
        <f t="shared" si="103"/>
        <v>9503.66</v>
      </c>
      <c r="Q467" s="905">
        <f t="shared" si="103"/>
        <v>0</v>
      </c>
      <c r="R467" s="905">
        <f t="shared" si="103"/>
        <v>0</v>
      </c>
      <c r="S467" s="905">
        <f t="shared" si="103"/>
        <v>0</v>
      </c>
      <c r="T467" s="905">
        <f t="shared" si="103"/>
        <v>22140</v>
      </c>
      <c r="U467" s="906">
        <f t="shared" si="103"/>
        <v>5055.7500000000009</v>
      </c>
      <c r="V467" s="905">
        <f t="shared" si="103"/>
        <v>22559</v>
      </c>
      <c r="W467" s="906">
        <f t="shared" si="103"/>
        <v>5055.7500000000009</v>
      </c>
      <c r="X467" s="875">
        <f>SUM(X461:X466)</f>
        <v>64755.56</v>
      </c>
      <c r="Y467" s="875">
        <f>SUM(Y461:Y466)</f>
        <v>64755.56</v>
      </c>
      <c r="Z467" s="878">
        <f>'[8]sp. DRG'!U394+'[8]sp. recuperare si  cronici'!U122+'[8]sp. acuti altele decat DRG'!U73</f>
        <v>64755.56</v>
      </c>
      <c r="AA467" s="878">
        <f>'[8]sp. DRG'!V394+'[8]sp. recuperare si  cronici'!V122+'[8]sp. acuti altele decat DRG'!V73</f>
        <v>64755.56</v>
      </c>
      <c r="AB467" s="879">
        <f>X467-Z467</f>
        <v>0</v>
      </c>
      <c r="AC467" s="879">
        <f>Y467-AA467</f>
        <v>0</v>
      </c>
    </row>
    <row r="468" spans="1:29" s="862" customFormat="1" ht="22.5">
      <c r="A468" s="1371" t="s">
        <v>1016</v>
      </c>
      <c r="B468" s="1460" t="s">
        <v>1017</v>
      </c>
      <c r="C468" s="1495">
        <v>1</v>
      </c>
      <c r="D468" s="938">
        <f>'[8]sp. DRG'!E395</f>
        <v>10174.096536124545</v>
      </c>
      <c r="E468" s="939">
        <f>'[8]sp. DRG'!F395</f>
        <v>18135.327075642002</v>
      </c>
      <c r="F468" s="940">
        <f>'[8]sp. DRG'!G395</f>
        <v>10082.667025979244</v>
      </c>
      <c r="G468" s="1269">
        <f>'[8]sp. DRG'!H395</f>
        <v>17972.353973808004</v>
      </c>
      <c r="H468" s="1193"/>
      <c r="I468" s="939"/>
      <c r="J468" s="968"/>
      <c r="K468" s="941"/>
      <c r="L468" s="967">
        <f>'[8]sp. DRG'!I395</f>
        <v>0</v>
      </c>
      <c r="M468" s="969">
        <f>'[8]sp. DRG'!J395</f>
        <v>0</v>
      </c>
      <c r="N468" s="968">
        <f>'[8]sp. DRG'!K395</f>
        <v>0</v>
      </c>
      <c r="O468" s="968">
        <f>'[8]sp. DRG'!L395</f>
        <v>0</v>
      </c>
      <c r="P468" s="969">
        <f>'[8]sp. DRG'!M395</f>
        <v>0</v>
      </c>
      <c r="Q468" s="968">
        <f>'[8]sp. DRG'!N395</f>
        <v>0</v>
      </c>
      <c r="R468" s="969">
        <f>'[8]sp. DRG'!O395</f>
        <v>0</v>
      </c>
      <c r="S468" s="1496">
        <f>'[8]sp. DRG'!P395</f>
        <v>0</v>
      </c>
      <c r="T468" s="1193">
        <f>'[8]sp. DRG'!Q395</f>
        <v>5465</v>
      </c>
      <c r="U468" s="969">
        <f>'[8]sp. DRG'!R395</f>
        <v>868.68729000000008</v>
      </c>
      <c r="V468" s="968">
        <f>'[8]sp. DRG'!S395</f>
        <v>4607</v>
      </c>
      <c r="W468" s="970">
        <f>'[8]sp. DRG'!T395</f>
        <v>722.21496000000002</v>
      </c>
      <c r="X468" s="918">
        <f t="shared" ref="X468:X531" si="104">U468+R468+M468+I468+E468</f>
        <v>19004.014365642004</v>
      </c>
      <c r="Y468" s="884">
        <f t="shared" ref="Y468:Y531" si="105">W468+S468+P468+K468+G468</f>
        <v>18694.568933808005</v>
      </c>
      <c r="Z468" s="861"/>
      <c r="AA468" s="861"/>
    </row>
    <row r="469" spans="1:29" s="862" customFormat="1" ht="22.5">
      <c r="A469" s="1374" t="s">
        <v>1018</v>
      </c>
      <c r="B469" s="1401" t="s">
        <v>1019</v>
      </c>
      <c r="C469" s="1497">
        <v>1</v>
      </c>
      <c r="D469" s="855">
        <f>'[8]sp. DRG'!E396</f>
        <v>27191.776622127392</v>
      </c>
      <c r="E469" s="856">
        <f>'[8]sp. DRG'!F396</f>
        <v>76880.805591454991</v>
      </c>
      <c r="F469" s="857">
        <f>'[8]sp. DRG'!G396</f>
        <v>27028.45478052102</v>
      </c>
      <c r="G469" s="860">
        <f>'[8]sp. DRG'!H396</f>
        <v>76419.03676598001</v>
      </c>
      <c r="H469" s="923"/>
      <c r="I469" s="856"/>
      <c r="J469" s="915"/>
      <c r="K469" s="858"/>
      <c r="L469" s="914">
        <f>'[8]sp. DRG'!I396</f>
        <v>0</v>
      </c>
      <c r="M469" s="920">
        <f>'[8]sp. DRG'!J396</f>
        <v>0</v>
      </c>
      <c r="N469" s="915">
        <f>'[8]sp. DRG'!K396</f>
        <v>0</v>
      </c>
      <c r="O469" s="915">
        <f>'[8]sp. DRG'!L396</f>
        <v>0</v>
      </c>
      <c r="P469" s="920">
        <f>'[8]sp. DRG'!M396</f>
        <v>0</v>
      </c>
      <c r="Q469" s="915">
        <f>'[8]sp. DRG'!N396</f>
        <v>0</v>
      </c>
      <c r="R469" s="920">
        <f>'[8]sp. DRG'!O396</f>
        <v>0</v>
      </c>
      <c r="S469" s="922">
        <f>'[8]sp. DRG'!P396</f>
        <v>0</v>
      </c>
      <c r="T469" s="923">
        <f>'[8]sp. DRG'!Q396</f>
        <v>485</v>
      </c>
      <c r="U469" s="920">
        <f>'[8]sp. DRG'!R396</f>
        <v>234.36020000000002</v>
      </c>
      <c r="V469" s="915">
        <f>'[8]sp. DRG'!S396</f>
        <v>0</v>
      </c>
      <c r="W469" s="921">
        <f>'[8]sp. DRG'!T396</f>
        <v>0</v>
      </c>
      <c r="X469" s="918">
        <f t="shared" si="104"/>
        <v>77115.165791454987</v>
      </c>
      <c r="Y469" s="884">
        <f t="shared" si="105"/>
        <v>76419.03676598001</v>
      </c>
      <c r="Z469" s="861"/>
      <c r="AA469" s="861"/>
    </row>
    <row r="470" spans="1:29" s="862" customFormat="1" ht="45">
      <c r="A470" s="1374" t="s">
        <v>1020</v>
      </c>
      <c r="B470" s="1401" t="s">
        <v>1021</v>
      </c>
      <c r="C470" s="1497">
        <v>1</v>
      </c>
      <c r="D470" s="855">
        <f>'[8]sp. DRG'!E397</f>
        <v>1559.5584202541493</v>
      </c>
      <c r="E470" s="856">
        <f>'[8]sp. DRG'!F397</f>
        <v>8129.7409919050006</v>
      </c>
      <c r="F470" s="857">
        <f>'[8]sp. DRG'!G397</f>
        <v>1439.9571034104583</v>
      </c>
      <c r="G470" s="860">
        <f>'[8]sp. DRG'!H397</f>
        <v>7506.2775065990008</v>
      </c>
      <c r="H470" s="923"/>
      <c r="I470" s="856"/>
      <c r="J470" s="915"/>
      <c r="K470" s="858"/>
      <c r="L470" s="914">
        <f>'[8]sp. DRG'!I397</f>
        <v>0</v>
      </c>
      <c r="M470" s="920">
        <f>'[8]sp. DRG'!J397</f>
        <v>0</v>
      </c>
      <c r="N470" s="915">
        <f>'[8]sp. DRG'!K397</f>
        <v>0</v>
      </c>
      <c r="O470" s="915">
        <f>'[8]sp. DRG'!L397</f>
        <v>0</v>
      </c>
      <c r="P470" s="920">
        <f>'[8]sp. DRG'!M397</f>
        <v>0</v>
      </c>
      <c r="Q470" s="915">
        <f>'[8]sp. DRG'!N397</f>
        <v>0</v>
      </c>
      <c r="R470" s="920">
        <f>'[8]sp. DRG'!O397</f>
        <v>0</v>
      </c>
      <c r="S470" s="922">
        <f>'[8]sp. DRG'!P397</f>
        <v>0</v>
      </c>
      <c r="T470" s="923">
        <f>'[8]sp. DRG'!Q397</f>
        <v>2462</v>
      </c>
      <c r="U470" s="920">
        <f>'[8]sp. DRG'!R397</f>
        <v>1068.31134</v>
      </c>
      <c r="V470" s="915">
        <f>'[8]sp. DRG'!S397</f>
        <v>188</v>
      </c>
      <c r="W470" s="921">
        <f>'[8]sp. DRG'!T397</f>
        <v>85.281379999999984</v>
      </c>
      <c r="X470" s="918">
        <f t="shared" si="104"/>
        <v>9198.0523319050008</v>
      </c>
      <c r="Y470" s="884">
        <f t="shared" si="105"/>
        <v>7591.5588865990012</v>
      </c>
      <c r="Z470" s="861"/>
      <c r="AA470" s="861"/>
    </row>
    <row r="471" spans="1:29" s="862" customFormat="1" ht="33.75">
      <c r="A471" s="1374" t="s">
        <v>1022</v>
      </c>
      <c r="B471" s="1401" t="s">
        <v>1023</v>
      </c>
      <c r="C471" s="1497">
        <v>1</v>
      </c>
      <c r="D471" s="855">
        <f>'[8]sp. DRG'!E398</f>
        <v>6696.4122706825101</v>
      </c>
      <c r="E471" s="856">
        <f>'[8]sp. DRG'!F398</f>
        <v>12913.110307324001</v>
      </c>
      <c r="F471" s="857">
        <f>'[8]sp. DRG'!G398</f>
        <v>6679.5595277132807</v>
      </c>
      <c r="G471" s="860">
        <f>'[8]sp. DRG'!H398</f>
        <v>12880.612109760001</v>
      </c>
      <c r="H471" s="923"/>
      <c r="I471" s="856"/>
      <c r="J471" s="915"/>
      <c r="K471" s="858"/>
      <c r="L471" s="914">
        <f>'[8]sp. DRG'!I398</f>
        <v>0</v>
      </c>
      <c r="M471" s="914">
        <f>'[8]sp. DRG'!J398</f>
        <v>0</v>
      </c>
      <c r="N471" s="914">
        <f>'[8]sp. DRG'!K398</f>
        <v>0</v>
      </c>
      <c r="O471" s="914">
        <f>'[8]sp. DRG'!L398</f>
        <v>0</v>
      </c>
      <c r="P471" s="914">
        <f>'[8]sp. DRG'!M398</f>
        <v>0</v>
      </c>
      <c r="Q471" s="914">
        <f>'[8]sp. DRG'!N398</f>
        <v>0</v>
      </c>
      <c r="R471" s="914">
        <f>'[8]sp. DRG'!O398</f>
        <v>0</v>
      </c>
      <c r="S471" s="914">
        <f>'[8]sp. DRG'!P398</f>
        <v>0</v>
      </c>
      <c r="T471" s="923">
        <f>'[8]sp. DRG'!Q398</f>
        <v>2666</v>
      </c>
      <c r="U471" s="920">
        <f>'[8]sp. DRG'!R398</f>
        <v>613.76220999999998</v>
      </c>
      <c r="V471" s="915">
        <f>'[8]sp. DRG'!S398</f>
        <v>2389</v>
      </c>
      <c r="W471" s="921">
        <f>'[8]sp. DRG'!T398</f>
        <v>540.53868999999997</v>
      </c>
      <c r="X471" s="918">
        <f t="shared" si="104"/>
        <v>13526.872517324002</v>
      </c>
      <c r="Y471" s="884">
        <f t="shared" si="105"/>
        <v>13421.15079976</v>
      </c>
      <c r="Z471" s="861"/>
      <c r="AA471" s="861"/>
    </row>
    <row r="472" spans="1:29" s="862" customFormat="1" ht="33.75">
      <c r="A472" s="1374" t="s">
        <v>1024</v>
      </c>
      <c r="B472" s="1401" t="s">
        <v>1025</v>
      </c>
      <c r="C472" s="1497">
        <v>1</v>
      </c>
      <c r="D472" s="855">
        <f>'[8]sp. DRG'!E399</f>
        <v>16066.645407214652</v>
      </c>
      <c r="E472" s="856">
        <f>'[8]sp. DRG'!F399</f>
        <v>34526.578314287995</v>
      </c>
      <c r="F472" s="857">
        <f>'[8]sp. DRG'!G399</f>
        <v>15368.046503277863</v>
      </c>
      <c r="G472" s="860">
        <f>'[8]sp. DRG'!H399</f>
        <v>33025.317213683993</v>
      </c>
      <c r="H472" s="923"/>
      <c r="I472" s="856"/>
      <c r="J472" s="915"/>
      <c r="K472" s="858"/>
      <c r="L472" s="914">
        <f>'[8]sp. DRG'!I399</f>
        <v>0</v>
      </c>
      <c r="M472" s="914">
        <f>'[8]sp. DRG'!J399</f>
        <v>0</v>
      </c>
      <c r="N472" s="914">
        <f>'[8]sp. DRG'!K399</f>
        <v>0</v>
      </c>
      <c r="O472" s="914">
        <f>'[8]sp. DRG'!L399</f>
        <v>0</v>
      </c>
      <c r="P472" s="914">
        <f>'[8]sp. DRG'!M399</f>
        <v>0</v>
      </c>
      <c r="Q472" s="914">
        <f>'[8]sp. DRG'!N399</f>
        <v>0</v>
      </c>
      <c r="R472" s="914">
        <f>'[8]sp. DRG'!O399</f>
        <v>0</v>
      </c>
      <c r="S472" s="914">
        <f>'[8]sp. DRG'!P399</f>
        <v>0</v>
      </c>
      <c r="T472" s="923">
        <f>'[8]sp. DRG'!Q399</f>
        <v>3020</v>
      </c>
      <c r="U472" s="920">
        <f>'[8]sp. DRG'!R399</f>
        <v>1190.4167</v>
      </c>
      <c r="V472" s="915">
        <f>'[8]sp. DRG'!S399</f>
        <v>2997</v>
      </c>
      <c r="W472" s="921">
        <f>'[8]sp. DRG'!T399</f>
        <v>1176.85429</v>
      </c>
      <c r="X472" s="918">
        <f t="shared" si="104"/>
        <v>35716.995014287997</v>
      </c>
      <c r="Y472" s="884">
        <f t="shared" si="105"/>
        <v>34202.171503683996</v>
      </c>
      <c r="Z472" s="861"/>
      <c r="AA472" s="861"/>
    </row>
    <row r="473" spans="1:29" s="862" customFormat="1" ht="28.5" customHeight="1">
      <c r="A473" s="1374" t="s">
        <v>1026</v>
      </c>
      <c r="B473" s="1401" t="s">
        <v>1027</v>
      </c>
      <c r="C473" s="1497">
        <v>1</v>
      </c>
      <c r="D473" s="855">
        <f>'[8]sp. DRG'!E400</f>
        <v>7602.4018576794142</v>
      </c>
      <c r="E473" s="856">
        <f>'[8]sp. DRG'!F400</f>
        <v>10068.012828162002</v>
      </c>
      <c r="F473" s="857">
        <f>'[8]sp. DRG'!G400</f>
        <v>7290.1586361317513</v>
      </c>
      <c r="G473" s="860">
        <f>'[8]sp. DRG'!H400</f>
        <v>9654.5028850020008</v>
      </c>
      <c r="H473" s="923"/>
      <c r="I473" s="856"/>
      <c r="J473" s="915"/>
      <c r="K473" s="858"/>
      <c r="L473" s="914">
        <f>'[8]sp. DRG'!I400</f>
        <v>177.3770737610968</v>
      </c>
      <c r="M473" s="914">
        <f>'[8]sp. DRG'!J400</f>
        <v>3354.4353120679998</v>
      </c>
      <c r="N473" s="914">
        <f>'[8]sp. DRG'!K400</f>
        <v>175.38560831742927</v>
      </c>
      <c r="O473" s="914">
        <f>'[8]sp. DRG'!L400</f>
        <v>0</v>
      </c>
      <c r="P473" s="914">
        <f>'[8]sp. DRG'!M400</f>
        <v>3316.7740638279997</v>
      </c>
      <c r="Q473" s="914">
        <f>'[8]sp. DRG'!N400</f>
        <v>0</v>
      </c>
      <c r="R473" s="914">
        <f>'[8]sp. DRG'!O400</f>
        <v>0</v>
      </c>
      <c r="S473" s="914">
        <f>'[8]sp. DRG'!P400</f>
        <v>0</v>
      </c>
      <c r="T473" s="923">
        <f>'[8]sp. DRG'!Q400</f>
        <v>7718</v>
      </c>
      <c r="U473" s="920">
        <f>'[8]sp. DRG'!R400</f>
        <v>2264.3369500000003</v>
      </c>
      <c r="V473" s="915">
        <f>'[8]sp. DRG'!S400</f>
        <v>7576</v>
      </c>
      <c r="W473" s="921">
        <f>'[8]sp. DRG'!T400</f>
        <v>2217.3108099999999</v>
      </c>
      <c r="X473" s="918">
        <f t="shared" si="104"/>
        <v>15686.785090230002</v>
      </c>
      <c r="Y473" s="884">
        <f t="shared" si="105"/>
        <v>15188.587758830001</v>
      </c>
      <c r="Z473" s="861"/>
      <c r="AA473" s="861"/>
    </row>
    <row r="474" spans="1:29" s="862" customFormat="1" ht="22.5">
      <c r="A474" s="1374" t="s">
        <v>1028</v>
      </c>
      <c r="B474" s="1401" t="s">
        <v>1029</v>
      </c>
      <c r="C474" s="1497">
        <v>1</v>
      </c>
      <c r="D474" s="855">
        <f>'[8]sp. DRG'!E401</f>
        <v>6388.1410336110066</v>
      </c>
      <c r="E474" s="856">
        <f>'[8]sp. DRG'!F401</f>
        <v>6165.578199999999</v>
      </c>
      <c r="F474" s="857">
        <f>'[8]sp. DRG'!G401</f>
        <v>5678.2210928757922</v>
      </c>
      <c r="G474" s="860">
        <f>'[8]sp. DRG'!H401</f>
        <v>5480.3918699999995</v>
      </c>
      <c r="H474" s="923"/>
      <c r="I474" s="856"/>
      <c r="J474" s="915"/>
      <c r="K474" s="858"/>
      <c r="L474" s="914">
        <f>'[8]sp. DRG'!I401</f>
        <v>0</v>
      </c>
      <c r="M474" s="914">
        <f>'[8]sp. DRG'!J401</f>
        <v>0</v>
      </c>
      <c r="N474" s="914">
        <f>'[8]sp. DRG'!K401</f>
        <v>0</v>
      </c>
      <c r="O474" s="914">
        <f>'[8]sp. DRG'!L401</f>
        <v>0</v>
      </c>
      <c r="P474" s="914">
        <f>'[8]sp. DRG'!M401</f>
        <v>0</v>
      </c>
      <c r="Q474" s="914">
        <f>'[8]sp. DRG'!N401</f>
        <v>0</v>
      </c>
      <c r="R474" s="914">
        <f>'[8]sp. DRG'!O401</f>
        <v>0</v>
      </c>
      <c r="S474" s="914">
        <f>'[8]sp. DRG'!P401</f>
        <v>0</v>
      </c>
      <c r="T474" s="923">
        <f>'[8]sp. DRG'!Q401</f>
        <v>0</v>
      </c>
      <c r="U474" s="920">
        <f>'[8]sp. DRG'!R401</f>
        <v>0</v>
      </c>
      <c r="V474" s="915">
        <f>'[8]sp. DRG'!S401</f>
        <v>0</v>
      </c>
      <c r="W474" s="921">
        <f>'[8]sp. DRG'!T401</f>
        <v>0</v>
      </c>
      <c r="X474" s="918">
        <f t="shared" si="104"/>
        <v>6165.578199999999</v>
      </c>
      <c r="Y474" s="884">
        <f t="shared" si="105"/>
        <v>5480.3918699999995</v>
      </c>
      <c r="Z474" s="861"/>
      <c r="AA474" s="861"/>
    </row>
    <row r="475" spans="1:29" s="862" customFormat="1" ht="33.75">
      <c r="A475" s="1374" t="s">
        <v>1030</v>
      </c>
      <c r="B475" s="1401" t="s">
        <v>1031</v>
      </c>
      <c r="C475" s="1497">
        <v>1</v>
      </c>
      <c r="D475" s="855">
        <f>'[8]sp. DRG'!E402</f>
        <v>2781.6551843268967</v>
      </c>
      <c r="E475" s="856">
        <f>'[8]sp. DRG'!F402</f>
        <v>3180.4332715520013</v>
      </c>
      <c r="F475" s="857">
        <f>'[8]sp. DRG'!G402</f>
        <v>2243.4808620259582</v>
      </c>
      <c r="G475" s="860">
        <f>'[8]sp. DRG'!H402</f>
        <v>2565.1062784059995</v>
      </c>
      <c r="H475" s="923"/>
      <c r="I475" s="856"/>
      <c r="J475" s="915"/>
      <c r="K475" s="858"/>
      <c r="L475" s="914">
        <f>'[8]sp. DRG'!I402</f>
        <v>0</v>
      </c>
      <c r="M475" s="914">
        <f>'[8]sp. DRG'!J402</f>
        <v>0</v>
      </c>
      <c r="N475" s="914">
        <f>'[8]sp. DRG'!K402</f>
        <v>0</v>
      </c>
      <c r="O475" s="914">
        <f>'[8]sp. DRG'!L402</f>
        <v>0</v>
      </c>
      <c r="P475" s="914">
        <f>'[8]sp. DRG'!M402</f>
        <v>0</v>
      </c>
      <c r="Q475" s="914">
        <f>'[8]sp. DRG'!N402</f>
        <v>0</v>
      </c>
      <c r="R475" s="914">
        <f>'[8]sp. DRG'!O402</f>
        <v>0</v>
      </c>
      <c r="S475" s="914">
        <f>'[8]sp. DRG'!P402</f>
        <v>0</v>
      </c>
      <c r="T475" s="923">
        <f>'[8]sp. DRG'!Q402</f>
        <v>6355</v>
      </c>
      <c r="U475" s="920">
        <f>'[8]sp. DRG'!R402</f>
        <v>1600.0885900000001</v>
      </c>
      <c r="V475" s="915">
        <f>'[8]sp. DRG'!S402</f>
        <v>6355</v>
      </c>
      <c r="W475" s="921">
        <f>'[8]sp. DRG'!T402</f>
        <v>1600.0885900000001</v>
      </c>
      <c r="X475" s="918">
        <f t="shared" si="104"/>
        <v>4780.5218615520016</v>
      </c>
      <c r="Y475" s="884">
        <f t="shared" si="105"/>
        <v>4165.1948684059998</v>
      </c>
      <c r="Z475" s="861"/>
      <c r="AA475" s="861"/>
    </row>
    <row r="476" spans="1:29" s="862" customFormat="1" ht="33.75">
      <c r="A476" s="1374" t="s">
        <v>1032</v>
      </c>
      <c r="B476" s="1401" t="s">
        <v>1033</v>
      </c>
      <c r="C476" s="1497">
        <v>1</v>
      </c>
      <c r="D476" s="855">
        <f>'[8]sp. DRG'!E403</f>
        <v>15508.761653435226</v>
      </c>
      <c r="E476" s="856">
        <f>'[8]sp. DRG'!F403</f>
        <v>28189.345531750005</v>
      </c>
      <c r="F476" s="857">
        <f>'[8]sp. DRG'!G403</f>
        <v>15375.665924688055</v>
      </c>
      <c r="G476" s="860">
        <f>'[8]sp. DRG'!H403</f>
        <v>27947.425411349996</v>
      </c>
      <c r="H476" s="923"/>
      <c r="I476" s="856"/>
      <c r="J476" s="915"/>
      <c r="K476" s="858"/>
      <c r="L476" s="914">
        <f>'[8]sp. DRG'!I403</f>
        <v>919.22212403064998</v>
      </c>
      <c r="M476" s="920">
        <f>'[8]sp. DRG'!J403</f>
        <v>2035.9844390599997</v>
      </c>
      <c r="N476" s="915">
        <f>'[8]sp. DRG'!K403</f>
        <v>541.18899220384424</v>
      </c>
      <c r="O476" s="915">
        <f>'[8]sp. DRG'!L403</f>
        <v>0</v>
      </c>
      <c r="P476" s="920">
        <f>'[8]sp. DRG'!M403</f>
        <v>1198.67912</v>
      </c>
      <c r="Q476" s="915">
        <f>'[8]sp. DRG'!N403</f>
        <v>0</v>
      </c>
      <c r="R476" s="920">
        <f>'[8]sp. DRG'!O403</f>
        <v>0</v>
      </c>
      <c r="S476" s="922">
        <f>'[8]sp. DRG'!P403</f>
        <v>0</v>
      </c>
      <c r="T476" s="923">
        <f>'[8]sp. DRG'!Q403</f>
        <v>42542</v>
      </c>
      <c r="U476" s="920">
        <f>'[8]sp. DRG'!R403</f>
        <v>11090.40395</v>
      </c>
      <c r="V476" s="915">
        <f>'[8]sp. DRG'!S403</f>
        <v>41901</v>
      </c>
      <c r="W476" s="921">
        <f>'[8]sp. DRG'!T403</f>
        <v>10897.69392</v>
      </c>
      <c r="X476" s="918">
        <f t="shared" si="104"/>
        <v>41315.733920810002</v>
      </c>
      <c r="Y476" s="884">
        <f t="shared" si="105"/>
        <v>40043.798451349998</v>
      </c>
      <c r="Z476" s="861"/>
      <c r="AA476" s="861"/>
    </row>
    <row r="477" spans="1:29" s="862" customFormat="1" ht="33.75">
      <c r="A477" s="1374" t="s">
        <v>1034</v>
      </c>
      <c r="B477" s="1401" t="s">
        <v>1035</v>
      </c>
      <c r="C477" s="1497">
        <v>1</v>
      </c>
      <c r="D477" s="855">
        <f>'[8]sp. DRG'!E404</f>
        <v>12112.237816051347</v>
      </c>
      <c r="E477" s="856">
        <f>'[8]sp. DRG'!F404</f>
        <v>20570.213483000003</v>
      </c>
      <c r="F477" s="857">
        <f>'[8]sp. DRG'!G404</f>
        <v>11408.375347700643</v>
      </c>
      <c r="G477" s="860">
        <f>'[8]sp. DRG'!H404</f>
        <v>19374.843852999998</v>
      </c>
      <c r="H477" s="923"/>
      <c r="I477" s="856"/>
      <c r="J477" s="915"/>
      <c r="K477" s="858"/>
      <c r="L477" s="914">
        <f>'[8]sp. DRG'!I404</f>
        <v>557.08297898431601</v>
      </c>
      <c r="M477" s="920">
        <f>'[8]sp. DRG'!J404</f>
        <v>552.31991951400005</v>
      </c>
      <c r="N477" s="915">
        <f>'[8]sp. DRG'!K404</f>
        <v>377.71713381007612</v>
      </c>
      <c r="O477" s="915">
        <f>'[8]sp. DRG'!L404</f>
        <v>0</v>
      </c>
      <c r="P477" s="920">
        <f>'[8]sp. DRG'!M404</f>
        <v>374.48765231599998</v>
      </c>
      <c r="Q477" s="915">
        <f>'[8]sp. DRG'!N404</f>
        <v>0</v>
      </c>
      <c r="R477" s="920">
        <f>'[8]sp. DRG'!O404</f>
        <v>0</v>
      </c>
      <c r="S477" s="922">
        <f>'[8]sp. DRG'!P404</f>
        <v>0</v>
      </c>
      <c r="T477" s="923">
        <f>'[8]sp. DRG'!Q404</f>
        <v>5283</v>
      </c>
      <c r="U477" s="920">
        <f>'[8]sp. DRG'!R404</f>
        <v>1730.00323</v>
      </c>
      <c r="V477" s="915">
        <f>'[8]sp. DRG'!S404</f>
        <v>5283</v>
      </c>
      <c r="W477" s="921">
        <f>'[8]sp. DRG'!T404</f>
        <v>1730.00323</v>
      </c>
      <c r="X477" s="918">
        <f t="shared" si="104"/>
        <v>22852.536632514002</v>
      </c>
      <c r="Y477" s="884">
        <f t="shared" si="105"/>
        <v>21479.334735315999</v>
      </c>
      <c r="Z477" s="861"/>
      <c r="AA477" s="861"/>
    </row>
    <row r="478" spans="1:29" s="862" customFormat="1" ht="33.75">
      <c r="A478" s="1374" t="s">
        <v>1036</v>
      </c>
      <c r="B478" s="1401" t="s">
        <v>1037</v>
      </c>
      <c r="C478" s="1497">
        <v>1</v>
      </c>
      <c r="D478" s="855">
        <f>'[8]sp. DRG'!E405</f>
        <v>10861.859009866248</v>
      </c>
      <c r="E478" s="856">
        <f>'[8]sp. DRG'!F405</f>
        <v>18678.052753366002</v>
      </c>
      <c r="F478" s="857">
        <f>'[8]sp. DRG'!G405</f>
        <v>10831.368432869271</v>
      </c>
      <c r="G478" s="860">
        <f>'[8]sp. DRG'!H405</f>
        <v>18625.621157162001</v>
      </c>
      <c r="H478" s="923"/>
      <c r="I478" s="856"/>
      <c r="J478" s="915"/>
      <c r="K478" s="858"/>
      <c r="L478" s="914">
        <f>'[8]sp. DRG'!I405</f>
        <v>173.49539951601804</v>
      </c>
      <c r="M478" s="920">
        <f>'[8]sp. DRG'!J405</f>
        <v>1477.2751578909999</v>
      </c>
      <c r="N478" s="915">
        <f>'[8]sp. DRG'!K405</f>
        <v>173.49539951601804</v>
      </c>
      <c r="O478" s="915">
        <f>'[8]sp. DRG'!L405</f>
        <v>0</v>
      </c>
      <c r="P478" s="920">
        <f>'[8]sp. DRG'!M405</f>
        <v>1477.275171902</v>
      </c>
      <c r="Q478" s="915">
        <f>'[8]sp. DRG'!N405</f>
        <v>0</v>
      </c>
      <c r="R478" s="920">
        <f>'[8]sp. DRG'!O405</f>
        <v>0</v>
      </c>
      <c r="S478" s="922">
        <f>'[8]sp. DRG'!P405</f>
        <v>0</v>
      </c>
      <c r="T478" s="923">
        <f>'[8]sp. DRG'!Q405</f>
        <v>4634</v>
      </c>
      <c r="U478" s="920">
        <f>'[8]sp. DRG'!R405</f>
        <v>879.97289999999998</v>
      </c>
      <c r="V478" s="915">
        <f>'[8]sp. DRG'!S405</f>
        <v>4634</v>
      </c>
      <c r="W478" s="921">
        <f>'[8]sp. DRG'!T405</f>
        <v>879.97289999999998</v>
      </c>
      <c r="X478" s="918">
        <f t="shared" si="104"/>
        <v>21035.300811257002</v>
      </c>
      <c r="Y478" s="884">
        <f t="shared" si="105"/>
        <v>20982.869229063999</v>
      </c>
      <c r="Z478" s="861"/>
      <c r="AA478" s="861"/>
    </row>
    <row r="479" spans="1:29" s="862" customFormat="1" ht="45">
      <c r="A479" s="1374" t="s">
        <v>1038</v>
      </c>
      <c r="B479" s="1401" t="s">
        <v>1039</v>
      </c>
      <c r="C479" s="1497">
        <v>1</v>
      </c>
      <c r="D479" s="855">
        <f>'[8]sp. DRG'!E406</f>
        <v>4365.8785001934984</v>
      </c>
      <c r="E479" s="856">
        <f>'[8]sp. DRG'!F406</f>
        <v>10153.28704005</v>
      </c>
      <c r="F479" s="857">
        <f>'[8]sp. DRG'!G406</f>
        <v>3475.0887813897489</v>
      </c>
      <c r="G479" s="860">
        <f>'[8]sp. DRG'!H406</f>
        <v>8081.6664700000001</v>
      </c>
      <c r="H479" s="923"/>
      <c r="I479" s="856"/>
      <c r="J479" s="915"/>
      <c r="K479" s="858"/>
      <c r="L479" s="914">
        <f>'[8]sp. DRG'!I406</f>
        <v>0</v>
      </c>
      <c r="M479" s="920">
        <f>'[8]sp. DRG'!J406</f>
        <v>0</v>
      </c>
      <c r="N479" s="915">
        <f>'[8]sp. DRG'!K406</f>
        <v>0</v>
      </c>
      <c r="O479" s="915">
        <f>'[8]sp. DRG'!L406</f>
        <v>0</v>
      </c>
      <c r="P479" s="920">
        <f>'[8]sp. DRG'!M406</f>
        <v>0</v>
      </c>
      <c r="Q479" s="915">
        <f>'[8]sp. DRG'!N406</f>
        <v>0</v>
      </c>
      <c r="R479" s="920">
        <f>'[8]sp. DRG'!O406</f>
        <v>0</v>
      </c>
      <c r="S479" s="922">
        <f>'[8]sp. DRG'!P406</f>
        <v>0</v>
      </c>
      <c r="T479" s="923">
        <f>'[8]sp. DRG'!Q406</f>
        <v>11951</v>
      </c>
      <c r="U479" s="920">
        <f>'[8]sp. DRG'!R406</f>
        <v>3622.96047</v>
      </c>
      <c r="V479" s="915">
        <f>'[8]sp. DRG'!S406</f>
        <v>6128</v>
      </c>
      <c r="W479" s="921">
        <f>'[8]sp. DRG'!T406</f>
        <v>1778.9323899999999</v>
      </c>
      <c r="X479" s="918">
        <f t="shared" si="104"/>
        <v>13776.24751005</v>
      </c>
      <c r="Y479" s="884">
        <f t="shared" si="105"/>
        <v>9860.5988600000001</v>
      </c>
      <c r="Z479" s="861"/>
      <c r="AA479" s="861"/>
    </row>
    <row r="480" spans="1:29" s="862" customFormat="1" ht="45">
      <c r="A480" s="1374" t="s">
        <v>1040</v>
      </c>
      <c r="B480" s="1401" t="s">
        <v>1041</v>
      </c>
      <c r="C480" s="1497">
        <v>1</v>
      </c>
      <c r="D480" s="855">
        <f>'[8]sp. DRG'!E407</f>
        <v>4224.8934006364843</v>
      </c>
      <c r="E480" s="856">
        <f>'[8]sp. DRG'!F407</f>
        <v>10192.418019999999</v>
      </c>
      <c r="F480" s="857">
        <f>'[8]sp. DRG'!G407</f>
        <v>3975.0109131003828</v>
      </c>
      <c r="G480" s="860">
        <f>'[8]sp. DRG'!H407</f>
        <v>9589.5846399999991</v>
      </c>
      <c r="H480" s="923"/>
      <c r="I480" s="856"/>
      <c r="J480" s="915"/>
      <c r="K480" s="858"/>
      <c r="L480" s="914">
        <f>'[8]sp. DRG'!I407</f>
        <v>0</v>
      </c>
      <c r="M480" s="920">
        <f>'[8]sp. DRG'!J407</f>
        <v>0</v>
      </c>
      <c r="N480" s="915">
        <f>'[8]sp. DRG'!K407</f>
        <v>0</v>
      </c>
      <c r="O480" s="915">
        <f>'[8]sp. DRG'!L407</f>
        <v>0</v>
      </c>
      <c r="P480" s="920">
        <f>'[8]sp. DRG'!M407</f>
        <v>0</v>
      </c>
      <c r="Q480" s="915">
        <f>'[8]sp. DRG'!N407</f>
        <v>0</v>
      </c>
      <c r="R480" s="920">
        <f>'[8]sp. DRG'!O407</f>
        <v>0</v>
      </c>
      <c r="S480" s="922">
        <f>'[8]sp. DRG'!P407</f>
        <v>0</v>
      </c>
      <c r="T480" s="923">
        <f>'[8]sp. DRG'!Q407</f>
        <v>0</v>
      </c>
      <c r="U480" s="920">
        <f>'[8]sp. DRG'!R407</f>
        <v>0</v>
      </c>
      <c r="V480" s="915">
        <f>'[8]sp. DRG'!S407</f>
        <v>0</v>
      </c>
      <c r="W480" s="921">
        <f>'[8]sp. DRG'!T407</f>
        <v>0</v>
      </c>
      <c r="X480" s="918">
        <f t="shared" si="104"/>
        <v>10192.418019999999</v>
      </c>
      <c r="Y480" s="884">
        <f t="shared" si="105"/>
        <v>9589.5846399999991</v>
      </c>
      <c r="Z480" s="861"/>
      <c r="AA480" s="861"/>
    </row>
    <row r="481" spans="1:27" s="862" customFormat="1" ht="24" customHeight="1">
      <c r="A481" s="1374" t="s">
        <v>1042</v>
      </c>
      <c r="B481" s="1401" t="s">
        <v>1043</v>
      </c>
      <c r="C481" s="1497">
        <v>1</v>
      </c>
      <c r="D481" s="855">
        <f>'[8]sp. DRG'!E408</f>
        <v>18550.125506638233</v>
      </c>
      <c r="E481" s="856">
        <f>'[8]sp. DRG'!F408</f>
        <v>56409.911408783999</v>
      </c>
      <c r="F481" s="857">
        <f>'[8]sp. DRG'!G408</f>
        <v>18486.487443386181</v>
      </c>
      <c r="G481" s="860">
        <f>'[8]sp. DRG'!H408</f>
        <v>56216.39155852799</v>
      </c>
      <c r="H481" s="923"/>
      <c r="I481" s="856"/>
      <c r="J481" s="915"/>
      <c r="K481" s="858"/>
      <c r="L481" s="914">
        <f>'[8]sp. DRG'!I408</f>
        <v>520.91997372489197</v>
      </c>
      <c r="M481" s="920">
        <f>'[8]sp. DRG'!J408</f>
        <v>1207.5975686530001</v>
      </c>
      <c r="N481" s="915">
        <f>'[8]sp. DRG'!K408</f>
        <v>514.33977053592878</v>
      </c>
      <c r="O481" s="915">
        <f>'[8]sp. DRG'!L408</f>
        <v>0</v>
      </c>
      <c r="P481" s="920">
        <f>'[8]sp. DRG'!M408</f>
        <v>1192.3433304340001</v>
      </c>
      <c r="Q481" s="915">
        <f>'[8]sp. DRG'!N408</f>
        <v>0</v>
      </c>
      <c r="R481" s="920">
        <f>'[8]sp. DRG'!O408</f>
        <v>0</v>
      </c>
      <c r="S481" s="922">
        <f>'[8]sp. DRG'!P408</f>
        <v>0</v>
      </c>
      <c r="T481" s="923">
        <f>'[8]sp. DRG'!Q408</f>
        <v>23306</v>
      </c>
      <c r="U481" s="920">
        <f>'[8]sp. DRG'!R408</f>
        <v>6249.0502000000006</v>
      </c>
      <c r="V481" s="915">
        <f>'[8]sp. DRG'!S408</f>
        <v>22909</v>
      </c>
      <c r="W481" s="921">
        <f>'[8]sp. DRG'!T408</f>
        <v>6117.5757100000001</v>
      </c>
      <c r="X481" s="918">
        <f t="shared" si="104"/>
        <v>63866.559177436997</v>
      </c>
      <c r="Y481" s="884">
        <f t="shared" si="105"/>
        <v>63526.310598961994</v>
      </c>
      <c r="Z481" s="861"/>
      <c r="AA481" s="861"/>
    </row>
    <row r="482" spans="1:27" s="862" customFormat="1" ht="24" customHeight="1">
      <c r="A482" s="1374" t="s">
        <v>1044</v>
      </c>
      <c r="B482" s="1401" t="s">
        <v>1045</v>
      </c>
      <c r="C482" s="1497">
        <v>1</v>
      </c>
      <c r="D482" s="855">
        <f>'[8]sp. DRG'!E409</f>
        <v>41451.756623660978</v>
      </c>
      <c r="E482" s="856">
        <f>'[8]sp. DRG'!F409</f>
        <v>106256.70337817597</v>
      </c>
      <c r="F482" s="857">
        <f>'[8]sp. DRG'!G409</f>
        <v>40944.041521140178</v>
      </c>
      <c r="G482" s="860">
        <f>'[8]sp. DRG'!H409</f>
        <v>104955.23542015997</v>
      </c>
      <c r="H482" s="923"/>
      <c r="I482" s="856"/>
      <c r="J482" s="915"/>
      <c r="K482" s="858"/>
      <c r="L482" s="914">
        <f>'[8]sp. DRG'!I409</f>
        <v>188.01808945050811</v>
      </c>
      <c r="M482" s="920">
        <f>'[8]sp. DRG'!J409</f>
        <v>820.22563243199977</v>
      </c>
      <c r="N482" s="915">
        <f>'[8]sp. DRG'!K409</f>
        <v>38.08595873486292</v>
      </c>
      <c r="O482" s="915">
        <f>'[8]sp. DRG'!L409</f>
        <v>0</v>
      </c>
      <c r="P482" s="920">
        <f>'[8]sp. DRG'!M409</f>
        <v>166.14932999999999</v>
      </c>
      <c r="Q482" s="915">
        <f>'[8]sp. DRG'!N409</f>
        <v>0</v>
      </c>
      <c r="R482" s="920">
        <f>'[8]sp. DRG'!O409</f>
        <v>0</v>
      </c>
      <c r="S482" s="922">
        <f>'[8]sp. DRG'!P409</f>
        <v>0</v>
      </c>
      <c r="T482" s="923">
        <f>'[8]sp. DRG'!Q409</f>
        <v>35139</v>
      </c>
      <c r="U482" s="920">
        <f>'[8]sp. DRG'!R409</f>
        <v>9887.3603299999995</v>
      </c>
      <c r="V482" s="915">
        <f>'[8]sp. DRG'!S409</f>
        <v>35121</v>
      </c>
      <c r="W482" s="921">
        <f>'[8]sp. DRG'!T409</f>
        <v>9882.3203300000005</v>
      </c>
      <c r="X482" s="918">
        <f t="shared" si="104"/>
        <v>116964.28934060797</v>
      </c>
      <c r="Y482" s="884">
        <f t="shared" si="105"/>
        <v>115003.70508015997</v>
      </c>
      <c r="Z482" s="861"/>
      <c r="AA482" s="861"/>
    </row>
    <row r="483" spans="1:27" s="862" customFormat="1" ht="39.75" customHeight="1">
      <c r="A483" s="1374" t="s">
        <v>1046</v>
      </c>
      <c r="B483" s="1401" t="s">
        <v>1047</v>
      </c>
      <c r="C483" s="1497">
        <v>1</v>
      </c>
      <c r="D483" s="855">
        <f>'[8]sp. DRG'!E410</f>
        <v>9863.5628907359569</v>
      </c>
      <c r="E483" s="856">
        <f>'[8]sp. DRG'!F410</f>
        <v>39153.807437292002</v>
      </c>
      <c r="F483" s="857">
        <f>'[8]sp. DRG'!G410</f>
        <v>9185.6012028895057</v>
      </c>
      <c r="G483" s="860">
        <f>'[8]sp. DRG'!H410</f>
        <v>36462.611398918001</v>
      </c>
      <c r="H483" s="923"/>
      <c r="I483" s="856"/>
      <c r="J483" s="915"/>
      <c r="K483" s="858"/>
      <c r="L483" s="914">
        <f>'[8]sp. DRG'!I410</f>
        <v>0</v>
      </c>
      <c r="M483" s="920">
        <f>'[8]sp. DRG'!J410</f>
        <v>0</v>
      </c>
      <c r="N483" s="915">
        <f>'[8]sp. DRG'!K410</f>
        <v>0</v>
      </c>
      <c r="O483" s="915">
        <f>'[8]sp. DRG'!L410</f>
        <v>0</v>
      </c>
      <c r="P483" s="920">
        <f>'[8]sp. DRG'!M410</f>
        <v>0</v>
      </c>
      <c r="Q483" s="915">
        <f>'[8]sp. DRG'!N410</f>
        <v>0</v>
      </c>
      <c r="R483" s="920">
        <f>'[8]sp. DRG'!O410</f>
        <v>0</v>
      </c>
      <c r="S483" s="922">
        <f>'[8]sp. DRG'!P410</f>
        <v>0</v>
      </c>
      <c r="T483" s="923">
        <f>'[8]sp. DRG'!Q410</f>
        <v>10692</v>
      </c>
      <c r="U483" s="920">
        <f>'[8]sp. DRG'!R410</f>
        <v>3172.0932799999996</v>
      </c>
      <c r="V483" s="915">
        <f>'[8]sp. DRG'!S410</f>
        <v>9815</v>
      </c>
      <c r="W483" s="921">
        <f>'[8]sp. DRG'!T410</f>
        <v>2972.7024999999999</v>
      </c>
      <c r="X483" s="918">
        <f t="shared" si="104"/>
        <v>42325.900717292003</v>
      </c>
      <c r="Y483" s="884">
        <f t="shared" si="105"/>
        <v>39435.313898918001</v>
      </c>
      <c r="Z483" s="861"/>
      <c r="AA483" s="861"/>
    </row>
    <row r="484" spans="1:27" s="862" customFormat="1" ht="33.75">
      <c r="A484" s="1374" t="s">
        <v>1048</v>
      </c>
      <c r="B484" s="1401" t="s">
        <v>1049</v>
      </c>
      <c r="C484" s="1497">
        <v>1</v>
      </c>
      <c r="D484" s="855">
        <f>'[8]sp. DRG'!E411</f>
        <v>14233.245556230226</v>
      </c>
      <c r="E484" s="856">
        <f>'[8]sp. DRG'!F411</f>
        <v>25822.238753024001</v>
      </c>
      <c r="F484" s="857">
        <f>'[8]sp. DRG'!G411</f>
        <v>13017.953869982692</v>
      </c>
      <c r="G484" s="860">
        <f>'[8]sp. DRG'!H411</f>
        <v>23617.432270000001</v>
      </c>
      <c r="H484" s="923"/>
      <c r="I484" s="856"/>
      <c r="J484" s="915"/>
      <c r="K484" s="858"/>
      <c r="L484" s="914">
        <f>'[8]sp. DRG'!I411</f>
        <v>1800.6043163398992</v>
      </c>
      <c r="M484" s="920">
        <f>'[8]sp. DRG'!J411</f>
        <v>5618.0425336950002</v>
      </c>
      <c r="N484" s="915">
        <f>'[8]sp. DRG'!K411</f>
        <v>1793.5121629105863</v>
      </c>
      <c r="O484" s="915">
        <f>'[8]sp. DRG'!L411</f>
        <v>0</v>
      </c>
      <c r="P484" s="920">
        <f>'[8]sp. DRG'!M411</f>
        <v>5595.9143963470005</v>
      </c>
      <c r="Q484" s="915">
        <f>'[8]sp. DRG'!N411</f>
        <v>0</v>
      </c>
      <c r="R484" s="920">
        <f>'[8]sp. DRG'!O411</f>
        <v>0</v>
      </c>
      <c r="S484" s="922">
        <f>'[8]sp. DRG'!P411</f>
        <v>0</v>
      </c>
      <c r="T484" s="923">
        <f>'[8]sp. DRG'!Q411</f>
        <v>35406</v>
      </c>
      <c r="U484" s="920">
        <f>'[8]sp. DRG'!R411</f>
        <v>9544.3205199999993</v>
      </c>
      <c r="V484" s="915">
        <f>'[8]sp. DRG'!S411</f>
        <v>33234</v>
      </c>
      <c r="W484" s="921">
        <f>'[8]sp. DRG'!T411</f>
        <v>9000.2940399999989</v>
      </c>
      <c r="X484" s="918">
        <f t="shared" si="104"/>
        <v>40984.601806719002</v>
      </c>
      <c r="Y484" s="884">
        <f t="shared" si="105"/>
        <v>38213.640706346996</v>
      </c>
      <c r="Z484" s="861"/>
      <c r="AA484" s="861"/>
    </row>
    <row r="485" spans="1:27" s="862" customFormat="1" ht="33.75">
      <c r="A485" s="1374" t="s">
        <v>1050</v>
      </c>
      <c r="B485" s="1401" t="s">
        <v>1051</v>
      </c>
      <c r="C485" s="1497">
        <v>1</v>
      </c>
      <c r="D485" s="855">
        <f>'[8]sp. DRG'!E412</f>
        <v>19243.997972599511</v>
      </c>
      <c r="E485" s="856">
        <f>'[8]sp. DRG'!F412</f>
        <v>38367.913397849996</v>
      </c>
      <c r="F485" s="857">
        <f>'[8]sp. DRG'!G412</f>
        <v>17792.313142003051</v>
      </c>
      <c r="G485" s="860">
        <f>'[8]sp. DRG'!H412</f>
        <v>35473.602250000004</v>
      </c>
      <c r="H485" s="923"/>
      <c r="I485" s="856"/>
      <c r="J485" s="915"/>
      <c r="K485" s="858"/>
      <c r="L485" s="914">
        <f>'[8]sp. DRG'!I412</f>
        <v>117.73881836348423</v>
      </c>
      <c r="M485" s="920">
        <f>'[8]sp. DRG'!J412</f>
        <v>2226.596941449</v>
      </c>
      <c r="N485" s="915">
        <f>'[8]sp. DRG'!K412</f>
        <v>117.73881836348423</v>
      </c>
      <c r="O485" s="915">
        <f>'[8]sp. DRG'!L412</f>
        <v>0</v>
      </c>
      <c r="P485" s="920">
        <f>'[8]sp. DRG'!M412</f>
        <v>2226.5969246989998</v>
      </c>
      <c r="Q485" s="915">
        <f>'[8]sp. DRG'!N412</f>
        <v>0</v>
      </c>
      <c r="R485" s="920">
        <f>'[8]sp. DRG'!O412</f>
        <v>0</v>
      </c>
      <c r="S485" s="922">
        <f>'[8]sp. DRG'!P412</f>
        <v>0</v>
      </c>
      <c r="T485" s="923">
        <f>'[8]sp. DRG'!Q412</f>
        <v>4490</v>
      </c>
      <c r="U485" s="920">
        <f>'[8]sp. DRG'!R412</f>
        <v>1337.73487</v>
      </c>
      <c r="V485" s="915">
        <f>'[8]sp. DRG'!S412</f>
        <v>2009</v>
      </c>
      <c r="W485" s="921">
        <f>'[8]sp. DRG'!T412</f>
        <v>550.85987</v>
      </c>
      <c r="X485" s="918">
        <f t="shared" si="104"/>
        <v>41932.245209298999</v>
      </c>
      <c r="Y485" s="884">
        <f t="shared" si="105"/>
        <v>38251.059044699003</v>
      </c>
      <c r="Z485" s="861"/>
      <c r="AA485" s="861"/>
    </row>
    <row r="486" spans="1:27" s="862" customFormat="1" ht="22.5">
      <c r="A486" s="1374" t="s">
        <v>1052</v>
      </c>
      <c r="B486" s="1401" t="s">
        <v>1053</v>
      </c>
      <c r="C486" s="1497">
        <v>1</v>
      </c>
      <c r="D486" s="855">
        <f>'[8]sp. DRG'!E413</f>
        <v>4745.2258327834197</v>
      </c>
      <c r="E486" s="856">
        <f>'[8]sp. DRG'!F413</f>
        <v>8900.1337089040007</v>
      </c>
      <c r="F486" s="857">
        <f>'[8]sp. DRG'!G413</f>
        <v>4078.9398786679976</v>
      </c>
      <c r="G486" s="860">
        <f>'[8]sp. DRG'!H413</f>
        <v>7650.44943908</v>
      </c>
      <c r="H486" s="923"/>
      <c r="I486" s="856"/>
      <c r="J486" s="915"/>
      <c r="K486" s="858"/>
      <c r="L486" s="914">
        <f>'[8]sp. DRG'!I413</f>
        <v>184.50069525029423</v>
      </c>
      <c r="M486" s="920">
        <f>'[8]sp. DRG'!J413</f>
        <v>514.22557774600011</v>
      </c>
      <c r="N486" s="915">
        <f>'[8]sp. DRG'!K413</f>
        <v>128.93714658859324</v>
      </c>
      <c r="O486" s="915">
        <f>'[8]sp. DRG'!L413</f>
        <v>0</v>
      </c>
      <c r="P486" s="920">
        <f>'[8]sp. DRG'!M413</f>
        <v>359.36329999999998</v>
      </c>
      <c r="Q486" s="915">
        <f>'[8]sp. DRG'!N413</f>
        <v>0</v>
      </c>
      <c r="R486" s="920">
        <f>'[8]sp. DRG'!O413</f>
        <v>0</v>
      </c>
      <c r="S486" s="922">
        <f>'[8]sp. DRG'!P413</f>
        <v>0</v>
      </c>
      <c r="T486" s="923">
        <f>'[8]sp. DRG'!Q413</f>
        <v>1657</v>
      </c>
      <c r="U486" s="920">
        <f>'[8]sp. DRG'!R413</f>
        <v>417.90386000000001</v>
      </c>
      <c r="V486" s="915">
        <f>'[8]sp. DRG'!S413</f>
        <v>888</v>
      </c>
      <c r="W486" s="921">
        <f>'[8]sp. DRG'!T413</f>
        <v>192.48369</v>
      </c>
      <c r="X486" s="918">
        <f t="shared" si="104"/>
        <v>9832.2631466500006</v>
      </c>
      <c r="Y486" s="884">
        <f t="shared" si="105"/>
        <v>8202.296429080001</v>
      </c>
      <c r="Z486" s="861"/>
      <c r="AA486" s="861"/>
    </row>
    <row r="487" spans="1:27" s="862" customFormat="1">
      <c r="A487" s="1374" t="s">
        <v>1054</v>
      </c>
      <c r="B487" s="1401" t="s">
        <v>1055</v>
      </c>
      <c r="C487" s="1497">
        <v>1</v>
      </c>
      <c r="D487" s="855">
        <f>'[8]sp. DRG'!E414</f>
        <v>8349.2028763583494</v>
      </c>
      <c r="E487" s="856">
        <f>'[8]sp. DRG'!F414</f>
        <v>21435.806083783998</v>
      </c>
      <c r="F487" s="857">
        <f>'[8]sp. DRG'!G414</f>
        <v>7324.7134531148631</v>
      </c>
      <c r="G487" s="860">
        <f>'[8]sp. DRG'!H414</f>
        <v>18805.524254878001</v>
      </c>
      <c r="H487" s="923"/>
      <c r="I487" s="856"/>
      <c r="J487" s="915"/>
      <c r="K487" s="858"/>
      <c r="L487" s="914">
        <f>'[8]sp. DRG'!I414</f>
        <v>0</v>
      </c>
      <c r="M487" s="920">
        <f>'[8]sp. DRG'!J414</f>
        <v>0</v>
      </c>
      <c r="N487" s="915">
        <f>'[8]sp. DRG'!K414</f>
        <v>0</v>
      </c>
      <c r="O487" s="915">
        <f>'[8]sp. DRG'!L414</f>
        <v>0</v>
      </c>
      <c r="P487" s="915">
        <f>'[8]sp. DRG'!M414</f>
        <v>0</v>
      </c>
      <c r="Q487" s="915">
        <f>'[8]sp. DRG'!N414</f>
        <v>0</v>
      </c>
      <c r="R487" s="920">
        <f>'[8]sp. DRG'!O414</f>
        <v>0</v>
      </c>
      <c r="S487" s="922">
        <f>'[8]sp. DRG'!P414</f>
        <v>0</v>
      </c>
      <c r="T487" s="923">
        <f>'[8]sp. DRG'!Q414</f>
        <v>28782</v>
      </c>
      <c r="U487" s="920">
        <f>'[8]sp. DRG'!R414</f>
        <v>7081.0113200000005</v>
      </c>
      <c r="V487" s="915">
        <f>'[8]sp. DRG'!S414</f>
        <v>25380</v>
      </c>
      <c r="W487" s="921">
        <f>'[8]sp. DRG'!T414</f>
        <v>6128.61132</v>
      </c>
      <c r="X487" s="918">
        <f t="shared" si="104"/>
        <v>28516.817403784</v>
      </c>
      <c r="Y487" s="884">
        <f t="shared" si="105"/>
        <v>24934.135574878001</v>
      </c>
      <c r="Z487" s="861"/>
      <c r="AA487" s="861"/>
    </row>
    <row r="488" spans="1:27" s="862" customFormat="1" ht="45">
      <c r="A488" s="1374" t="s">
        <v>1056</v>
      </c>
      <c r="B488" s="1401" t="s">
        <v>1057</v>
      </c>
      <c r="C488" s="1497">
        <v>1</v>
      </c>
      <c r="D488" s="855">
        <f>'[8]sp. DRG'!E415</f>
        <v>11010.869641623482</v>
      </c>
      <c r="E488" s="856">
        <f>'[8]sp. DRG'!F415</f>
        <v>22038.943767062003</v>
      </c>
      <c r="F488" s="857">
        <f>'[8]sp. DRG'!G415</f>
        <v>11010.86963781146</v>
      </c>
      <c r="G488" s="860">
        <f>'[8]sp. DRG'!H415</f>
        <v>22038.943759432001</v>
      </c>
      <c r="H488" s="923"/>
      <c r="I488" s="856"/>
      <c r="J488" s="915"/>
      <c r="K488" s="858"/>
      <c r="L488" s="914">
        <f>'[8]sp. DRG'!I415</f>
        <v>453.71330980771705</v>
      </c>
      <c r="M488" s="920">
        <f>'[8]sp. DRG'!J415</f>
        <v>3299.8413398649996</v>
      </c>
      <c r="N488" s="915">
        <f>'[8]sp. DRG'!K415</f>
        <v>251.72522950300731</v>
      </c>
      <c r="O488" s="915">
        <f>'[8]sp. DRG'!L415</f>
        <v>0</v>
      </c>
      <c r="P488" s="915">
        <f>'[8]sp. DRG'!M415</f>
        <v>1830.7889600000001</v>
      </c>
      <c r="Q488" s="915">
        <f>'[8]sp. DRG'!N415</f>
        <v>0</v>
      </c>
      <c r="R488" s="920">
        <f>'[8]sp. DRG'!O415</f>
        <v>0</v>
      </c>
      <c r="S488" s="922">
        <f>'[8]sp. DRG'!P415</f>
        <v>0</v>
      </c>
      <c r="T488" s="923">
        <f>'[8]sp. DRG'!Q415</f>
        <v>21761</v>
      </c>
      <c r="U488" s="920">
        <f>'[8]sp. DRG'!R415</f>
        <v>5987.5472099999997</v>
      </c>
      <c r="V488" s="915">
        <f>'[8]sp. DRG'!S415</f>
        <v>21071</v>
      </c>
      <c r="W488" s="921">
        <f>'[8]sp. DRG'!T415</f>
        <v>5738.3930399999999</v>
      </c>
      <c r="X488" s="918">
        <f t="shared" si="104"/>
        <v>31326.332316927001</v>
      </c>
      <c r="Y488" s="884">
        <f t="shared" si="105"/>
        <v>29608.125759432001</v>
      </c>
      <c r="Z488" s="861"/>
      <c r="AA488" s="861"/>
    </row>
    <row r="489" spans="1:27" s="862" customFormat="1" ht="33.75">
      <c r="A489" s="1374" t="s">
        <v>1058</v>
      </c>
      <c r="B489" s="1401" t="s">
        <v>1059</v>
      </c>
      <c r="C489" s="1497">
        <v>1</v>
      </c>
      <c r="D489" s="855">
        <f>'[8]sp. DRG'!E416</f>
        <v>14975.176529918972</v>
      </c>
      <c r="E489" s="856">
        <f>'[8]sp. DRG'!F416</f>
        <v>27722.046792186004</v>
      </c>
      <c r="F489" s="857">
        <f>'[8]sp. DRG'!G416</f>
        <v>14942.518272805746</v>
      </c>
      <c r="G489" s="860">
        <f>'[8]sp. DRG'!H416</f>
        <v>27661.589826617997</v>
      </c>
      <c r="H489" s="923"/>
      <c r="I489" s="856"/>
      <c r="J489" s="915"/>
      <c r="K489" s="858"/>
      <c r="L489" s="914">
        <f>'[8]sp. DRG'!I416</f>
        <v>0</v>
      </c>
      <c r="M489" s="920">
        <f>'[8]sp. DRG'!J416</f>
        <v>0</v>
      </c>
      <c r="N489" s="915">
        <f>'[8]sp. DRG'!K416</f>
        <v>0</v>
      </c>
      <c r="O489" s="915">
        <f>'[8]sp. DRG'!L416</f>
        <v>0</v>
      </c>
      <c r="P489" s="920">
        <f>'[8]sp. DRG'!M416</f>
        <v>0</v>
      </c>
      <c r="Q489" s="915">
        <f>'[8]sp. DRG'!N416</f>
        <v>0</v>
      </c>
      <c r="R489" s="920">
        <f>'[8]sp. DRG'!O416</f>
        <v>0</v>
      </c>
      <c r="S489" s="922">
        <f>'[8]sp. DRG'!P416</f>
        <v>0</v>
      </c>
      <c r="T489" s="923">
        <f>'[8]sp. DRG'!Q416</f>
        <v>6223</v>
      </c>
      <c r="U489" s="920">
        <f>'[8]sp. DRG'!R416</f>
        <v>2428.1530699999998</v>
      </c>
      <c r="V489" s="915">
        <f>'[8]sp. DRG'!S416</f>
        <v>5956</v>
      </c>
      <c r="W489" s="921">
        <f>'[8]sp. DRG'!T416</f>
        <v>2327.4962</v>
      </c>
      <c r="X489" s="918">
        <f t="shared" si="104"/>
        <v>30150.199862186004</v>
      </c>
      <c r="Y489" s="884">
        <f t="shared" si="105"/>
        <v>29989.086026617999</v>
      </c>
      <c r="Z489" s="861"/>
      <c r="AA489" s="861"/>
    </row>
    <row r="490" spans="1:27" s="862" customFormat="1" ht="33.75">
      <c r="A490" s="1374" t="s">
        <v>1060</v>
      </c>
      <c r="B490" s="1401" t="s">
        <v>1061</v>
      </c>
      <c r="C490" s="1497">
        <v>1</v>
      </c>
      <c r="D490" s="855">
        <f>'[8]sp. DRG'!E417</f>
        <v>21140.598160587269</v>
      </c>
      <c r="E490" s="856">
        <f>'[8]sp. DRG'!F417</f>
        <v>49482.529678596999</v>
      </c>
      <c r="F490" s="857">
        <f>'[8]sp. DRG'!G417</f>
        <v>21104.893901513686</v>
      </c>
      <c r="G490" s="860">
        <f>'[8]sp. DRG'!H417</f>
        <v>49398.958861639003</v>
      </c>
      <c r="H490" s="923"/>
      <c r="I490" s="856"/>
      <c r="J490" s="915"/>
      <c r="K490" s="858"/>
      <c r="L490" s="914">
        <f>'[8]sp. DRG'!I417</f>
        <v>142.72939225836325</v>
      </c>
      <c r="M490" s="920">
        <f>'[8]sp. DRG'!J417</f>
        <v>2699.2017813209995</v>
      </c>
      <c r="N490" s="915">
        <f>'[8]sp. DRG'!K417</f>
        <v>100.60336774987303</v>
      </c>
      <c r="O490" s="915">
        <f>'[8]sp. DRG'!L417</f>
        <v>0</v>
      </c>
      <c r="P490" s="920">
        <f>'[8]sp. DRG'!M417</f>
        <v>1902.542883009</v>
      </c>
      <c r="Q490" s="915">
        <f>'[8]sp. DRG'!N417</f>
        <v>0</v>
      </c>
      <c r="R490" s="920">
        <f>'[8]sp. DRG'!O417</f>
        <v>0</v>
      </c>
      <c r="S490" s="922">
        <f>'[8]sp. DRG'!P417</f>
        <v>0</v>
      </c>
      <c r="T490" s="923">
        <f>'[8]sp. DRG'!Q417</f>
        <v>17115</v>
      </c>
      <c r="U490" s="920">
        <f>'[8]sp. DRG'!R417</f>
        <v>4573.5445499999996</v>
      </c>
      <c r="V490" s="915">
        <f>'[8]sp. DRG'!S417</f>
        <v>15721</v>
      </c>
      <c r="W490" s="921">
        <f>'[8]sp. DRG'!T417</f>
        <v>4188.0441300000002</v>
      </c>
      <c r="X490" s="918">
        <f t="shared" si="104"/>
        <v>56755.276009918001</v>
      </c>
      <c r="Y490" s="884">
        <f t="shared" si="105"/>
        <v>55489.545874648</v>
      </c>
      <c r="Z490" s="861"/>
      <c r="AA490" s="861"/>
    </row>
    <row r="491" spans="1:27" s="862" customFormat="1" ht="33.75">
      <c r="A491" s="1374" t="s">
        <v>1062</v>
      </c>
      <c r="B491" s="1401" t="s">
        <v>1063</v>
      </c>
      <c r="C491" s="1497">
        <v>1</v>
      </c>
      <c r="D491" s="855">
        <f>'[8]sp. DRG'!E418</f>
        <v>8082.0476298750673</v>
      </c>
      <c r="E491" s="856">
        <f>'[8]sp. DRG'!F418</f>
        <v>15136.679502488001</v>
      </c>
      <c r="F491" s="857">
        <f>'[8]sp. DRG'!G418</f>
        <v>7322.4235007214565</v>
      </c>
      <c r="G491" s="860">
        <f>'[8]sp. DRG'!H418</f>
        <v>13713.997094275999</v>
      </c>
      <c r="H491" s="923"/>
      <c r="I491" s="856"/>
      <c r="J491" s="915"/>
      <c r="K491" s="858"/>
      <c r="L491" s="914">
        <f>'[8]sp. DRG'!I418</f>
        <v>0</v>
      </c>
      <c r="M491" s="920">
        <f>'[8]sp. DRG'!J418</f>
        <v>0</v>
      </c>
      <c r="N491" s="915">
        <f>'[8]sp. DRG'!K418</f>
        <v>0</v>
      </c>
      <c r="O491" s="915">
        <f>'[8]sp. DRG'!L418</f>
        <v>0</v>
      </c>
      <c r="P491" s="920">
        <f>'[8]sp. DRG'!M418</f>
        <v>0</v>
      </c>
      <c r="Q491" s="915">
        <f>'[8]sp. DRG'!N418</f>
        <v>0</v>
      </c>
      <c r="R491" s="920">
        <f>'[8]sp. DRG'!O418</f>
        <v>0</v>
      </c>
      <c r="S491" s="922">
        <f>'[8]sp. DRG'!P418</f>
        <v>0</v>
      </c>
      <c r="T491" s="923">
        <f>'[8]sp. DRG'!Q418</f>
        <v>16754</v>
      </c>
      <c r="U491" s="920">
        <f>'[8]sp. DRG'!R418</f>
        <v>4433.6614600000003</v>
      </c>
      <c r="V491" s="915">
        <f>'[8]sp. DRG'!S418</f>
        <v>15529</v>
      </c>
      <c r="W491" s="921">
        <f>'[8]sp. DRG'!T418</f>
        <v>4311.1614600000003</v>
      </c>
      <c r="X491" s="918">
        <f t="shared" si="104"/>
        <v>19570.340962488001</v>
      </c>
      <c r="Y491" s="884">
        <f t="shared" si="105"/>
        <v>18025.158554276</v>
      </c>
      <c r="Z491" s="861"/>
      <c r="AA491" s="861"/>
    </row>
    <row r="492" spans="1:27" s="1020" customFormat="1" ht="45">
      <c r="A492" s="1398" t="s">
        <v>1064</v>
      </c>
      <c r="B492" s="1399" t="s">
        <v>1065</v>
      </c>
      <c r="C492" s="1497">
        <v>1</v>
      </c>
      <c r="D492" s="855">
        <f>'[8]sp. DRG'!E419</f>
        <v>6087.2693357784201</v>
      </c>
      <c r="E492" s="856">
        <f>'[8]sp. DRG'!F419</f>
        <v>14765.767482410996</v>
      </c>
      <c r="F492" s="857">
        <f>'[8]sp. DRG'!G419</f>
        <v>5356.0586847028462</v>
      </c>
      <c r="G492" s="860">
        <f>'[8]sp. DRG'!H419</f>
        <v>12992.08443031</v>
      </c>
      <c r="H492" s="1302"/>
      <c r="I492" s="856"/>
      <c r="J492" s="1160"/>
      <c r="K492" s="858"/>
      <c r="L492" s="914">
        <f>'[8]sp. DRG'!I419</f>
        <v>1489.1401820233787</v>
      </c>
      <c r="M492" s="920">
        <f>'[8]sp. DRG'!J419</f>
        <v>4150.4123841210003</v>
      </c>
      <c r="N492" s="915">
        <f>'[8]sp. DRG'!K419</f>
        <v>1039.1155709119089</v>
      </c>
      <c r="O492" s="915">
        <f>'[8]sp. DRG'!L419</f>
        <v>0</v>
      </c>
      <c r="P492" s="920">
        <f>'[8]sp. DRG'!M419</f>
        <v>2896.1397900000002</v>
      </c>
      <c r="Q492" s="915">
        <f>'[8]sp. DRG'!N419</f>
        <v>0</v>
      </c>
      <c r="R492" s="920">
        <f>'[8]sp. DRG'!O419</f>
        <v>0</v>
      </c>
      <c r="S492" s="922">
        <f>'[8]sp. DRG'!P419</f>
        <v>0</v>
      </c>
      <c r="T492" s="923">
        <f>'[8]sp. DRG'!Q419</f>
        <v>9051</v>
      </c>
      <c r="U492" s="920">
        <f>'[8]sp. DRG'!R419</f>
        <v>2356.9754700000003</v>
      </c>
      <c r="V492" s="915">
        <f>'[8]sp. DRG'!S419</f>
        <v>8075</v>
      </c>
      <c r="W492" s="921">
        <f>'[8]sp. DRG'!T419</f>
        <v>2017.1317199999999</v>
      </c>
      <c r="X492" s="918">
        <f t="shared" si="104"/>
        <v>21273.155336531996</v>
      </c>
      <c r="Y492" s="884">
        <f t="shared" si="105"/>
        <v>17905.355940310001</v>
      </c>
      <c r="Z492" s="1019"/>
      <c r="AA492" s="1019"/>
    </row>
    <row r="493" spans="1:27" s="862" customFormat="1" ht="22.5">
      <c r="A493" s="1374" t="s">
        <v>1066</v>
      </c>
      <c r="B493" s="1401" t="s">
        <v>1067</v>
      </c>
      <c r="C493" s="1497">
        <v>1</v>
      </c>
      <c r="D493" s="855">
        <f>'[8]sp. DRG'!E420</f>
        <v>37850.217027426806</v>
      </c>
      <c r="E493" s="856">
        <f>'[8]sp. DRG'!F420</f>
        <v>87766.704741027002</v>
      </c>
      <c r="F493" s="857">
        <f>'[8]sp. DRG'!G420</f>
        <v>37321.750790890073</v>
      </c>
      <c r="G493" s="860">
        <f>'[8]sp. DRG'!H420</f>
        <v>86541.302516408003</v>
      </c>
      <c r="H493" s="923"/>
      <c r="I493" s="856"/>
      <c r="J493" s="915"/>
      <c r="K493" s="858"/>
      <c r="L493" s="914">
        <f>'[8]sp. DRG'!I420</f>
        <v>755.32892328430785</v>
      </c>
      <c r="M493" s="920">
        <f>'[8]sp. DRG'!J420</f>
        <v>2973.7532048880003</v>
      </c>
      <c r="N493" s="915">
        <f>'[8]sp. DRG'!K420</f>
        <v>755.32892328430785</v>
      </c>
      <c r="O493" s="915">
        <f>'[8]sp. DRG'!L420</f>
        <v>0</v>
      </c>
      <c r="P493" s="920">
        <f>'[8]sp. DRG'!M420</f>
        <v>2973.7531980500003</v>
      </c>
      <c r="Q493" s="915">
        <f>'[8]sp. DRG'!N420</f>
        <v>0</v>
      </c>
      <c r="R493" s="920">
        <f>'[8]sp. DRG'!O420</f>
        <v>0</v>
      </c>
      <c r="S493" s="922">
        <f>'[8]sp. DRG'!P420</f>
        <v>0</v>
      </c>
      <c r="T493" s="923">
        <f>'[8]sp. DRG'!Q420</f>
        <v>39544</v>
      </c>
      <c r="U493" s="920">
        <f>'[8]sp. DRG'!R420</f>
        <v>11716.85139</v>
      </c>
      <c r="V493" s="915">
        <f>'[8]sp. DRG'!S420</f>
        <v>38817</v>
      </c>
      <c r="W493" s="921">
        <f>'[8]sp. DRG'!T420</f>
        <v>11514.25633</v>
      </c>
      <c r="X493" s="918">
        <f t="shared" si="104"/>
        <v>102457.30933591501</v>
      </c>
      <c r="Y493" s="884">
        <f t="shared" si="105"/>
        <v>101029.312044458</v>
      </c>
      <c r="Z493" s="861"/>
      <c r="AA493" s="861"/>
    </row>
    <row r="494" spans="1:27" s="862" customFormat="1" ht="45">
      <c r="A494" s="1374" t="s">
        <v>1068</v>
      </c>
      <c r="B494" s="1401" t="s">
        <v>1069</v>
      </c>
      <c r="C494" s="1497">
        <v>1</v>
      </c>
      <c r="D494" s="855">
        <f>'[8]sp. DRG'!E421</f>
        <v>9241.9843194914156</v>
      </c>
      <c r="E494" s="856">
        <f>'[8]sp. DRG'!F421</f>
        <v>12527.694584757004</v>
      </c>
      <c r="F494" s="857">
        <f>'[8]sp. DRG'!G421</f>
        <v>9200.1470217894239</v>
      </c>
      <c r="G494" s="860">
        <f>'[8]sp. DRG'!H421</f>
        <v>12470.983290975999</v>
      </c>
      <c r="H494" s="923"/>
      <c r="I494" s="856"/>
      <c r="J494" s="915"/>
      <c r="K494" s="858"/>
      <c r="L494" s="914">
        <f>'[8]sp. DRG'!I421</f>
        <v>240.37647937690664</v>
      </c>
      <c r="M494" s="920">
        <f>'[8]sp. DRG'!J421</f>
        <v>4545.8374834759998</v>
      </c>
      <c r="N494" s="915">
        <f>'[8]sp. DRG'!K421</f>
        <v>183.73034894923273</v>
      </c>
      <c r="O494" s="915">
        <f>'[8]sp. DRG'!L421</f>
        <v>0</v>
      </c>
      <c r="P494" s="920">
        <f>'[8]sp. DRG'!M421</f>
        <v>3474.5841576120001</v>
      </c>
      <c r="Q494" s="915">
        <f>'[8]sp. DRG'!N421</f>
        <v>0</v>
      </c>
      <c r="R494" s="920">
        <f>'[8]sp. DRG'!O421</f>
        <v>0</v>
      </c>
      <c r="S494" s="922">
        <f>'[8]sp. DRG'!P421</f>
        <v>0</v>
      </c>
      <c r="T494" s="923">
        <f>'[8]sp. DRG'!Q421</f>
        <v>3028</v>
      </c>
      <c r="U494" s="920">
        <f>'[8]sp. DRG'!R421</f>
        <v>1343.47558</v>
      </c>
      <c r="V494" s="915">
        <f>'[8]sp. DRG'!S421</f>
        <v>2837</v>
      </c>
      <c r="W494" s="921">
        <f>'[8]sp. DRG'!T421</f>
        <v>1171.5755800000002</v>
      </c>
      <c r="X494" s="918">
        <f t="shared" si="104"/>
        <v>18417.007648233004</v>
      </c>
      <c r="Y494" s="884">
        <f t="shared" si="105"/>
        <v>17117.143028587998</v>
      </c>
      <c r="Z494" s="861"/>
      <c r="AA494" s="861"/>
    </row>
    <row r="495" spans="1:27" s="862" customFormat="1" ht="33.75">
      <c r="A495" s="1374" t="s">
        <v>1070</v>
      </c>
      <c r="B495" s="1401" t="s">
        <v>1071</v>
      </c>
      <c r="C495" s="1497">
        <v>1</v>
      </c>
      <c r="D495" s="855">
        <f>'[8]sp. DRG'!E422</f>
        <v>14031.622187385481</v>
      </c>
      <c r="E495" s="856">
        <f>'[8]sp. DRG'!F422</f>
        <v>52440.100968472005</v>
      </c>
      <c r="F495" s="857">
        <f>'[8]sp. DRG'!G422</f>
        <v>14031.622187321795</v>
      </c>
      <c r="G495" s="860">
        <f>'[8]sp. DRG'!H422</f>
        <v>52440.100968233994</v>
      </c>
      <c r="H495" s="923"/>
      <c r="I495" s="856"/>
      <c r="J495" s="915"/>
      <c r="K495" s="858"/>
      <c r="L495" s="914">
        <f>'[8]sp. DRG'!I422</f>
        <v>558.55536060200006</v>
      </c>
      <c r="M495" s="920">
        <f>'[8]sp. DRG'!J422</f>
        <v>6702.6643272240008</v>
      </c>
      <c r="N495" s="915">
        <f>'[8]sp. DRG'!K422</f>
        <v>489.71239618649992</v>
      </c>
      <c r="O495" s="915">
        <f>'[8]sp. DRG'!L422</f>
        <v>0</v>
      </c>
      <c r="P495" s="920">
        <f>'[8]sp. DRG'!M422</f>
        <v>5876.5487542379988</v>
      </c>
      <c r="Q495" s="915">
        <f>'[8]sp. DRG'!N422</f>
        <v>0</v>
      </c>
      <c r="R495" s="920">
        <f>'[8]sp. DRG'!O422</f>
        <v>0</v>
      </c>
      <c r="S495" s="922">
        <f>'[8]sp. DRG'!P422</f>
        <v>0</v>
      </c>
      <c r="T495" s="923">
        <f>'[8]sp. DRG'!Q422</f>
        <v>1813</v>
      </c>
      <c r="U495" s="920">
        <f>'[8]sp. DRG'!R422</f>
        <v>668.87868999999989</v>
      </c>
      <c r="V495" s="915">
        <f>'[8]sp. DRG'!S422</f>
        <v>1742</v>
      </c>
      <c r="W495" s="921">
        <f>'[8]sp. DRG'!T422</f>
        <v>640.00294999999994</v>
      </c>
      <c r="X495" s="918">
        <f t="shared" si="104"/>
        <v>59811.643985696006</v>
      </c>
      <c r="Y495" s="884">
        <f t="shared" si="105"/>
        <v>58956.652672471995</v>
      </c>
      <c r="Z495" s="861"/>
      <c r="AA495" s="861"/>
    </row>
    <row r="496" spans="1:27" s="862" customFormat="1" ht="45">
      <c r="A496" s="1374" t="s">
        <v>1072</v>
      </c>
      <c r="B496" s="1401" t="s">
        <v>1073</v>
      </c>
      <c r="C496" s="1497">
        <v>1</v>
      </c>
      <c r="D496" s="855">
        <f>'[8]sp. DRG'!E423</f>
        <v>5832.3179940709861</v>
      </c>
      <c r="E496" s="856">
        <f>'[8]sp. DRG'!F423</f>
        <v>16366.650754962002</v>
      </c>
      <c r="F496" s="857">
        <f>'[8]sp. DRG'!G423</f>
        <v>5832.317996314946</v>
      </c>
      <c r="G496" s="860">
        <f>'[8]sp. DRG'!H423</f>
        <v>16366.650761259001</v>
      </c>
      <c r="H496" s="923"/>
      <c r="I496" s="856"/>
      <c r="J496" s="915"/>
      <c r="K496" s="858"/>
      <c r="L496" s="914">
        <f>'[8]sp. DRG'!I423</f>
        <v>152.34105816181128</v>
      </c>
      <c r="M496" s="920">
        <f>'[8]sp. DRG'!J423</f>
        <v>599.77143199400007</v>
      </c>
      <c r="N496" s="915">
        <f>'[8]sp. DRG'!K423</f>
        <v>123.75372243014935</v>
      </c>
      <c r="O496" s="915">
        <f>'[8]sp. DRG'!L423</f>
        <v>0</v>
      </c>
      <c r="P496" s="920">
        <f>'[8]sp. DRG'!M423</f>
        <v>487.22221187199995</v>
      </c>
      <c r="Q496" s="915">
        <f>'[8]sp. DRG'!N423</f>
        <v>0</v>
      </c>
      <c r="R496" s="920">
        <f>'[8]sp. DRG'!O423</f>
        <v>0</v>
      </c>
      <c r="S496" s="922">
        <f>'[8]sp. DRG'!P423</f>
        <v>0</v>
      </c>
      <c r="T496" s="923">
        <f>'[8]sp. DRG'!Q423</f>
        <v>1651</v>
      </c>
      <c r="U496" s="920">
        <f>'[8]sp. DRG'!R423</f>
        <v>557.17330000000004</v>
      </c>
      <c r="V496" s="915">
        <f>'[8]sp. DRG'!S423</f>
        <v>1649</v>
      </c>
      <c r="W496" s="921">
        <f>'[8]sp. DRG'!T423</f>
        <v>556.35530000000006</v>
      </c>
      <c r="X496" s="918">
        <f t="shared" si="104"/>
        <v>17523.595486956001</v>
      </c>
      <c r="Y496" s="884">
        <f t="shared" si="105"/>
        <v>17410.228273131001</v>
      </c>
      <c r="Z496" s="861"/>
      <c r="AA496" s="861"/>
    </row>
    <row r="497" spans="1:27" s="862" customFormat="1" ht="33.75">
      <c r="A497" s="1374" t="s">
        <v>1074</v>
      </c>
      <c r="B497" s="1401" t="s">
        <v>1075</v>
      </c>
      <c r="C497" s="1497">
        <v>1</v>
      </c>
      <c r="D497" s="855">
        <f>'[8]sp. DRG'!E424</f>
        <v>2851.747415291341</v>
      </c>
      <c r="E497" s="856">
        <f>'[8]sp. DRG'!F424</f>
        <v>6908.2326366569996</v>
      </c>
      <c r="F497" s="857">
        <f>'[8]sp. DRG'!G424</f>
        <v>2754.0191350431137</v>
      </c>
      <c r="G497" s="860">
        <f>'[8]sp. DRG'!H424</f>
        <v>6671.4901777999994</v>
      </c>
      <c r="H497" s="923"/>
      <c r="I497" s="856"/>
      <c r="J497" s="915"/>
      <c r="K497" s="858"/>
      <c r="L497" s="914">
        <f>'[8]sp. DRG'!I424</f>
        <v>0</v>
      </c>
      <c r="M497" s="920">
        <f>'[8]sp. DRG'!J424</f>
        <v>0</v>
      </c>
      <c r="N497" s="920">
        <f>'[8]sp. DRG'!K424</f>
        <v>0</v>
      </c>
      <c r="O497" s="920">
        <f>'[8]sp. DRG'!L424</f>
        <v>0</v>
      </c>
      <c r="P497" s="920">
        <f>'[8]sp. DRG'!M424</f>
        <v>0</v>
      </c>
      <c r="Q497" s="915">
        <f>'[8]sp. DRG'!N424</f>
        <v>0</v>
      </c>
      <c r="R497" s="920">
        <f>'[8]sp. DRG'!O424</f>
        <v>0</v>
      </c>
      <c r="S497" s="922">
        <f>'[8]sp. DRG'!P424</f>
        <v>0</v>
      </c>
      <c r="T497" s="923">
        <f>'[8]sp. DRG'!Q424</f>
        <v>4628</v>
      </c>
      <c r="U497" s="920">
        <f>'[8]sp. DRG'!R424</f>
        <v>1067.7744399999999</v>
      </c>
      <c r="V497" s="915">
        <f>'[8]sp. DRG'!S424</f>
        <v>3829</v>
      </c>
      <c r="W497" s="921">
        <f>'[8]sp. DRG'!T424</f>
        <v>861.90459999999996</v>
      </c>
      <c r="X497" s="918">
        <f t="shared" si="104"/>
        <v>7976.0070766569997</v>
      </c>
      <c r="Y497" s="884">
        <f t="shared" si="105"/>
        <v>7533.3947777999992</v>
      </c>
      <c r="Z497" s="861"/>
      <c r="AA497" s="861"/>
    </row>
    <row r="498" spans="1:27" s="862" customFormat="1" ht="22.5">
      <c r="A498" s="1374" t="s">
        <v>1076</v>
      </c>
      <c r="B498" s="1401" t="s">
        <v>1077</v>
      </c>
      <c r="C498" s="1497">
        <v>1</v>
      </c>
      <c r="D498" s="855">
        <f>'[8]sp. DRG'!E425</f>
        <v>6956.0268732707436</v>
      </c>
      <c r="E498" s="856">
        <f>'[8]sp. DRG'!F425</f>
        <v>11891.675741200001</v>
      </c>
      <c r="F498" s="857">
        <f>'[8]sp. DRG'!G425</f>
        <v>6905.9159852739012</v>
      </c>
      <c r="G498" s="860">
        <f>'[8]sp. DRG'!H425</f>
        <v>11806.008672624997</v>
      </c>
      <c r="H498" s="923"/>
      <c r="I498" s="856"/>
      <c r="J498" s="915"/>
      <c r="K498" s="858"/>
      <c r="L498" s="914">
        <f>'[8]sp. DRG'!I425</f>
        <v>801.71370245134392</v>
      </c>
      <c r="M498" s="920">
        <f>'[8]sp. DRG'!J425</f>
        <v>1858.5340679359997</v>
      </c>
      <c r="N498" s="915">
        <f>'[8]sp. DRG'!K425</f>
        <v>800.13706004744949</v>
      </c>
      <c r="O498" s="915">
        <f>'[8]sp. DRG'!L425</f>
        <v>0</v>
      </c>
      <c r="P498" s="920">
        <f>'[8]sp. DRG'!M425</f>
        <v>1854.8790928349995</v>
      </c>
      <c r="Q498" s="915">
        <f>'[8]sp. DRG'!N425</f>
        <v>0</v>
      </c>
      <c r="R498" s="920">
        <f>'[8]sp. DRG'!O425</f>
        <v>0</v>
      </c>
      <c r="S498" s="922">
        <f>'[8]sp. DRG'!P425</f>
        <v>0</v>
      </c>
      <c r="T498" s="923">
        <f>'[8]sp. DRG'!Q425</f>
        <v>8298</v>
      </c>
      <c r="U498" s="920">
        <f>'[8]sp. DRG'!R425</f>
        <v>2592.9120099999996</v>
      </c>
      <c r="V498" s="915">
        <f>'[8]sp. DRG'!S425</f>
        <v>8225</v>
      </c>
      <c r="W498" s="921">
        <f>'[8]sp. DRG'!T425</f>
        <v>2564.4529600000001</v>
      </c>
      <c r="X498" s="918">
        <f t="shared" si="104"/>
        <v>16343.121819136</v>
      </c>
      <c r="Y498" s="884">
        <f t="shared" si="105"/>
        <v>16225.340725459997</v>
      </c>
      <c r="Z498" s="861"/>
      <c r="AA498" s="861"/>
    </row>
    <row r="499" spans="1:27" s="862" customFormat="1" ht="33.75">
      <c r="A499" s="1374" t="s">
        <v>1078</v>
      </c>
      <c r="B499" s="1401" t="s">
        <v>1079</v>
      </c>
      <c r="C499" s="1497">
        <v>1</v>
      </c>
      <c r="D499" s="855">
        <f>'[8]sp. DRG'!E426</f>
        <v>20253.807155269897</v>
      </c>
      <c r="E499" s="856">
        <f>'[8]sp. DRG'!F426</f>
        <v>57076.848868122994</v>
      </c>
      <c r="F499" s="857">
        <f>'[8]sp. DRG'!G426</f>
        <v>11858.354398668949</v>
      </c>
      <c r="G499" s="860">
        <f>'[8]sp. DRG'!H426</f>
        <v>33417.791363801</v>
      </c>
      <c r="H499" s="923"/>
      <c r="I499" s="856"/>
      <c r="J499" s="915"/>
      <c r="K499" s="858"/>
      <c r="L499" s="914">
        <f>'[8]sp. DRG'!I426</f>
        <v>0</v>
      </c>
      <c r="M499" s="920">
        <f>'[8]sp. DRG'!J426</f>
        <v>0</v>
      </c>
      <c r="N499" s="915">
        <f>'[8]sp. DRG'!K426</f>
        <v>0</v>
      </c>
      <c r="O499" s="915">
        <f>'[8]sp. DRG'!L426</f>
        <v>0</v>
      </c>
      <c r="P499" s="920">
        <f>'[8]sp. DRG'!M426</f>
        <v>0</v>
      </c>
      <c r="Q499" s="915">
        <f>'[8]sp. DRG'!N426</f>
        <v>0</v>
      </c>
      <c r="R499" s="920">
        <f>'[8]sp. DRG'!O426</f>
        <v>0</v>
      </c>
      <c r="S499" s="922">
        <f>'[8]sp. DRG'!P426</f>
        <v>0</v>
      </c>
      <c r="T499" s="923">
        <f>'[8]sp. DRG'!Q426</f>
        <v>84343</v>
      </c>
      <c r="U499" s="920">
        <f>'[8]sp. DRG'!R426</f>
        <v>23651.338540000001</v>
      </c>
      <c r="V499" s="915">
        <f>'[8]sp. DRG'!S426</f>
        <v>54436</v>
      </c>
      <c r="W499" s="921">
        <f>'[8]sp. DRG'!T426</f>
        <v>14870.417740000001</v>
      </c>
      <c r="X499" s="918">
        <f t="shared" si="104"/>
        <v>80728.187408122991</v>
      </c>
      <c r="Y499" s="884">
        <f t="shared" si="105"/>
        <v>48288.209103800997</v>
      </c>
      <c r="Z499" s="861"/>
      <c r="AA499" s="861"/>
    </row>
    <row r="500" spans="1:27" s="862" customFormat="1" ht="22.5">
      <c r="A500" s="1374" t="s">
        <v>1080</v>
      </c>
      <c r="B500" s="1401" t="s">
        <v>1081</v>
      </c>
      <c r="C500" s="1497">
        <v>1</v>
      </c>
      <c r="D500" s="855">
        <f>'[8]sp. DRG'!E427</f>
        <v>22013.890777555844</v>
      </c>
      <c r="E500" s="856">
        <f>'[8]sp. DRG'!F427</f>
        <v>50422.486617629998</v>
      </c>
      <c r="F500" s="857">
        <f>'[8]sp. DRG'!G427</f>
        <v>20196.154880590791</v>
      </c>
      <c r="G500" s="860">
        <f>'[8]sp. DRG'!H427</f>
        <v>46258.989811670006</v>
      </c>
      <c r="H500" s="923"/>
      <c r="I500" s="856"/>
      <c r="J500" s="915"/>
      <c r="K500" s="858"/>
      <c r="L500" s="914">
        <f>'[8]sp. DRG'!I427</f>
        <v>5399.1692834855558</v>
      </c>
      <c r="M500" s="920">
        <f>'[8]sp. DRG'!J427</f>
        <v>12516.363411563998</v>
      </c>
      <c r="N500" s="915">
        <f>'[8]sp. DRG'!K427</f>
        <v>4091.7922068644848</v>
      </c>
      <c r="O500" s="915">
        <f>'[8]sp. DRG'!L427</f>
        <v>0</v>
      </c>
      <c r="P500" s="920">
        <f>'[8]sp. DRG'!M427</f>
        <v>9485.5996500000001</v>
      </c>
      <c r="Q500" s="915">
        <f>'[8]sp. DRG'!N427</f>
        <v>0</v>
      </c>
      <c r="R500" s="920">
        <f>'[8]sp. DRG'!O427</f>
        <v>0</v>
      </c>
      <c r="S500" s="922">
        <f>'[8]sp. DRG'!P427</f>
        <v>0</v>
      </c>
      <c r="T500" s="923">
        <f>'[8]sp. DRG'!Q427</f>
        <v>14561</v>
      </c>
      <c r="U500" s="920">
        <f>'[8]sp. DRG'!R427</f>
        <v>4426.1758499999996</v>
      </c>
      <c r="V500" s="915">
        <f>'[8]sp. DRG'!S427</f>
        <v>9831</v>
      </c>
      <c r="W500" s="921">
        <f>'[8]sp. DRG'!T427</f>
        <v>2821.0116200000002</v>
      </c>
      <c r="X500" s="918">
        <f t="shared" si="104"/>
        <v>67365.025879194</v>
      </c>
      <c r="Y500" s="884">
        <f t="shared" si="105"/>
        <v>58565.601081670007</v>
      </c>
      <c r="Z500" s="861"/>
      <c r="AA500" s="861"/>
    </row>
    <row r="501" spans="1:27" s="862" customFormat="1">
      <c r="A501" s="1374" t="s">
        <v>1082</v>
      </c>
      <c r="B501" s="1401" t="s">
        <v>1083</v>
      </c>
      <c r="C501" s="1451">
        <v>3</v>
      </c>
      <c r="D501" s="855"/>
      <c r="E501" s="920"/>
      <c r="F501" s="915"/>
      <c r="G501" s="922"/>
      <c r="H501" s="923"/>
      <c r="I501" s="920"/>
      <c r="J501" s="915"/>
      <c r="K501" s="921"/>
      <c r="L501" s="914">
        <f>'[8]sp. recuperare si  cronici'!E123</f>
        <v>9317.9539339246858</v>
      </c>
      <c r="M501" s="914">
        <f>'[8]sp. recuperare si  cronici'!F123</f>
        <v>22314.202719999997</v>
      </c>
      <c r="N501" s="914">
        <f>'[8]sp. recuperare si  cronici'!G123</f>
        <v>8922.840224682539</v>
      </c>
      <c r="O501" s="914">
        <f>'[8]sp. recuperare si  cronici'!H123</f>
        <v>0</v>
      </c>
      <c r="P501" s="914">
        <f>'[8]sp. recuperare si  cronici'!I123</f>
        <v>21368.481050000006</v>
      </c>
      <c r="Q501" s="914">
        <f>'[8]sp. recuperare si  cronici'!J123</f>
        <v>0</v>
      </c>
      <c r="R501" s="914">
        <f>'[8]sp. recuperare si  cronici'!K123</f>
        <v>0</v>
      </c>
      <c r="S501" s="914">
        <f>'[8]sp. recuperare si  cronici'!L123</f>
        <v>0</v>
      </c>
      <c r="T501" s="914">
        <f>'[8]sp. recuperare si  cronici'!M123</f>
        <v>0</v>
      </c>
      <c r="U501" s="914">
        <f>'[8]sp. recuperare si  cronici'!N123</f>
        <v>0</v>
      </c>
      <c r="V501" s="914">
        <f>'[8]sp. recuperare si  cronici'!O123</f>
        <v>0</v>
      </c>
      <c r="W501" s="914">
        <f>'[8]sp. recuperare si  cronici'!P123</f>
        <v>0</v>
      </c>
      <c r="X501" s="918">
        <f t="shared" si="104"/>
        <v>22314.202719999997</v>
      </c>
      <c r="Y501" s="884">
        <f t="shared" si="105"/>
        <v>21368.481050000006</v>
      </c>
      <c r="Z501" s="861"/>
      <c r="AA501" s="861"/>
    </row>
    <row r="502" spans="1:27" s="862" customFormat="1">
      <c r="A502" s="1374" t="s">
        <v>1084</v>
      </c>
      <c r="B502" s="1401" t="s">
        <v>1085</v>
      </c>
      <c r="C502" s="854">
        <v>1</v>
      </c>
      <c r="D502" s="855">
        <f>'[8]sp. DRG'!E428</f>
        <v>17096.24510537284</v>
      </c>
      <c r="E502" s="856">
        <f>'[8]sp. DRG'!F428</f>
        <v>41975.854979256001</v>
      </c>
      <c r="F502" s="857">
        <f>'[8]sp. DRG'!G428</f>
        <v>16619.472966157864</v>
      </c>
      <c r="G502" s="860">
        <f>'[8]sp. DRG'!H428</f>
        <v>40805.251840935998</v>
      </c>
      <c r="H502" s="923"/>
      <c r="I502" s="920"/>
      <c r="J502" s="915"/>
      <c r="K502" s="921"/>
      <c r="L502" s="914">
        <f>'[8]sp. DRG'!I428</f>
        <v>681.75011345675614</v>
      </c>
      <c r="M502" s="920">
        <f>'[8]sp. DRG'!J428</f>
        <v>5124.8151383710001</v>
      </c>
      <c r="N502" s="920">
        <f>'[8]sp. DRG'!K428</f>
        <v>600.33603990131371</v>
      </c>
      <c r="O502" s="920">
        <f>'[8]sp. DRG'!L428</f>
        <v>0</v>
      </c>
      <c r="P502" s="920">
        <f>'[8]sp. DRG'!M428</f>
        <v>4512.8136610000001</v>
      </c>
      <c r="Q502" s="920">
        <f>'[8]sp. DRG'!N428</f>
        <v>0</v>
      </c>
      <c r="R502" s="920">
        <f>'[8]sp. DRG'!O428</f>
        <v>0</v>
      </c>
      <c r="S502" s="920">
        <f>'[8]sp. DRG'!P428</f>
        <v>0</v>
      </c>
      <c r="T502" s="923">
        <f>'[8]sp. DRG'!Q428</f>
        <v>12577</v>
      </c>
      <c r="U502" s="920">
        <f>'[8]sp. DRG'!R428</f>
        <v>2250.9737700000001</v>
      </c>
      <c r="V502" s="915">
        <f>'[8]sp. DRG'!S428</f>
        <v>11405</v>
      </c>
      <c r="W502" s="921">
        <f>'[8]sp. DRG'!T428</f>
        <v>2133.7737700000002</v>
      </c>
      <c r="X502" s="918">
        <f t="shared" si="104"/>
        <v>49351.643887626997</v>
      </c>
      <c r="Y502" s="884">
        <f t="shared" si="105"/>
        <v>47451.839271935998</v>
      </c>
      <c r="Z502" s="861"/>
      <c r="AA502" s="861"/>
    </row>
    <row r="503" spans="1:27" s="862" customFormat="1" ht="33.75">
      <c r="A503" s="1498" t="s">
        <v>1086</v>
      </c>
      <c r="B503" s="1499" t="s">
        <v>1087</v>
      </c>
      <c r="C503" s="1500">
        <v>1</v>
      </c>
      <c r="D503" s="1501">
        <f>'[8]sp. DRG'!E429</f>
        <v>0</v>
      </c>
      <c r="E503" s="1502">
        <f>'[8]sp. DRG'!F429</f>
        <v>0</v>
      </c>
      <c r="F503" s="1503">
        <f>'[8]sp. DRG'!G429</f>
        <v>0</v>
      </c>
      <c r="G503" s="1504">
        <f>'[8]sp. DRG'!H429</f>
        <v>0</v>
      </c>
      <c r="H503" s="1505"/>
      <c r="I503" s="1506"/>
      <c r="J503" s="1507"/>
      <c r="K503" s="1508"/>
      <c r="L503" s="1509">
        <f>'[8]sp. DRG'!I429</f>
        <v>0</v>
      </c>
      <c r="M503" s="1506">
        <f>'[8]sp. DRG'!J429</f>
        <v>0</v>
      </c>
      <c r="N503" s="915">
        <f>'[8]sp. DRG'!K430</f>
        <v>0</v>
      </c>
      <c r="O503" s="915">
        <f>'[8]sp. DRG'!L430</f>
        <v>0</v>
      </c>
      <c r="P503" s="1506">
        <f>'[8]sp. DRG'!M429</f>
        <v>0</v>
      </c>
      <c r="Q503" s="1507">
        <f>'[8]sp. DRG'!N429</f>
        <v>0</v>
      </c>
      <c r="R503" s="1506">
        <f>'[8]sp. DRG'!O429</f>
        <v>0</v>
      </c>
      <c r="S503" s="1510">
        <f>'[8]sp. DRG'!P429</f>
        <v>0</v>
      </c>
      <c r="T503" s="1505">
        <f>'[8]sp. DRG'!Q429</f>
        <v>0</v>
      </c>
      <c r="U503" s="1506">
        <f>'[8]sp. DRG'!R429</f>
        <v>0</v>
      </c>
      <c r="V503" s="1507">
        <f>'[8]sp. DRG'!S429</f>
        <v>0</v>
      </c>
      <c r="W503" s="1508">
        <f>'[8]sp. DRG'!T429</f>
        <v>0</v>
      </c>
      <c r="X503" s="918">
        <f t="shared" si="104"/>
        <v>0</v>
      </c>
      <c r="Y503" s="884">
        <f t="shared" si="105"/>
        <v>0</v>
      </c>
      <c r="Z503" s="861"/>
      <c r="AA503" s="861"/>
    </row>
    <row r="504" spans="1:27" s="862" customFormat="1" ht="45">
      <c r="A504" s="1374" t="s">
        <v>1088</v>
      </c>
      <c r="B504" s="1401" t="s">
        <v>1089</v>
      </c>
      <c r="C504" s="854">
        <v>1</v>
      </c>
      <c r="D504" s="855">
        <f>'[8]sp. DRG'!E430</f>
        <v>880.96410499275714</v>
      </c>
      <c r="E504" s="856">
        <f>'[8]sp. DRG'!F430</f>
        <v>1741.1401000000003</v>
      </c>
      <c r="F504" s="857">
        <f>'[8]sp. DRG'!G430</f>
        <v>865.11349152981438</v>
      </c>
      <c r="G504" s="860">
        <f>'[8]sp. DRG'!H430</f>
        <v>1709.8128999999999</v>
      </c>
      <c r="H504" s="923"/>
      <c r="I504" s="920"/>
      <c r="J504" s="915"/>
      <c r="K504" s="921"/>
      <c r="L504" s="914">
        <f>'[8]sp. DRG'!I430</f>
        <v>0</v>
      </c>
      <c r="M504" s="914">
        <f>'[8]sp. DRG'!J430</f>
        <v>0</v>
      </c>
      <c r="N504" s="914">
        <f>'[8]sp. DRG'!K430</f>
        <v>0</v>
      </c>
      <c r="O504" s="914">
        <f>'[8]sp. DRG'!L430</f>
        <v>0</v>
      </c>
      <c r="P504" s="914">
        <f>'[8]sp. DRG'!M430</f>
        <v>0</v>
      </c>
      <c r="Q504" s="914">
        <f>'[8]sp. DRG'!N430</f>
        <v>0</v>
      </c>
      <c r="R504" s="914">
        <f>'[8]sp. DRG'!O430</f>
        <v>0</v>
      </c>
      <c r="S504" s="914">
        <f>'[8]sp. DRG'!P430</f>
        <v>0</v>
      </c>
      <c r="T504" s="923">
        <f>'[8]sp. DRG'!Q430</f>
        <v>0</v>
      </c>
      <c r="U504" s="920">
        <f>'[8]sp. DRG'!R430</f>
        <v>0</v>
      </c>
      <c r="V504" s="915">
        <f>'[8]sp. DRG'!S430</f>
        <v>0</v>
      </c>
      <c r="W504" s="921">
        <f>'[8]sp. DRG'!T430</f>
        <v>0</v>
      </c>
      <c r="X504" s="918">
        <f t="shared" si="104"/>
        <v>1741.1401000000003</v>
      </c>
      <c r="Y504" s="884">
        <f t="shared" si="105"/>
        <v>1709.8128999999999</v>
      </c>
      <c r="Z504" s="861"/>
      <c r="AA504" s="861"/>
    </row>
    <row r="505" spans="1:27" s="862" customFormat="1" ht="22.5">
      <c r="A505" s="1374" t="s">
        <v>1090</v>
      </c>
      <c r="B505" s="1401" t="s">
        <v>1091</v>
      </c>
      <c r="C505" s="854">
        <v>1</v>
      </c>
      <c r="D505" s="855">
        <f>'[8]sp. DRG'!E431</f>
        <v>439.84899520700407</v>
      </c>
      <c r="E505" s="856">
        <f>'[8]sp. DRG'!F431</f>
        <v>546.20976043600012</v>
      </c>
      <c r="F505" s="857">
        <f>'[8]sp. DRG'!G431</f>
        <v>328.73368709273223</v>
      </c>
      <c r="G505" s="860">
        <f>'[8]sp. DRG'!H431</f>
        <v>408.22543743599999</v>
      </c>
      <c r="H505" s="923"/>
      <c r="I505" s="920"/>
      <c r="J505" s="915"/>
      <c r="K505" s="921"/>
      <c r="L505" s="914">
        <f>'[8]sp. DRG'!I431</f>
        <v>684.09735120296261</v>
      </c>
      <c r="M505" s="914">
        <f>'[8]sp. DRG'!J431</f>
        <v>4975.4165707600005</v>
      </c>
      <c r="N505" s="914">
        <f>'[8]sp. DRG'!K431</f>
        <v>401.74518628624912</v>
      </c>
      <c r="O505" s="914">
        <f>'[8]sp. DRG'!L431</f>
        <v>0</v>
      </c>
      <c r="P505" s="914">
        <f>'[8]sp. DRG'!M431</f>
        <v>2921.87896</v>
      </c>
      <c r="Q505" s="914">
        <f>'[8]sp. DRG'!N431</f>
        <v>0</v>
      </c>
      <c r="R505" s="914">
        <f>'[8]sp. DRG'!O431</f>
        <v>0</v>
      </c>
      <c r="S505" s="914">
        <f>'[8]sp. DRG'!P431</f>
        <v>0</v>
      </c>
      <c r="T505" s="923">
        <f>'[8]sp. DRG'!Q431</f>
        <v>1750</v>
      </c>
      <c r="U505" s="920">
        <f>'[8]sp. DRG'!R431</f>
        <v>492.67841999999996</v>
      </c>
      <c r="V505" s="915">
        <f>'[8]sp. DRG'!S431</f>
        <v>1421</v>
      </c>
      <c r="W505" s="921">
        <f>'[8]sp. DRG'!T431</f>
        <v>383.05869999999999</v>
      </c>
      <c r="X505" s="918">
        <f t="shared" si="104"/>
        <v>6014.3047511960012</v>
      </c>
      <c r="Y505" s="884">
        <f t="shared" si="105"/>
        <v>3713.163097436</v>
      </c>
      <c r="Z505" s="861"/>
      <c r="AA505" s="861"/>
    </row>
    <row r="506" spans="1:27" s="862" customFormat="1" ht="22.5">
      <c r="A506" s="1374" t="s">
        <v>1092</v>
      </c>
      <c r="B506" s="1401" t="s">
        <v>1093</v>
      </c>
      <c r="C506" s="854">
        <v>1</v>
      </c>
      <c r="D506" s="855">
        <f>'[8]sp. DRG'!E432</f>
        <v>5815.2982551099685</v>
      </c>
      <c r="E506" s="856">
        <f>'[8]sp. DRG'!F432</f>
        <v>16705.142073594001</v>
      </c>
      <c r="F506" s="857">
        <f>'[8]sp. DRG'!G432</f>
        <v>5815.2982541275896</v>
      </c>
      <c r="G506" s="860">
        <f>'[8]sp. DRG'!H432</f>
        <v>16705.142070771999</v>
      </c>
      <c r="H506" s="923"/>
      <c r="I506" s="920"/>
      <c r="J506" s="915"/>
      <c r="K506" s="921"/>
      <c r="L506" s="914">
        <f>'[8]sp. DRG'!I432</f>
        <v>2242.2842720124472</v>
      </c>
      <c r="M506" s="914">
        <f>'[8]sp. DRG'!J432</f>
        <v>16308.056599995998</v>
      </c>
      <c r="N506" s="914">
        <f>'[8]sp. DRG'!K432</f>
        <v>2187.5122503412877</v>
      </c>
      <c r="O506" s="914">
        <f>'[8]sp. DRG'!L432</f>
        <v>0</v>
      </c>
      <c r="P506" s="914">
        <f>'[8]sp. DRG'!M432</f>
        <v>15909.701565062</v>
      </c>
      <c r="Q506" s="914">
        <f>'[8]sp. DRG'!N432</f>
        <v>0</v>
      </c>
      <c r="R506" s="914">
        <f>'[8]sp. DRG'!O432</f>
        <v>0</v>
      </c>
      <c r="S506" s="914">
        <f>'[8]sp. DRG'!P432</f>
        <v>0</v>
      </c>
      <c r="T506" s="923">
        <f>'[8]sp. DRG'!Q432</f>
        <v>15678</v>
      </c>
      <c r="U506" s="920">
        <f>'[8]sp. DRG'!R432</f>
        <v>5034.8059400000002</v>
      </c>
      <c r="V506" s="915">
        <f>'[8]sp. DRG'!S432</f>
        <v>15254</v>
      </c>
      <c r="W506" s="921">
        <f>'[8]sp. DRG'!T432</f>
        <v>4880.8709900000003</v>
      </c>
      <c r="X506" s="918">
        <f t="shared" si="104"/>
        <v>38048.004613590005</v>
      </c>
      <c r="Y506" s="884">
        <f t="shared" si="105"/>
        <v>37495.714625834</v>
      </c>
      <c r="Z506" s="861"/>
      <c r="AA506" s="861"/>
    </row>
    <row r="507" spans="1:27" s="862" customFormat="1">
      <c r="A507" s="1374" t="s">
        <v>1094</v>
      </c>
      <c r="B507" s="1401" t="s">
        <v>1095</v>
      </c>
      <c r="C507" s="854">
        <v>1</v>
      </c>
      <c r="D507" s="855">
        <f>'[8]sp. DRG'!E433</f>
        <v>1497.8088566669935</v>
      </c>
      <c r="E507" s="856">
        <f>'[8]sp. DRG'!F433</f>
        <v>2446.1016</v>
      </c>
      <c r="F507" s="857">
        <f>'[8]sp. DRG'!G433</f>
        <v>1208.4097861761536</v>
      </c>
      <c r="G507" s="860">
        <f>'[8]sp. DRG'!H433</f>
        <v>1973.47819</v>
      </c>
      <c r="H507" s="923"/>
      <c r="I507" s="920"/>
      <c r="J507" s="915"/>
      <c r="K507" s="921"/>
      <c r="L507" s="914">
        <f>'[8]sp. DRG'!I433</f>
        <v>0</v>
      </c>
      <c r="M507" s="914">
        <f>'[8]sp. DRG'!J433</f>
        <v>0</v>
      </c>
      <c r="N507" s="914">
        <f>'[8]sp. DRG'!K433</f>
        <v>0</v>
      </c>
      <c r="O507" s="914">
        <f>'[8]sp. DRG'!L433</f>
        <v>0</v>
      </c>
      <c r="P507" s="914">
        <f>'[8]sp. DRG'!M433</f>
        <v>0</v>
      </c>
      <c r="Q507" s="914">
        <f>'[8]sp. DRG'!N433</f>
        <v>0</v>
      </c>
      <c r="R507" s="914">
        <f>'[8]sp. DRG'!O433</f>
        <v>0</v>
      </c>
      <c r="S507" s="914">
        <f>'[8]sp. DRG'!P433</f>
        <v>0</v>
      </c>
      <c r="T507" s="923">
        <f>'[8]sp. DRG'!Q433</f>
        <v>0</v>
      </c>
      <c r="U507" s="920">
        <f>'[8]sp. DRG'!R433</f>
        <v>0</v>
      </c>
      <c r="V507" s="915">
        <f>'[8]sp. DRG'!S433</f>
        <v>0</v>
      </c>
      <c r="W507" s="921">
        <f>'[8]sp. DRG'!T433</f>
        <v>0</v>
      </c>
      <c r="X507" s="918">
        <f t="shared" si="104"/>
        <v>2446.1016</v>
      </c>
      <c r="Y507" s="884">
        <f t="shared" si="105"/>
        <v>1973.47819</v>
      </c>
      <c r="Z507" s="861"/>
      <c r="AA507" s="861"/>
    </row>
    <row r="508" spans="1:27" s="862" customFormat="1">
      <c r="A508" s="1374" t="s">
        <v>1096</v>
      </c>
      <c r="B508" s="1401" t="s">
        <v>1097</v>
      </c>
      <c r="C508" s="854">
        <v>3</v>
      </c>
      <c r="D508" s="855"/>
      <c r="E508" s="920"/>
      <c r="F508" s="915"/>
      <c r="G508" s="922"/>
      <c r="H508" s="923"/>
      <c r="I508" s="920"/>
      <c r="J508" s="915"/>
      <c r="K508" s="921"/>
      <c r="L508" s="914">
        <f>'[8]sp. recuperare si  cronici'!E124</f>
        <v>3954.0443286061418</v>
      </c>
      <c r="M508" s="914">
        <f>'[8]sp. recuperare si  cronici'!F124</f>
        <v>13771.089440240003</v>
      </c>
      <c r="N508" s="914">
        <f>'[8]sp. recuperare si  cronici'!G124</f>
        <v>3342.5974144031479</v>
      </c>
      <c r="O508" s="914">
        <f>'[8]sp. recuperare si  cronici'!H124</f>
        <v>0</v>
      </c>
      <c r="P508" s="914">
        <f>'[8]sp. recuperare si  cronici'!I124</f>
        <v>11424.52203</v>
      </c>
      <c r="Q508" s="914">
        <f>'[8]sp. recuperare si  cronici'!J124</f>
        <v>0</v>
      </c>
      <c r="R508" s="914">
        <f>'[8]sp. recuperare si  cronici'!K124</f>
        <v>0</v>
      </c>
      <c r="S508" s="914">
        <f>'[8]sp. recuperare si  cronici'!L124</f>
        <v>0</v>
      </c>
      <c r="T508" s="923">
        <f>'[8]sp. recuperare si  cronici'!Q124</f>
        <v>768</v>
      </c>
      <c r="U508" s="920">
        <f>'[8]sp. recuperare si  cronici'!R124</f>
        <v>217.02878000000001</v>
      </c>
      <c r="V508" s="915">
        <f>'[8]sp. recuperare si  cronici'!S124</f>
        <v>768</v>
      </c>
      <c r="W508" s="921">
        <f>'[8]sp. recuperare si  cronici'!T124</f>
        <v>217.02878000000001</v>
      </c>
      <c r="X508" s="918">
        <f t="shared" si="104"/>
        <v>13988.118220240003</v>
      </c>
      <c r="Y508" s="884">
        <f t="shared" si="105"/>
        <v>11641.550810000001</v>
      </c>
      <c r="Z508" s="861"/>
      <c r="AA508" s="861"/>
    </row>
    <row r="509" spans="1:27" s="862" customFormat="1">
      <c r="A509" s="1374" t="s">
        <v>1098</v>
      </c>
      <c r="B509" s="1401" t="s">
        <v>1099</v>
      </c>
      <c r="C509" s="854">
        <v>3</v>
      </c>
      <c r="D509" s="855"/>
      <c r="E509" s="920"/>
      <c r="F509" s="915"/>
      <c r="G509" s="922"/>
      <c r="H509" s="923"/>
      <c r="I509" s="920"/>
      <c r="J509" s="915"/>
      <c r="K509" s="921"/>
      <c r="L509" s="914">
        <f>'[8]sp. recuperare si  cronici'!E125</f>
        <v>7894.7168281409686</v>
      </c>
      <c r="M509" s="914">
        <f>'[8]sp. recuperare si  cronici'!F125</f>
        <v>18301.545972014999</v>
      </c>
      <c r="N509" s="914">
        <f>'[8]sp. recuperare si  cronici'!G125</f>
        <v>7894.7168281409677</v>
      </c>
      <c r="O509" s="914">
        <f>'[8]sp. recuperare si  cronici'!H125</f>
        <v>0</v>
      </c>
      <c r="P509" s="914">
        <f>'[8]sp. recuperare si  cronici'!I125</f>
        <v>16508.281512015001</v>
      </c>
      <c r="Q509" s="914">
        <f>'[8]sp. recuperare si  cronici'!J125</f>
        <v>0</v>
      </c>
      <c r="R509" s="914">
        <f>'[8]sp. recuperare si  cronici'!K125</f>
        <v>0</v>
      </c>
      <c r="S509" s="914">
        <f>'[8]sp. recuperare si  cronici'!L125</f>
        <v>0</v>
      </c>
      <c r="T509" s="923">
        <f>'[8]sp. recuperare si  cronici'!Q125</f>
        <v>5605</v>
      </c>
      <c r="U509" s="920">
        <f>'[8]sp. recuperare si  cronici'!R125</f>
        <v>1811.4788100000001</v>
      </c>
      <c r="V509" s="915">
        <f>'[8]sp. recuperare si  cronici'!S125</f>
        <v>5550</v>
      </c>
      <c r="W509" s="921">
        <f>'[8]sp. recuperare si  cronici'!T125</f>
        <v>1793.2644599999999</v>
      </c>
      <c r="X509" s="918">
        <f t="shared" si="104"/>
        <v>20113.024782015</v>
      </c>
      <c r="Y509" s="884">
        <f t="shared" si="105"/>
        <v>18301.545972014999</v>
      </c>
      <c r="Z509" s="861"/>
      <c r="AA509" s="861"/>
    </row>
    <row r="510" spans="1:27" s="862" customFormat="1">
      <c r="A510" s="1374" t="s">
        <v>1100</v>
      </c>
      <c r="B510" s="1401" t="s">
        <v>1101</v>
      </c>
      <c r="C510" s="854">
        <v>1</v>
      </c>
      <c r="D510" s="855">
        <f>'[8]sp. DRG'!E434</f>
        <v>756.18634453223547</v>
      </c>
      <c r="E510" s="856">
        <f>'[8]sp. DRG'!F434</f>
        <v>1498.7462111360001</v>
      </c>
      <c r="F510" s="857">
        <f>'[8]sp. DRG'!G434</f>
        <v>756.17625784316704</v>
      </c>
      <c r="G510" s="860">
        <f>'[8]sp. DRG'!H434</f>
        <v>1498.7262195200001</v>
      </c>
      <c r="H510" s="923"/>
      <c r="I510" s="920"/>
      <c r="J510" s="915"/>
      <c r="K510" s="921"/>
      <c r="L510" s="914">
        <f>'[8]sp. DRG'!I434</f>
        <v>644.88357435814271</v>
      </c>
      <c r="M510" s="914">
        <f>'[8]sp. DRG'!J434</f>
        <v>630.669566519</v>
      </c>
      <c r="N510" s="914">
        <f>'[8]sp. DRG'!K434</f>
        <v>509.04885286271775</v>
      </c>
      <c r="O510" s="914">
        <f>'[8]sp. DRG'!L434</f>
        <v>0</v>
      </c>
      <c r="P510" s="914">
        <f>'[8]sp. DRG'!M434</f>
        <v>497.82880528700002</v>
      </c>
      <c r="Q510" s="914">
        <f>'[8]sp. DRG'!N434</f>
        <v>0</v>
      </c>
      <c r="R510" s="914">
        <f>'[8]sp. DRG'!O434</f>
        <v>0</v>
      </c>
      <c r="S510" s="914">
        <f>'[8]sp. DRG'!P434</f>
        <v>0</v>
      </c>
      <c r="T510" s="923">
        <f>'[8]sp. DRG'!Q434</f>
        <v>1761</v>
      </c>
      <c r="U510" s="920">
        <f>'[8]sp. DRG'!R434</f>
        <v>416.20064000000002</v>
      </c>
      <c r="V510" s="915">
        <f>'[8]sp. DRG'!S434</f>
        <v>1761</v>
      </c>
      <c r="W510" s="921">
        <f>'[8]sp. DRG'!T434</f>
        <v>416.20064000000002</v>
      </c>
      <c r="X510" s="918">
        <f t="shared" si="104"/>
        <v>2545.6164176550001</v>
      </c>
      <c r="Y510" s="884">
        <f t="shared" si="105"/>
        <v>2412.7556648070004</v>
      </c>
      <c r="Z510" s="861"/>
      <c r="AA510" s="861"/>
    </row>
    <row r="511" spans="1:27" s="862" customFormat="1">
      <c r="A511" s="1414" t="s">
        <v>1102</v>
      </c>
      <c r="B511" s="1467" t="s">
        <v>1103</v>
      </c>
      <c r="C511" s="1402">
        <v>1</v>
      </c>
      <c r="D511" s="855">
        <f>'[8]sp. DRG'!E435</f>
        <v>503.01404990358463</v>
      </c>
      <c r="E511" s="856">
        <f>'[8]sp. DRG'!F435</f>
        <v>519.62960999999996</v>
      </c>
      <c r="F511" s="857">
        <f>'[8]sp. DRG'!G435</f>
        <v>461.34066514880453</v>
      </c>
      <c r="G511" s="860">
        <f>'[8]sp. DRG'!H435</f>
        <v>476.57966999999991</v>
      </c>
      <c r="H511" s="923"/>
      <c r="I511" s="920"/>
      <c r="J511" s="915"/>
      <c r="K511" s="921"/>
      <c r="L511" s="914">
        <f>'[8]sp. DRG'!I435</f>
        <v>0</v>
      </c>
      <c r="M511" s="914">
        <f>'[8]sp. DRG'!J435</f>
        <v>0</v>
      </c>
      <c r="N511" s="914">
        <f>'[8]sp. DRG'!K435</f>
        <v>0</v>
      </c>
      <c r="O511" s="914">
        <f>'[8]sp. DRG'!L435</f>
        <v>0</v>
      </c>
      <c r="P511" s="914">
        <f>'[8]sp. DRG'!M435</f>
        <v>0</v>
      </c>
      <c r="Q511" s="914">
        <f>'[8]sp. DRG'!N435</f>
        <v>0</v>
      </c>
      <c r="R511" s="914">
        <f>'[8]sp. DRG'!O435</f>
        <v>0</v>
      </c>
      <c r="S511" s="914">
        <f>'[8]sp. DRG'!P435</f>
        <v>0</v>
      </c>
      <c r="T511" s="923">
        <f>'[8]sp. DRG'!Q435</f>
        <v>0</v>
      </c>
      <c r="U511" s="920">
        <f>'[8]sp. DRG'!R435</f>
        <v>0</v>
      </c>
      <c r="V511" s="915">
        <f>'[8]sp. DRG'!S435</f>
        <v>0</v>
      </c>
      <c r="W511" s="921">
        <f>'[8]sp. DRG'!T435</f>
        <v>0</v>
      </c>
      <c r="X511" s="918">
        <f t="shared" si="104"/>
        <v>519.62960999999996</v>
      </c>
      <c r="Y511" s="884">
        <f t="shared" si="105"/>
        <v>476.57966999999991</v>
      </c>
      <c r="Z511" s="861"/>
      <c r="AA511" s="861"/>
    </row>
    <row r="512" spans="1:27" s="862" customFormat="1" ht="22.5">
      <c r="A512" s="1374" t="s">
        <v>1104</v>
      </c>
      <c r="B512" s="1401" t="s">
        <v>1105</v>
      </c>
      <c r="C512" s="854">
        <v>3</v>
      </c>
      <c r="D512" s="855"/>
      <c r="E512" s="920"/>
      <c r="F512" s="915"/>
      <c r="G512" s="922"/>
      <c r="H512" s="923"/>
      <c r="I512" s="920"/>
      <c r="J512" s="915"/>
      <c r="K512" s="921"/>
      <c r="L512" s="914">
        <f>'[8]sp. recuperare si  cronici'!E126</f>
        <v>1554.7999699531442</v>
      </c>
      <c r="M512" s="914">
        <f>'[8]sp. recuperare si  cronici'!F126</f>
        <v>10087.542205055999</v>
      </c>
      <c r="N512" s="914">
        <f>'[8]sp. recuperare si  cronici'!G126</f>
        <v>1520</v>
      </c>
      <c r="O512" s="914">
        <f>'[8]sp. recuperare si  cronici'!H126</f>
        <v>0</v>
      </c>
      <c r="P512" s="914">
        <f>'[8]sp. recuperare si  cronici'!I126</f>
        <v>10087.542208440998</v>
      </c>
      <c r="Q512" s="914">
        <f>'[8]sp. recuperare si  cronici'!J126</f>
        <v>0</v>
      </c>
      <c r="R512" s="914">
        <f>'[8]sp. recuperare si  cronici'!K126</f>
        <v>0</v>
      </c>
      <c r="S512" s="914">
        <f>'[8]sp. recuperare si  cronici'!L126</f>
        <v>0</v>
      </c>
      <c r="T512" s="923">
        <f>'[8]sp. recuperare si  cronici'!Q126</f>
        <v>410</v>
      </c>
      <c r="U512" s="920">
        <f>'[8]sp. recuperare si  cronici'!R126</f>
        <v>135.77970000000002</v>
      </c>
      <c r="V512" s="915">
        <f>'[8]sp. recuperare si  cronici'!S126</f>
        <v>410</v>
      </c>
      <c r="W512" s="921">
        <f>'[8]sp. recuperare si  cronici'!T126</f>
        <v>135.77970000000002</v>
      </c>
      <c r="X512" s="918">
        <f t="shared" si="104"/>
        <v>10223.321905055998</v>
      </c>
      <c r="Y512" s="884">
        <f t="shared" si="105"/>
        <v>10223.321908440998</v>
      </c>
      <c r="Z512" s="861"/>
      <c r="AA512" s="861"/>
    </row>
    <row r="513" spans="1:27" s="862" customFormat="1">
      <c r="A513" s="1414" t="s">
        <v>1106</v>
      </c>
      <c r="B513" s="1467" t="s">
        <v>1180</v>
      </c>
      <c r="C513" s="1402">
        <v>1</v>
      </c>
      <c r="D513" s="855">
        <f>'[8]sp. DRG'!E436</f>
        <v>1261.9833342490567</v>
      </c>
      <c r="E513" s="856">
        <f>'[8]sp. DRG'!F436</f>
        <v>1780.0811272500002</v>
      </c>
      <c r="F513" s="857">
        <f>'[8]sp. DRG'!G436</f>
        <v>1162.0914633022398</v>
      </c>
      <c r="G513" s="860">
        <f>'[8]sp. DRG'!H436</f>
        <v>1639.1793978749997</v>
      </c>
      <c r="H513" s="923"/>
      <c r="I513" s="920"/>
      <c r="J513" s="915"/>
      <c r="K513" s="921"/>
      <c r="L513" s="914">
        <f>'[8]sp. DRG'!I436</f>
        <v>0</v>
      </c>
      <c r="M513" s="914">
        <f>'[8]sp. DRG'!J436</f>
        <v>0</v>
      </c>
      <c r="N513" s="914">
        <f>'[8]sp. DRG'!K436</f>
        <v>0</v>
      </c>
      <c r="O513" s="914">
        <f>'[8]sp. DRG'!L436</f>
        <v>0</v>
      </c>
      <c r="P513" s="914">
        <f>'[8]sp. DRG'!M436</f>
        <v>0</v>
      </c>
      <c r="Q513" s="914">
        <f>'[8]sp. DRG'!N436</f>
        <v>0</v>
      </c>
      <c r="R513" s="914">
        <f>'[8]sp. DRG'!O436</f>
        <v>0</v>
      </c>
      <c r="S513" s="914">
        <f>'[8]sp. DRG'!P436</f>
        <v>0</v>
      </c>
      <c r="T513" s="923">
        <f>'[8]sp. DRG'!Q436</f>
        <v>1728</v>
      </c>
      <c r="U513" s="920">
        <f>'[8]sp. DRG'!R436</f>
        <v>628.23340000000007</v>
      </c>
      <c r="V513" s="915">
        <f>'[8]sp. DRG'!S436</f>
        <v>975</v>
      </c>
      <c r="W513" s="921">
        <f>'[8]sp. DRG'!T436</f>
        <v>384.33750900000001</v>
      </c>
      <c r="X513" s="918">
        <f t="shared" si="104"/>
        <v>2408.3145272500005</v>
      </c>
      <c r="Y513" s="884">
        <f t="shared" si="105"/>
        <v>2023.5169068749997</v>
      </c>
      <c r="Z513" s="861"/>
      <c r="AA513" s="861"/>
    </row>
    <row r="514" spans="1:27" s="862" customFormat="1">
      <c r="A514" s="1414" t="s">
        <v>1108</v>
      </c>
      <c r="B514" s="1467" t="s">
        <v>1109</v>
      </c>
      <c r="C514" s="1402">
        <v>1</v>
      </c>
      <c r="D514" s="855">
        <f>'[8]sp. DRG'!E437</f>
        <v>2085.761039689995</v>
      </c>
      <c r="E514" s="856">
        <f>'[8]sp. DRG'!F437</f>
        <v>3996.5267281499996</v>
      </c>
      <c r="F514" s="857">
        <f>'[8]sp. DRG'!G437</f>
        <v>2085.7610368978653</v>
      </c>
      <c r="G514" s="860">
        <f>'[8]sp. DRG'!H437</f>
        <v>3996.5267227999998</v>
      </c>
      <c r="H514" s="923"/>
      <c r="I514" s="920"/>
      <c r="J514" s="915"/>
      <c r="K514" s="921"/>
      <c r="L514" s="914">
        <f>'[8]sp. DRG'!I437</f>
        <v>0</v>
      </c>
      <c r="M514" s="914">
        <f>'[8]sp. DRG'!J437</f>
        <v>0</v>
      </c>
      <c r="N514" s="914">
        <f>'[8]sp. DRG'!K437</f>
        <v>0</v>
      </c>
      <c r="O514" s="914">
        <f>'[8]sp. DRG'!L437</f>
        <v>0</v>
      </c>
      <c r="P514" s="914">
        <f>'[8]sp. DRG'!M437</f>
        <v>0</v>
      </c>
      <c r="Q514" s="914">
        <f>'[8]sp. DRG'!N437</f>
        <v>0</v>
      </c>
      <c r="R514" s="914">
        <f>'[8]sp. DRG'!O437</f>
        <v>0</v>
      </c>
      <c r="S514" s="914">
        <f>'[8]sp. DRG'!P437</f>
        <v>0</v>
      </c>
      <c r="T514" s="923">
        <f>'[8]sp. DRG'!Q437</f>
        <v>0</v>
      </c>
      <c r="U514" s="920">
        <f>'[8]sp. DRG'!R437</f>
        <v>0</v>
      </c>
      <c r="V514" s="915">
        <f>'[8]sp. DRG'!S437</f>
        <v>0</v>
      </c>
      <c r="W514" s="921">
        <f>'[8]sp. DRG'!T437</f>
        <v>0</v>
      </c>
      <c r="X514" s="918">
        <f t="shared" si="104"/>
        <v>3996.5267281499996</v>
      </c>
      <c r="Y514" s="884">
        <f t="shared" si="105"/>
        <v>3996.5267227999998</v>
      </c>
      <c r="Z514" s="861"/>
      <c r="AA514" s="861"/>
    </row>
    <row r="515" spans="1:27" s="862" customFormat="1">
      <c r="A515" s="1414" t="s">
        <v>1110</v>
      </c>
      <c r="B515" s="1467" t="s">
        <v>1111</v>
      </c>
      <c r="C515" s="1402">
        <v>1</v>
      </c>
      <c r="D515" s="855">
        <f>'[8]sp. DRG'!E438</f>
        <v>37.966276856020706</v>
      </c>
      <c r="E515" s="856">
        <f>'[8]sp. DRG'!F438</f>
        <v>95.119191384000032</v>
      </c>
      <c r="F515" s="857">
        <f>'[8]sp. DRG'!G438</f>
        <v>8.1168375003991429</v>
      </c>
      <c r="G515" s="860">
        <f>'[8]sp. DRG'!H438</f>
        <v>20.335599999999999</v>
      </c>
      <c r="H515" s="923"/>
      <c r="I515" s="920"/>
      <c r="J515" s="915"/>
      <c r="K515" s="921"/>
      <c r="L515" s="914">
        <f>'[8]sp. DRG'!I438</f>
        <v>0</v>
      </c>
      <c r="M515" s="914">
        <f>'[8]sp. DRG'!J438</f>
        <v>0</v>
      </c>
      <c r="N515" s="914">
        <f>'[8]sp. DRG'!K438</f>
        <v>0</v>
      </c>
      <c r="O515" s="914">
        <f>'[8]sp. DRG'!L438</f>
        <v>0</v>
      </c>
      <c r="P515" s="914">
        <f>'[8]sp. DRG'!M438</f>
        <v>0</v>
      </c>
      <c r="Q515" s="914">
        <f>'[8]sp. DRG'!N438</f>
        <v>0</v>
      </c>
      <c r="R515" s="914">
        <f>'[8]sp. DRG'!O438</f>
        <v>0</v>
      </c>
      <c r="S515" s="914">
        <f>'[8]sp. DRG'!P438</f>
        <v>0</v>
      </c>
      <c r="T515" s="923">
        <f>'[8]sp. DRG'!Q438</f>
        <v>52</v>
      </c>
      <c r="U515" s="920">
        <f>'[8]sp. DRG'!R438</f>
        <v>16.552900000000001</v>
      </c>
      <c r="V515" s="915">
        <f>'[8]sp. DRG'!S438</f>
        <v>0</v>
      </c>
      <c r="W515" s="921">
        <f>'[8]sp. DRG'!T438</f>
        <v>0</v>
      </c>
      <c r="X515" s="918">
        <f t="shared" si="104"/>
        <v>111.67209138400003</v>
      </c>
      <c r="Y515" s="884">
        <f t="shared" si="105"/>
        <v>20.335599999999999</v>
      </c>
      <c r="Z515" s="861"/>
      <c r="AA515" s="861"/>
    </row>
    <row r="516" spans="1:27" s="862" customFormat="1">
      <c r="A516" s="1414" t="s">
        <v>1112</v>
      </c>
      <c r="B516" s="1467" t="s">
        <v>1113</v>
      </c>
      <c r="C516" s="1402">
        <v>1</v>
      </c>
      <c r="D516" s="855">
        <f>'[8]sp. DRG'!E442</f>
        <v>0</v>
      </c>
      <c r="E516" s="856">
        <f>'[8]sp. DRG'!F442</f>
        <v>0</v>
      </c>
      <c r="F516" s="855">
        <f>'[8]sp. DRG'!G442</f>
        <v>0</v>
      </c>
      <c r="G516" s="860">
        <f>'[8]sp. DRG'!H442</f>
        <v>0</v>
      </c>
      <c r="H516" s="923"/>
      <c r="I516" s="920"/>
      <c r="J516" s="915"/>
      <c r="K516" s="921"/>
      <c r="L516" s="914">
        <f>'[8]sp. DRG'!I442</f>
        <v>0</v>
      </c>
      <c r="M516" s="914">
        <f>'[8]sp. DRG'!J442</f>
        <v>0</v>
      </c>
      <c r="N516" s="914">
        <f>'[8]sp. DRG'!K442</f>
        <v>0</v>
      </c>
      <c r="O516" s="914">
        <f>'[8]sp. DRG'!L442</f>
        <v>0</v>
      </c>
      <c r="P516" s="914">
        <f>'[8]sp. DRG'!M442</f>
        <v>0</v>
      </c>
      <c r="Q516" s="914">
        <f>'[8]sp. DRG'!N442</f>
        <v>0</v>
      </c>
      <c r="R516" s="914">
        <f>'[8]sp. DRG'!O442</f>
        <v>0</v>
      </c>
      <c r="S516" s="914">
        <f>'[8]sp. DRG'!P442</f>
        <v>0</v>
      </c>
      <c r="T516" s="923">
        <f>'[8]sp. DRG'!Q442</f>
        <v>0</v>
      </c>
      <c r="U516" s="920">
        <f>'[8]sp. DRG'!R442</f>
        <v>0</v>
      </c>
      <c r="V516" s="915">
        <f>'[8]sp. DRG'!S442</f>
        <v>0</v>
      </c>
      <c r="W516" s="921">
        <f>'[8]sp. DRG'!T442</f>
        <v>0</v>
      </c>
      <c r="X516" s="918">
        <f t="shared" si="104"/>
        <v>0</v>
      </c>
      <c r="Y516" s="884">
        <f t="shared" si="105"/>
        <v>0</v>
      </c>
      <c r="Z516" s="861"/>
      <c r="AA516" s="861"/>
    </row>
    <row r="517" spans="1:27" s="862" customFormat="1">
      <c r="A517" s="1414" t="s">
        <v>1114</v>
      </c>
      <c r="B517" s="1467" t="s">
        <v>1115</v>
      </c>
      <c r="C517" s="1402">
        <v>1</v>
      </c>
      <c r="D517" s="855">
        <f>'[8]sp. DRG'!E439</f>
        <v>106.05378843216681</v>
      </c>
      <c r="E517" s="856">
        <f>'[8]sp. DRG'!F439</f>
        <v>235.56693999999999</v>
      </c>
      <c r="F517" s="857">
        <f>'[8]sp. DRG'!G439</f>
        <v>106.05378843216681</v>
      </c>
      <c r="G517" s="860">
        <f>'[8]sp. DRG'!H439</f>
        <v>235.56693999999999</v>
      </c>
      <c r="H517" s="923"/>
      <c r="I517" s="920"/>
      <c r="J517" s="915"/>
      <c r="K517" s="921"/>
      <c r="L517" s="914">
        <f>'[8]sp. DRG'!I439</f>
        <v>0</v>
      </c>
      <c r="M517" s="914">
        <f>'[8]sp. DRG'!J439</f>
        <v>0</v>
      </c>
      <c r="N517" s="914">
        <f>'[8]sp. DRG'!K439</f>
        <v>0</v>
      </c>
      <c r="O517" s="914">
        <f>'[8]sp. DRG'!L439</f>
        <v>0</v>
      </c>
      <c r="P517" s="914">
        <f>'[8]sp. DRG'!M439</f>
        <v>0</v>
      </c>
      <c r="Q517" s="914">
        <f>'[8]sp. DRG'!N439</f>
        <v>0</v>
      </c>
      <c r="R517" s="914">
        <f>'[8]sp. DRG'!O439</f>
        <v>0</v>
      </c>
      <c r="S517" s="914">
        <f>'[8]sp. DRG'!P439</f>
        <v>0</v>
      </c>
      <c r="T517" s="923">
        <f>'[8]sp. DRG'!Q439</f>
        <v>0</v>
      </c>
      <c r="U517" s="920">
        <f>'[8]sp. DRG'!R439</f>
        <v>0</v>
      </c>
      <c r="V517" s="915">
        <f>'[8]sp. DRG'!S439</f>
        <v>0</v>
      </c>
      <c r="W517" s="921">
        <f>'[8]sp. DRG'!T439</f>
        <v>0</v>
      </c>
      <c r="X517" s="918">
        <f t="shared" si="104"/>
        <v>235.56693999999999</v>
      </c>
      <c r="Y517" s="884">
        <f t="shared" si="105"/>
        <v>235.56693999999999</v>
      </c>
      <c r="Z517" s="861"/>
      <c r="AA517" s="861"/>
    </row>
    <row r="518" spans="1:27" s="862" customFormat="1">
      <c r="A518" s="1414" t="s">
        <v>1116</v>
      </c>
      <c r="B518" s="1467" t="s">
        <v>1117</v>
      </c>
      <c r="C518" s="1402">
        <v>1</v>
      </c>
      <c r="D518" s="855">
        <f>'[8]sp. DRG'!E440</f>
        <v>1805.4051002014157</v>
      </c>
      <c r="E518" s="856">
        <f>'[8]sp. DRG'!F440</f>
        <v>2926.6068025539998</v>
      </c>
      <c r="F518" s="857">
        <f>'[8]sp. DRG'!G440</f>
        <v>1490.8599903215559</v>
      </c>
      <c r="G518" s="860">
        <f>'[8]sp. DRG'!H440</f>
        <v>2416.7213158109998</v>
      </c>
      <c r="H518" s="923"/>
      <c r="I518" s="920"/>
      <c r="J518" s="915"/>
      <c r="K518" s="921"/>
      <c r="L518" s="914">
        <f>'[8]sp. DRG'!I440</f>
        <v>0</v>
      </c>
      <c r="M518" s="914">
        <f>'[8]sp. DRG'!J440</f>
        <v>0</v>
      </c>
      <c r="N518" s="914">
        <f>'[8]sp. DRG'!K440</f>
        <v>0</v>
      </c>
      <c r="O518" s="914">
        <f>'[8]sp. DRG'!L440</f>
        <v>0</v>
      </c>
      <c r="P518" s="914">
        <f>'[8]sp. DRG'!M440</f>
        <v>0</v>
      </c>
      <c r="Q518" s="914">
        <f>'[8]sp. DRG'!N440</f>
        <v>0</v>
      </c>
      <c r="R518" s="914">
        <f>'[8]sp. DRG'!O440</f>
        <v>0</v>
      </c>
      <c r="S518" s="914">
        <f>'[8]sp. DRG'!P440</f>
        <v>0</v>
      </c>
      <c r="T518" s="923">
        <f>'[8]sp. DRG'!Q440</f>
        <v>211</v>
      </c>
      <c r="U518" s="920">
        <f>'[8]sp. DRG'!R440</f>
        <v>71.840699999999998</v>
      </c>
      <c r="V518" s="915">
        <f>'[8]sp. DRG'!S440</f>
        <v>165</v>
      </c>
      <c r="W518" s="921">
        <f>'[8]sp. DRG'!T440</f>
        <v>58.005499999999998</v>
      </c>
      <c r="X518" s="918">
        <f t="shared" si="104"/>
        <v>2998.447502554</v>
      </c>
      <c r="Y518" s="884">
        <f t="shared" si="105"/>
        <v>2474.7268158110001</v>
      </c>
      <c r="Z518" s="861"/>
      <c r="AA518" s="861"/>
    </row>
    <row r="519" spans="1:27" s="1020" customFormat="1" ht="28.5">
      <c r="A519" s="1398"/>
      <c r="B519" s="1511" t="s">
        <v>1118</v>
      </c>
      <c r="C519" s="1400">
        <v>1</v>
      </c>
      <c r="D519" s="1296">
        <f>'[8]sp. DRG'!E441</f>
        <v>663.0448214116069</v>
      </c>
      <c r="E519" s="1297">
        <f>'[8]sp. DRG'!F441</f>
        <v>1566.8246413572331</v>
      </c>
      <c r="F519" s="1298">
        <f>'[8]sp. DRG'!G441</f>
        <v>522.5474375146789</v>
      </c>
      <c r="G519" s="1301">
        <f>'[8]sp. DRG'!H441</f>
        <v>1234.8187859050001</v>
      </c>
      <c r="H519" s="1302"/>
      <c r="I519" s="1303"/>
      <c r="J519" s="1160"/>
      <c r="K519" s="1304"/>
      <c r="L519" s="1300">
        <f>'[8]sp. DRG'!I441</f>
        <v>251.53943787358489</v>
      </c>
      <c r="M519" s="1300">
        <f>'[8]sp. DRG'!J441</f>
        <v>612.96136378786662</v>
      </c>
      <c r="N519" s="1300">
        <f>'[8]sp. DRG'!K441</f>
        <v>87.229169744423118</v>
      </c>
      <c r="O519" s="1300">
        <f>'[8]sp. DRG'!L441</f>
        <v>0</v>
      </c>
      <c r="P519" s="1300">
        <f>'[8]sp. DRG'!M441</f>
        <v>212.56353000000001</v>
      </c>
      <c r="Q519" s="1300">
        <f>'[8]sp. DRG'!N441</f>
        <v>0</v>
      </c>
      <c r="R519" s="1300">
        <f>'[8]sp. DRG'!O441</f>
        <v>0</v>
      </c>
      <c r="S519" s="1300">
        <f>'[8]sp. DRG'!P441</f>
        <v>0</v>
      </c>
      <c r="T519" s="1302">
        <f>'[8]sp. DRG'!Q441</f>
        <v>1008</v>
      </c>
      <c r="U519" s="1303">
        <f>'[8]sp. DRG'!R441</f>
        <v>624.02868000000717</v>
      </c>
      <c r="V519" s="1160">
        <f>'[8]sp. DRG'!S441</f>
        <v>1008</v>
      </c>
      <c r="W519" s="1304">
        <f>'[8]sp. DRG'!T441</f>
        <v>624.02867999999228</v>
      </c>
      <c r="X519" s="1512">
        <f t="shared" si="104"/>
        <v>2803.8146851451065</v>
      </c>
      <c r="Y519" s="1304">
        <f t="shared" si="105"/>
        <v>2071.4109959049924</v>
      </c>
      <c r="Z519" s="1019"/>
      <c r="AA519" s="1019"/>
    </row>
    <row r="520" spans="1:27" s="862" customFormat="1">
      <c r="A520" s="1414" t="s">
        <v>1119</v>
      </c>
      <c r="B520" s="1467" t="s">
        <v>1120</v>
      </c>
      <c r="C520" s="1513">
        <v>1</v>
      </c>
      <c r="D520" s="855">
        <f>'[8]sp. DRG'!E443</f>
        <v>1102.6428282739309</v>
      </c>
      <c r="E520" s="856">
        <f>'[8]sp. DRG'!F443</f>
        <v>1820.1021939540003</v>
      </c>
      <c r="F520" s="855">
        <f>'[8]sp. DRG'!G443</f>
        <v>1102.6428475315365</v>
      </c>
      <c r="G520" s="860">
        <f>'[8]sp. DRG'!H443</f>
        <v>1820.1022257420002</v>
      </c>
      <c r="H520" s="923"/>
      <c r="I520" s="920"/>
      <c r="J520" s="915"/>
      <c r="K520" s="921"/>
      <c r="L520" s="914">
        <f>'[8]sp. DRG'!I443</f>
        <v>0</v>
      </c>
      <c r="M520" s="914">
        <f>'[8]sp. DRG'!J443</f>
        <v>0</v>
      </c>
      <c r="N520" s="914">
        <f>'[8]sp. DRG'!K443</f>
        <v>0</v>
      </c>
      <c r="O520" s="914">
        <f>'[8]sp. DRG'!L443</f>
        <v>0</v>
      </c>
      <c r="P520" s="914">
        <f>'[8]sp. DRG'!M443</f>
        <v>0</v>
      </c>
      <c r="Q520" s="914">
        <f>'[8]sp. DRG'!N443</f>
        <v>0</v>
      </c>
      <c r="R520" s="914">
        <f>'[8]sp. DRG'!O443</f>
        <v>0</v>
      </c>
      <c r="S520" s="914">
        <f>'[8]sp. DRG'!P443</f>
        <v>0</v>
      </c>
      <c r="T520" s="923">
        <f>'[8]sp. DRG'!Q443</f>
        <v>2476</v>
      </c>
      <c r="U520" s="920">
        <f>'[8]sp. DRG'!R443</f>
        <v>1047.6317400000989</v>
      </c>
      <c r="V520" s="915">
        <f>'[8]sp. DRG'!S443</f>
        <v>1930</v>
      </c>
      <c r="W520" s="921">
        <f>'[8]sp. DRG'!T443</f>
        <v>836.40652100002762</v>
      </c>
      <c r="X520" s="918">
        <f t="shared" si="104"/>
        <v>2867.7339339540995</v>
      </c>
      <c r="Y520" s="884">
        <f t="shared" si="105"/>
        <v>2656.5087467420281</v>
      </c>
      <c r="Z520" s="861"/>
      <c r="AA520" s="861"/>
    </row>
    <row r="521" spans="1:27" s="862" customFormat="1">
      <c r="A521" s="1414" t="s">
        <v>1121</v>
      </c>
      <c r="B521" s="1467" t="s">
        <v>1122</v>
      </c>
      <c r="C521" s="1513">
        <v>1</v>
      </c>
      <c r="D521" s="855">
        <f>'[8]sp. DRG'!E444</f>
        <v>9331.5517222853214</v>
      </c>
      <c r="E521" s="856">
        <f>'[8]sp. DRG'!F444</f>
        <v>19718.035366774999</v>
      </c>
      <c r="F521" s="855">
        <f>'[8]sp. DRG'!G444</f>
        <v>9224.207700222425</v>
      </c>
      <c r="G521" s="860">
        <f>'[8]sp. DRG'!H444</f>
        <v>19491.212080955</v>
      </c>
      <c r="H521" s="923"/>
      <c r="I521" s="920"/>
      <c r="J521" s="915"/>
      <c r="K521" s="921"/>
      <c r="L521" s="914">
        <f>'[8]sp. DRG'!I444</f>
        <v>40.695752401353879</v>
      </c>
      <c r="M521" s="914">
        <f>'[8]sp. DRG'!J444</f>
        <v>346.51537863199997</v>
      </c>
      <c r="N521" s="914">
        <f>'[8]sp. DRG'!K444</f>
        <v>25.239197942636217</v>
      </c>
      <c r="O521" s="914">
        <f>'[8]sp. DRG'!L444</f>
        <v>0</v>
      </c>
      <c r="P521" s="914">
        <f>'[8]sp. DRG'!M444</f>
        <v>214.90621785799999</v>
      </c>
      <c r="Q521" s="914">
        <f>'[8]sp. DRG'!N444</f>
        <v>0</v>
      </c>
      <c r="R521" s="914">
        <f>'[8]sp. DRG'!O444</f>
        <v>0</v>
      </c>
      <c r="S521" s="914">
        <f>'[8]sp. DRG'!P444</f>
        <v>0</v>
      </c>
      <c r="T521" s="923">
        <f>'[8]sp. DRG'!Q444</f>
        <v>0</v>
      </c>
      <c r="U521" s="920">
        <f>'[8]sp. DRG'!R444</f>
        <v>0</v>
      </c>
      <c r="V521" s="915">
        <f>'[8]sp. DRG'!S444</f>
        <v>0</v>
      </c>
      <c r="W521" s="921">
        <f>'[8]sp. DRG'!T444</f>
        <v>0</v>
      </c>
      <c r="X521" s="918">
        <f t="shared" si="104"/>
        <v>20064.550745406999</v>
      </c>
      <c r="Y521" s="884">
        <f t="shared" si="105"/>
        <v>19706.118298812999</v>
      </c>
      <c r="Z521" s="861"/>
      <c r="AA521" s="861"/>
    </row>
    <row r="522" spans="1:27" s="862" customFormat="1">
      <c r="A522" s="1414" t="s">
        <v>1123</v>
      </c>
      <c r="B522" s="1467" t="s">
        <v>1124</v>
      </c>
      <c r="C522" s="1513"/>
      <c r="D522" s="855"/>
      <c r="E522" s="920"/>
      <c r="F522" s="915"/>
      <c r="G522" s="922"/>
      <c r="H522" s="923"/>
      <c r="I522" s="920"/>
      <c r="J522" s="915"/>
      <c r="K522" s="921"/>
      <c r="L522" s="914"/>
      <c r="M522" s="914"/>
      <c r="N522" s="914"/>
      <c r="O522" s="914"/>
      <c r="P522" s="914"/>
      <c r="Q522" s="914"/>
      <c r="R522" s="914"/>
      <c r="S522" s="914"/>
      <c r="T522" s="923"/>
      <c r="U522" s="920"/>
      <c r="V522" s="915"/>
      <c r="W522" s="921"/>
      <c r="X522" s="918">
        <f t="shared" si="104"/>
        <v>0</v>
      </c>
      <c r="Y522" s="884">
        <f t="shared" si="105"/>
        <v>0</v>
      </c>
      <c r="Z522" s="861"/>
      <c r="AA522" s="861"/>
    </row>
    <row r="523" spans="1:27" s="862" customFormat="1" ht="45.75" customHeight="1">
      <c r="A523" s="1414" t="s">
        <v>1125</v>
      </c>
      <c r="B523" s="1467" t="s">
        <v>1126</v>
      </c>
      <c r="C523" s="1513">
        <v>1</v>
      </c>
      <c r="D523" s="855">
        <f>'[8]sp. DRG'!E445</f>
        <v>60.455804745476811</v>
      </c>
      <c r="E523" s="855">
        <f>'[8]sp. DRG'!F445</f>
        <v>134.18184000000002</v>
      </c>
      <c r="F523" s="855">
        <f>'[8]sp. DRG'!G445</f>
        <v>60.455804745476811</v>
      </c>
      <c r="G523" s="855">
        <f>'[8]sp. DRG'!H445</f>
        <v>134.18184000000002</v>
      </c>
      <c r="H523" s="923"/>
      <c r="I523" s="920"/>
      <c r="J523" s="915"/>
      <c r="K523" s="921"/>
      <c r="L523" s="914">
        <f>'[8]sp. DRG'!I445</f>
        <v>0</v>
      </c>
      <c r="M523" s="914">
        <f>'[8]sp. DRG'!J445</f>
        <v>0</v>
      </c>
      <c r="N523" s="914">
        <f>'[8]sp. DRG'!K445</f>
        <v>0</v>
      </c>
      <c r="O523" s="914">
        <f>'[8]sp. DRG'!L445</f>
        <v>0</v>
      </c>
      <c r="P523" s="914">
        <f>'[8]sp. DRG'!M445</f>
        <v>0</v>
      </c>
      <c r="Q523" s="914">
        <f>'[8]sp. DRG'!N445</f>
        <v>0</v>
      </c>
      <c r="R523" s="914">
        <f>'[8]sp. DRG'!O445</f>
        <v>0</v>
      </c>
      <c r="S523" s="914">
        <f>'[8]sp. DRG'!P445</f>
        <v>0</v>
      </c>
      <c r="T523" s="914">
        <f>'[8]sp. DRG'!Q445</f>
        <v>0</v>
      </c>
      <c r="U523" s="914">
        <f>'[8]sp. DRG'!R445</f>
        <v>0</v>
      </c>
      <c r="V523" s="914">
        <f>'[8]sp. DRG'!S445</f>
        <v>0</v>
      </c>
      <c r="W523" s="914">
        <f>'[8]sp. DRG'!T445</f>
        <v>0</v>
      </c>
      <c r="X523" s="918">
        <f t="shared" si="104"/>
        <v>134.18184000000002</v>
      </c>
      <c r="Y523" s="884">
        <f t="shared" si="105"/>
        <v>134.18184000000002</v>
      </c>
      <c r="Z523" s="861"/>
      <c r="AA523" s="861"/>
    </row>
    <row r="524" spans="1:27" s="862" customFormat="1">
      <c r="A524" s="1414"/>
      <c r="B524" s="1514" t="s">
        <v>1127</v>
      </c>
      <c r="C524" s="1402">
        <v>1</v>
      </c>
      <c r="D524" s="855">
        <f>'[8]sp. DRG'!E446</f>
        <v>2173.7868614007748</v>
      </c>
      <c r="E524" s="855">
        <f>'[8]sp. DRG'!F446</f>
        <v>2385.1876336720002</v>
      </c>
      <c r="F524" s="855">
        <f>'[8]sp. DRG'!G446</f>
        <v>2173.7868609414445</v>
      </c>
      <c r="G524" s="855">
        <f>'[8]sp. DRG'!H446</f>
        <v>2385.1876331679996</v>
      </c>
      <c r="H524" s="923"/>
      <c r="I524" s="920"/>
      <c r="J524" s="915"/>
      <c r="K524" s="921"/>
      <c r="L524" s="914">
        <f>'[8]sp. DRG'!I446</f>
        <v>0</v>
      </c>
      <c r="M524" s="914">
        <f>'[8]sp. DRG'!J446</f>
        <v>0</v>
      </c>
      <c r="N524" s="915">
        <f>'[8]sp. DRG'!K455</f>
        <v>0</v>
      </c>
      <c r="O524" s="915">
        <f>'[8]sp. DRG'!L455</f>
        <v>0</v>
      </c>
      <c r="P524" s="914">
        <f>'[8]sp. DRG'!M446</f>
        <v>0</v>
      </c>
      <c r="Q524" s="914">
        <f>'[8]sp. DRG'!N446</f>
        <v>0</v>
      </c>
      <c r="R524" s="914">
        <f>'[8]sp. DRG'!O446</f>
        <v>0</v>
      </c>
      <c r="S524" s="914">
        <f>'[8]sp. DRG'!P446</f>
        <v>0</v>
      </c>
      <c r="T524" s="914">
        <f>'[8]sp. DRG'!Q446</f>
        <v>0</v>
      </c>
      <c r="U524" s="914">
        <f>'[8]sp. DRG'!R446</f>
        <v>0</v>
      </c>
      <c r="V524" s="914">
        <f>'[8]sp. DRG'!S446</f>
        <v>0</v>
      </c>
      <c r="W524" s="914">
        <f>'[8]sp. DRG'!T446</f>
        <v>0</v>
      </c>
      <c r="X524" s="918">
        <f t="shared" si="104"/>
        <v>2385.1876336720002</v>
      </c>
      <c r="Y524" s="884">
        <f t="shared" si="105"/>
        <v>2385.1876331679996</v>
      </c>
      <c r="Z524" s="861"/>
      <c r="AA524" s="861"/>
    </row>
    <row r="525" spans="1:27" s="862" customFormat="1">
      <c r="A525" s="1414"/>
      <c r="B525" s="1515" t="s">
        <v>1128</v>
      </c>
      <c r="C525" s="1513">
        <v>1</v>
      </c>
      <c r="D525" s="855">
        <f>'[8]sp. DRG'!E451</f>
        <v>5654.0763318661084</v>
      </c>
      <c r="E525" s="855">
        <f>'[8]sp. DRG'!F451</f>
        <v>7441.5701586130881</v>
      </c>
      <c r="F525" s="855">
        <f>'[8]sp. DRG'!G451</f>
        <v>5020.1427987167035</v>
      </c>
      <c r="G525" s="855">
        <f>'[8]sp. DRG'!H451</f>
        <v>6607.2232934599988</v>
      </c>
      <c r="H525" s="923"/>
      <c r="I525" s="920"/>
      <c r="J525" s="915"/>
      <c r="K525" s="921"/>
      <c r="L525" s="914">
        <f>'[8]sp. DRG'!I451</f>
        <v>549.96694691548566</v>
      </c>
      <c r="M525" s="914">
        <f>'[8]sp. DRG'!J451</f>
        <v>1274.9343112832887</v>
      </c>
      <c r="N525" s="914">
        <f>'[8]sp. DRG'!K451</f>
        <v>549.96695121740265</v>
      </c>
      <c r="O525" s="914">
        <f>'[8]sp. DRG'!L451</f>
        <v>0</v>
      </c>
      <c r="P525" s="914">
        <f>'[8]sp. DRG'!M451</f>
        <v>1274.9343212559997</v>
      </c>
      <c r="Q525" s="914">
        <f>'[8]sp. DRG'!N451</f>
        <v>0</v>
      </c>
      <c r="R525" s="914">
        <f>'[8]sp. DRG'!O451</f>
        <v>0</v>
      </c>
      <c r="S525" s="914">
        <f>'[8]sp. DRG'!P451</f>
        <v>0</v>
      </c>
      <c r="T525" s="914">
        <f>'[8]sp. DRG'!Q451</f>
        <v>2586</v>
      </c>
      <c r="U525" s="914">
        <f>'[8]sp. DRG'!R451</f>
        <v>826.39096999999992</v>
      </c>
      <c r="V525" s="914">
        <f>'[8]sp. DRG'!S451</f>
        <v>2495</v>
      </c>
      <c r="W525" s="914">
        <f>'[8]sp. DRG'!T451</f>
        <v>796.25450000000001</v>
      </c>
      <c r="X525" s="918">
        <f t="shared" si="104"/>
        <v>9542.895439896376</v>
      </c>
      <c r="Y525" s="884">
        <f t="shared" si="105"/>
        <v>8678.4121147159985</v>
      </c>
      <c r="Z525" s="861"/>
      <c r="AA525" s="861"/>
    </row>
    <row r="526" spans="1:27" s="862" customFormat="1">
      <c r="A526" s="1414"/>
      <c r="B526" s="1515" t="s">
        <v>1129</v>
      </c>
      <c r="C526" s="1513">
        <v>1</v>
      </c>
      <c r="D526" s="855">
        <f>'[8]sp. DRG'!E452</f>
        <v>12896.92075557598</v>
      </c>
      <c r="E526" s="855">
        <f>'[8]sp. DRG'!F452</f>
        <v>18942.997205789998</v>
      </c>
      <c r="F526" s="855">
        <f>'[8]sp. DRG'!G452</f>
        <v>11998.044277527233</v>
      </c>
      <c r="G526" s="855">
        <f>'[8]sp. DRG'!H452</f>
        <v>17622.727434831999</v>
      </c>
      <c r="H526" s="923"/>
      <c r="I526" s="920"/>
      <c r="J526" s="915"/>
      <c r="K526" s="921"/>
      <c r="L526" s="914">
        <f>'[8]sp. DRG'!I452</f>
        <v>1666.9735182318261</v>
      </c>
      <c r="M526" s="914">
        <f>'[8]sp. DRG'!J452</f>
        <v>3864.3808438200003</v>
      </c>
      <c r="N526" s="914">
        <f>'[8]sp. DRG'!K452</f>
        <v>879.94173242129875</v>
      </c>
      <c r="O526" s="914">
        <f>'[8]sp. DRG'!L452</f>
        <v>0</v>
      </c>
      <c r="P526" s="914">
        <f>'[8]sp. DRG'!M452</f>
        <v>2039.8824199999999</v>
      </c>
      <c r="Q526" s="914">
        <f>'[8]sp. DRG'!N452</f>
        <v>0</v>
      </c>
      <c r="R526" s="914">
        <f>'[8]sp. DRG'!O452</f>
        <v>0</v>
      </c>
      <c r="S526" s="914">
        <f>'[8]sp. DRG'!P452</f>
        <v>0</v>
      </c>
      <c r="T526" s="914">
        <f>'[8]sp. DRG'!Q452</f>
        <v>2189</v>
      </c>
      <c r="U526" s="914">
        <f>'[8]sp. DRG'!R452</f>
        <v>727.14881000000003</v>
      </c>
      <c r="V526" s="914">
        <f>'[8]sp. DRG'!S452</f>
        <v>2006</v>
      </c>
      <c r="W526" s="914">
        <f>'[8]sp. DRG'!T452</f>
        <v>691.10361</v>
      </c>
      <c r="X526" s="918">
        <f t="shared" si="104"/>
        <v>23534.52685961</v>
      </c>
      <c r="Y526" s="884">
        <f t="shared" si="105"/>
        <v>20353.713464831999</v>
      </c>
      <c r="Z526" s="861"/>
      <c r="AA526" s="861"/>
    </row>
    <row r="527" spans="1:27" s="862" customFormat="1">
      <c r="A527" s="1414" t="s">
        <v>1130</v>
      </c>
      <c r="B527" s="1467" t="s">
        <v>1131</v>
      </c>
      <c r="C527" s="1513"/>
      <c r="D527" s="855"/>
      <c r="E527" s="856"/>
      <c r="F527" s="857"/>
      <c r="G527" s="860"/>
      <c r="H527" s="923"/>
      <c r="I527" s="920"/>
      <c r="J527" s="915"/>
      <c r="K527" s="921"/>
      <c r="L527" s="914"/>
      <c r="M527" s="914"/>
      <c r="N527" s="914"/>
      <c r="O527" s="914"/>
      <c r="P527" s="914"/>
      <c r="Q527" s="914"/>
      <c r="R527" s="914"/>
      <c r="S527" s="914"/>
      <c r="T527" s="1412"/>
      <c r="U527" s="920"/>
      <c r="V527" s="920"/>
      <c r="W527" s="921"/>
      <c r="X527" s="918">
        <f t="shared" si="104"/>
        <v>0</v>
      </c>
      <c r="Y527" s="884">
        <f t="shared" si="105"/>
        <v>0</v>
      </c>
      <c r="Z527" s="861"/>
      <c r="AA527" s="861"/>
    </row>
    <row r="528" spans="1:27" s="862" customFormat="1" ht="14.25">
      <c r="A528" s="1414"/>
      <c r="B528" s="1516" t="s">
        <v>1181</v>
      </c>
      <c r="C528" s="1513">
        <v>1</v>
      </c>
      <c r="D528" s="855">
        <f>'[8]sp. DRG'!E447</f>
        <v>79.986183718879772</v>
      </c>
      <c r="E528" s="855">
        <f>'[8]sp. DRG'!F447</f>
        <v>59.420536091999992</v>
      </c>
      <c r="F528" s="855">
        <f>'[8]sp. DRG'!G447</f>
        <v>74.195155987804313</v>
      </c>
      <c r="G528" s="855">
        <f>'[8]sp. DRG'!H447</f>
        <v>55.118468456000002</v>
      </c>
      <c r="H528" s="1199"/>
      <c r="I528" s="1199"/>
      <c r="J528" s="1199"/>
      <c r="K528" s="1199"/>
      <c r="L528" s="1199">
        <f>'[8]sp. DRG'!I447</f>
        <v>0</v>
      </c>
      <c r="M528" s="1199">
        <f>'[8]sp. DRG'!J447</f>
        <v>0</v>
      </c>
      <c r="N528" s="1199">
        <f>'[8]sp. DRG'!K447</f>
        <v>0</v>
      </c>
      <c r="O528" s="1199">
        <f>'[8]sp. DRG'!L447</f>
        <v>0</v>
      </c>
      <c r="P528" s="1199">
        <f>'[8]sp. DRG'!M447</f>
        <v>0</v>
      </c>
      <c r="Q528" s="1199">
        <f>'[8]sp. DRG'!N447</f>
        <v>0</v>
      </c>
      <c r="R528" s="1199">
        <f>'[8]sp. DRG'!O447</f>
        <v>0</v>
      </c>
      <c r="S528" s="1199">
        <f>'[8]sp. DRG'!P447</f>
        <v>0</v>
      </c>
      <c r="T528" s="1199">
        <f>'[8]sp. DRG'!Q447</f>
        <v>573</v>
      </c>
      <c r="U528" s="1199">
        <f>'[8]sp. DRG'!R447</f>
        <v>179.49029000000002</v>
      </c>
      <c r="V528" s="1199">
        <f>'[8]sp. DRG'!S447</f>
        <v>438</v>
      </c>
      <c r="W528" s="1199">
        <f>'[8]sp. DRG'!T447</f>
        <v>134.83252999999999</v>
      </c>
      <c r="X528" s="918">
        <f t="shared" si="104"/>
        <v>238.91082609200001</v>
      </c>
      <c r="Y528" s="884">
        <f t="shared" si="105"/>
        <v>189.95099845599998</v>
      </c>
      <c r="Z528" s="861"/>
      <c r="AA528" s="861"/>
    </row>
    <row r="529" spans="1:29" s="862" customFormat="1" ht="14.25">
      <c r="A529" s="1414"/>
      <c r="B529" s="1516" t="s">
        <v>1132</v>
      </c>
      <c r="C529" s="1513">
        <v>1</v>
      </c>
      <c r="D529" s="855">
        <f>'[8]sp. DRG'!E448</f>
        <v>23.133725464345449</v>
      </c>
      <c r="E529" s="855">
        <f>'[8]sp. DRG'!F448</f>
        <v>33.567521456999998</v>
      </c>
      <c r="F529" s="855">
        <f>'[8]sp. DRG'!G448</f>
        <v>20.036765447915641</v>
      </c>
      <c r="G529" s="855">
        <f>'[8]sp. DRG'!H448</f>
        <v>29.073767437000001</v>
      </c>
      <c r="H529" s="1199"/>
      <c r="I529" s="1199"/>
      <c r="J529" s="1199"/>
      <c r="K529" s="1199"/>
      <c r="L529" s="1199">
        <f>'[8]sp. DRG'!I448</f>
        <v>0</v>
      </c>
      <c r="M529" s="1199">
        <f>'[8]sp. DRG'!J448</f>
        <v>0</v>
      </c>
      <c r="N529" s="1199">
        <f>'[8]sp. DRG'!K448</f>
        <v>0</v>
      </c>
      <c r="O529" s="1199">
        <f>'[8]sp. DRG'!L448</f>
        <v>0</v>
      </c>
      <c r="P529" s="1199">
        <f>'[8]sp. DRG'!M448</f>
        <v>0</v>
      </c>
      <c r="Q529" s="1199">
        <f>'[8]sp. DRG'!N448</f>
        <v>0</v>
      </c>
      <c r="R529" s="1199">
        <f>'[8]sp. DRG'!O448</f>
        <v>0</v>
      </c>
      <c r="S529" s="1199">
        <f>'[8]sp. DRG'!P448</f>
        <v>0</v>
      </c>
      <c r="T529" s="1199">
        <f>'[8]sp. DRG'!Q448</f>
        <v>440</v>
      </c>
      <c r="U529" s="1199">
        <f>'[8]sp. DRG'!R448</f>
        <v>170.13830000001192</v>
      </c>
      <c r="V529" s="1199">
        <f>'[8]sp. DRG'!S448</f>
        <v>373</v>
      </c>
      <c r="W529" s="1199">
        <f>'[8]sp. DRG'!T448</f>
        <v>155.09478999999166</v>
      </c>
      <c r="X529" s="918">
        <f t="shared" si="104"/>
        <v>203.70582145701192</v>
      </c>
      <c r="Y529" s="884">
        <f t="shared" si="105"/>
        <v>184.16855743699165</v>
      </c>
      <c r="Z529" s="861"/>
      <c r="AA529" s="861"/>
    </row>
    <row r="530" spans="1:29" s="862" customFormat="1" ht="14.25">
      <c r="A530" s="1414"/>
      <c r="B530" s="1516" t="s">
        <v>1135</v>
      </c>
      <c r="C530" s="1513">
        <v>1</v>
      </c>
      <c r="D530" s="855">
        <f>'[8]sp. DRG'!E449</f>
        <v>558.93090256809296</v>
      </c>
      <c r="E530" s="855">
        <f>'[8]sp. DRG'!F449</f>
        <v>280.14455233066667</v>
      </c>
      <c r="F530" s="855">
        <f>'[8]sp. DRG'!G449</f>
        <v>395.75930488911951</v>
      </c>
      <c r="G530" s="855">
        <f>'[8]sp. DRG'!H449</f>
        <v>198.36050000000003</v>
      </c>
      <c r="H530" s="1199"/>
      <c r="I530" s="1199"/>
      <c r="J530" s="1199"/>
      <c r="K530" s="1199"/>
      <c r="L530" s="1199">
        <f>'[8]sp. DRG'!I449</f>
        <v>0</v>
      </c>
      <c r="M530" s="1199">
        <f>'[8]sp. DRG'!J449</f>
        <v>0</v>
      </c>
      <c r="N530" s="1199">
        <f>'[8]sp. DRG'!K449</f>
        <v>0</v>
      </c>
      <c r="O530" s="1199">
        <f>'[8]sp. DRG'!L449</f>
        <v>0</v>
      </c>
      <c r="P530" s="1199">
        <f>'[8]sp. DRG'!M449</f>
        <v>0</v>
      </c>
      <c r="Q530" s="1199">
        <f>'[8]sp. DRG'!N449</f>
        <v>0</v>
      </c>
      <c r="R530" s="1199">
        <f>'[8]sp. DRG'!O449</f>
        <v>0</v>
      </c>
      <c r="S530" s="1199">
        <f>'[8]sp. DRG'!P449</f>
        <v>0</v>
      </c>
      <c r="T530" s="1199">
        <f>'[8]sp. DRG'!Q449</f>
        <v>1619</v>
      </c>
      <c r="U530" s="1199">
        <f>'[8]sp. DRG'!R449</f>
        <v>578.28407999998331</v>
      </c>
      <c r="V530" s="1199">
        <f>'[8]sp. DRG'!S449</f>
        <v>1619</v>
      </c>
      <c r="W530" s="1199">
        <f>'[8]sp. DRG'!T449</f>
        <v>578.2840799999982</v>
      </c>
      <c r="X530" s="918">
        <f t="shared" si="104"/>
        <v>858.42863233064998</v>
      </c>
      <c r="Y530" s="884">
        <f t="shared" si="105"/>
        <v>776.6445799999982</v>
      </c>
      <c r="Z530" s="861"/>
      <c r="AA530" s="861"/>
    </row>
    <row r="531" spans="1:29" s="862" customFormat="1" ht="14.25">
      <c r="A531" s="1414"/>
      <c r="B531" s="1516" t="s">
        <v>1182</v>
      </c>
      <c r="C531" s="1513">
        <v>1</v>
      </c>
      <c r="D531" s="855">
        <f>'[8]sp. DRG'!E450</f>
        <v>141.38253065994678</v>
      </c>
      <c r="E531" s="855">
        <f>'[8]sp. DRG'!F450</f>
        <v>169.606301108</v>
      </c>
      <c r="F531" s="855">
        <f>'[8]sp. DRG'!G450</f>
        <v>134.3423891259533</v>
      </c>
      <c r="G531" s="855">
        <f>'[8]sp. DRG'!H450</f>
        <v>161.16075723999998</v>
      </c>
      <c r="H531" s="1199"/>
      <c r="I531" s="1199"/>
      <c r="J531" s="1199"/>
      <c r="K531" s="1199"/>
      <c r="L531" s="1199">
        <f>'[8]sp. DRG'!I450</f>
        <v>0</v>
      </c>
      <c r="M531" s="1199">
        <f>'[8]sp. DRG'!J450</f>
        <v>0</v>
      </c>
      <c r="N531" s="1199">
        <f>'[8]sp. DRG'!K450</f>
        <v>0</v>
      </c>
      <c r="O531" s="1199">
        <f>'[8]sp. DRG'!L450</f>
        <v>0</v>
      </c>
      <c r="P531" s="1199">
        <f>'[8]sp. DRG'!M450</f>
        <v>0</v>
      </c>
      <c r="Q531" s="1199">
        <f>'[8]sp. DRG'!N450</f>
        <v>0</v>
      </c>
      <c r="R531" s="1199">
        <f>'[8]sp. DRG'!O450</f>
        <v>0</v>
      </c>
      <c r="S531" s="1199">
        <f>'[8]sp. DRG'!P450</f>
        <v>0</v>
      </c>
      <c r="T531" s="1199">
        <f>'[8]sp. DRG'!Q450</f>
        <v>1352</v>
      </c>
      <c r="U531" s="1199">
        <f>'[8]sp. DRG'!R450</f>
        <v>447.74183999997376</v>
      </c>
      <c r="V531" s="1199">
        <f>'[8]sp. DRG'!S450</f>
        <v>412</v>
      </c>
      <c r="W531" s="1199">
        <f>'[8]sp. DRG'!T450</f>
        <v>136.44203999999166</v>
      </c>
      <c r="X531" s="918">
        <f t="shared" si="104"/>
        <v>617.34814110797379</v>
      </c>
      <c r="Y531" s="884">
        <f t="shared" si="105"/>
        <v>297.60279723999167</v>
      </c>
      <c r="Z531" s="861"/>
      <c r="AA531" s="861"/>
    </row>
    <row r="532" spans="1:29" s="862" customFormat="1">
      <c r="A532" s="1414"/>
      <c r="B532" s="1517" t="s">
        <v>1136</v>
      </c>
      <c r="C532" s="1513">
        <v>1</v>
      </c>
      <c r="D532" s="855">
        <f>'[8]sp. DRG'!E453</f>
        <v>222.67634994363374</v>
      </c>
      <c r="E532" s="855">
        <f>'[8]sp. DRG'!F453</f>
        <v>283.450292752</v>
      </c>
      <c r="F532" s="855">
        <f>'[8]sp. DRG'!G453</f>
        <v>15.127124536009587</v>
      </c>
      <c r="G532" s="855">
        <f>'[8]sp. DRG'!H453</f>
        <v>19.255695000000003</v>
      </c>
      <c r="H532" s="1199"/>
      <c r="I532" s="1199"/>
      <c r="J532" s="1199"/>
      <c r="K532" s="1199"/>
      <c r="L532" s="1199">
        <f>'[8]sp. DRG'!I453</f>
        <v>0</v>
      </c>
      <c r="M532" s="1199">
        <f>'[8]sp. DRG'!J453</f>
        <v>0</v>
      </c>
      <c r="N532" s="1199">
        <f>'[8]sp. DRG'!K453</f>
        <v>0</v>
      </c>
      <c r="O532" s="1199">
        <f>'[8]sp. DRG'!L453</f>
        <v>0</v>
      </c>
      <c r="P532" s="1199">
        <f>'[8]sp. DRG'!M453</f>
        <v>0</v>
      </c>
      <c r="Q532" s="1199">
        <f>'[8]sp. DRG'!N453</f>
        <v>0</v>
      </c>
      <c r="R532" s="1199">
        <f>'[8]sp. DRG'!O453</f>
        <v>0</v>
      </c>
      <c r="S532" s="1199">
        <f>'[8]sp. DRG'!P453</f>
        <v>0</v>
      </c>
      <c r="T532" s="1199">
        <f>'[8]sp. DRG'!Q453</f>
        <v>1247</v>
      </c>
      <c r="U532" s="1199">
        <f>'[8]sp. DRG'!R453</f>
        <v>359.24127999997137</v>
      </c>
      <c r="V532" s="1199">
        <f>'[8]sp. DRG'!S453</f>
        <v>966</v>
      </c>
      <c r="W532" s="1199">
        <f>'[8]sp. DRG'!T453</f>
        <v>272.69965000000599</v>
      </c>
      <c r="X532" s="918">
        <f t="shared" ref="X532:X533" si="106">U532+R532+M532+I532+E532</f>
        <v>642.69157275197131</v>
      </c>
      <c r="Y532" s="884">
        <f t="shared" ref="Y532:Y533" si="107">W532+S532+P532+K532+G532</f>
        <v>291.95534500000599</v>
      </c>
      <c r="Z532" s="861"/>
      <c r="AA532" s="861"/>
    </row>
    <row r="533" spans="1:29" s="862" customFormat="1" ht="25.5">
      <c r="A533" s="1414"/>
      <c r="B533" s="1518" t="s">
        <v>1138</v>
      </c>
      <c r="C533" s="1513">
        <v>3</v>
      </c>
      <c r="D533" s="855"/>
      <c r="E533" s="856"/>
      <c r="F533" s="857"/>
      <c r="G533" s="860"/>
      <c r="H533" s="1199"/>
      <c r="I533" s="1199"/>
      <c r="J533" s="1199"/>
      <c r="K533" s="1199"/>
      <c r="L533" s="1199">
        <f>'[8]sp. recuperare si  cronici'!E128</f>
        <v>5191.2875925925937</v>
      </c>
      <c r="M533" s="1199">
        <f>'[8]sp. recuperare si  cronici'!F128</f>
        <v>1121.3181200000001</v>
      </c>
      <c r="N533" s="1199">
        <f>'[8]sp. recuperare si  cronici'!G128</f>
        <v>3394.7313888888884</v>
      </c>
      <c r="O533" s="1199">
        <f>'[8]sp. recuperare si  cronici'!H128</f>
        <v>0</v>
      </c>
      <c r="P533" s="1199">
        <f>'[8]sp. recuperare si  cronici'!I128</f>
        <v>733.26197999999999</v>
      </c>
      <c r="Q533" s="1199">
        <f>'[8]sp. recuperare si  cronici'!J128</f>
        <v>0</v>
      </c>
      <c r="R533" s="1199">
        <f>'[8]sp. recuperare si  cronici'!K128</f>
        <v>0</v>
      </c>
      <c r="S533" s="1199">
        <f>'[8]sp. recuperare si  cronici'!L128</f>
        <v>0</v>
      </c>
      <c r="T533" s="1199">
        <f>'[8]sp. recuperare si  cronici'!M128</f>
        <v>0</v>
      </c>
      <c r="U533" s="1199">
        <f>'[8]sp. recuperare si  cronici'!N128</f>
        <v>0</v>
      </c>
      <c r="V533" s="1199">
        <f>'[8]sp. recuperare si  cronici'!O128</f>
        <v>0</v>
      </c>
      <c r="W533" s="1199">
        <f>'[8]sp. recuperare si  cronici'!P128</f>
        <v>0</v>
      </c>
      <c r="X533" s="918">
        <f t="shared" si="106"/>
        <v>1121.3181200000001</v>
      </c>
      <c r="Y533" s="884">
        <f t="shared" si="107"/>
        <v>733.26197999999999</v>
      </c>
      <c r="Z533" s="861"/>
      <c r="AA533" s="861"/>
    </row>
    <row r="534" spans="1:29" s="862" customFormat="1">
      <c r="A534" s="1414"/>
      <c r="B534" s="1519" t="s">
        <v>1183</v>
      </c>
      <c r="C534" s="1513">
        <v>3</v>
      </c>
      <c r="D534" s="855"/>
      <c r="E534" s="1520"/>
      <c r="F534" s="859"/>
      <c r="G534" s="1521"/>
      <c r="H534" s="1199">
        <f>'[8]sp. recuperare si  cronici'!M127</f>
        <v>0</v>
      </c>
      <c r="I534" s="1199">
        <f>'[8]sp. recuperare si  cronici'!N127</f>
        <v>0</v>
      </c>
      <c r="J534" s="1199">
        <f>'[8]sp. recuperare si  cronici'!O127</f>
        <v>0</v>
      </c>
      <c r="K534" s="1199">
        <f>'[8]sp. recuperare si  cronici'!P127</f>
        <v>0</v>
      </c>
      <c r="L534" s="1199">
        <f>'[8]sp. recuperare si  cronici'!E127</f>
        <v>2293.8834988540871</v>
      </c>
      <c r="M534" s="1199">
        <f>'[8]sp. recuperare si  cronici'!F127</f>
        <v>540.48482999999999</v>
      </c>
      <c r="N534" s="1199">
        <f>'[8]sp. recuperare si  cronici'!G127</f>
        <v>1499.2120363296833</v>
      </c>
      <c r="O534" s="1199">
        <f>'[8]sp. recuperare si  cronici'!H127</f>
        <v>0</v>
      </c>
      <c r="P534" s="1199">
        <f>'[8]sp. recuperare si  cronici'!I127</f>
        <v>353.24433999999997</v>
      </c>
      <c r="Q534" s="1199">
        <f>'[8]sp. recuperare si  cronici'!J127</f>
        <v>0</v>
      </c>
      <c r="R534" s="1199">
        <f>'[8]sp. recuperare si  cronici'!K127</f>
        <v>0</v>
      </c>
      <c r="S534" s="1199">
        <f>'[8]sp. recuperare si  cronici'!L127</f>
        <v>0</v>
      </c>
      <c r="T534" s="1199">
        <f>'[8]sp. recuperare si  cronici'!Q127</f>
        <v>0</v>
      </c>
      <c r="U534" s="1199">
        <f>'[8]sp. recuperare si  cronici'!R127</f>
        <v>0</v>
      </c>
      <c r="V534" s="1199">
        <f>'[8]sp. recuperare si  cronici'!S127</f>
        <v>0</v>
      </c>
      <c r="W534" s="1199">
        <f>'[8]sp. recuperare si  cronici'!T127</f>
        <v>0</v>
      </c>
      <c r="X534" s="918">
        <f>U534+R534+M534+I534+E534</f>
        <v>540.48482999999999</v>
      </c>
      <c r="Y534" s="884">
        <f>W534+S534+P534+K534+G534</f>
        <v>353.24433999999997</v>
      </c>
      <c r="Z534" s="861"/>
      <c r="AA534" s="861"/>
    </row>
    <row r="535" spans="1:29" s="862" customFormat="1" ht="13.5" thickBot="1">
      <c r="A535" s="1414"/>
      <c r="B535" s="1522" t="s">
        <v>1184</v>
      </c>
      <c r="C535" s="1513">
        <v>2</v>
      </c>
      <c r="D535" s="855"/>
      <c r="E535" s="1520"/>
      <c r="F535" s="859"/>
      <c r="G535" s="1521"/>
      <c r="H535" s="1199">
        <f>'[8]sp. acuti altele decat DRG'!E74</f>
        <v>89</v>
      </c>
      <c r="I535" s="1199">
        <f>'[8]sp. acuti altele decat DRG'!F74</f>
        <v>114.134118696</v>
      </c>
      <c r="J535" s="1199">
        <f>'[8]sp. acuti altele decat DRG'!G74</f>
        <v>59</v>
      </c>
      <c r="K535" s="1199">
        <f>'[8]sp. acuti altele decat DRG'!H74</f>
        <v>75.731585240000001</v>
      </c>
      <c r="L535" s="1199">
        <f>'[8]sp. acuti altele decat DRG'!I74</f>
        <v>35</v>
      </c>
      <c r="M535" s="1199">
        <f>'[8]sp. acuti altele decat DRG'!J74</f>
        <v>108.154</v>
      </c>
      <c r="N535" s="1199">
        <f>'[8]sp. acuti altele decat DRG'!K74</f>
        <v>0</v>
      </c>
      <c r="O535" s="1199">
        <f>'[8]sp. acuti altele decat DRG'!L74</f>
        <v>28</v>
      </c>
      <c r="P535" s="1199">
        <f>'[8]sp. acuti altele decat DRG'!M74</f>
        <v>89.174172394999999</v>
      </c>
      <c r="Q535" s="1199">
        <f>'[8]sp. acuti altele decat DRG'!N74</f>
        <v>0</v>
      </c>
      <c r="R535" s="1199">
        <f>'[8]sp. acuti altele decat DRG'!O74</f>
        <v>0</v>
      </c>
      <c r="S535" s="1199">
        <f>'[8]sp. acuti altele decat DRG'!P74</f>
        <v>0</v>
      </c>
      <c r="T535" s="1199">
        <f>'[8]sp. acuti altele decat DRG'!Q74</f>
        <v>670</v>
      </c>
      <c r="U535" s="1199">
        <f>'[8]sp. acuti altele decat DRG'!R74</f>
        <v>213.48964999999998</v>
      </c>
      <c r="V535" s="1199">
        <f>'[8]sp. acuti altele decat DRG'!S74</f>
        <v>212</v>
      </c>
      <c r="W535" s="1199">
        <f>'[8]sp. acuti altele decat DRG'!T74</f>
        <v>61.813789999999997</v>
      </c>
      <c r="X535" s="918">
        <f>U535+R535+M535+I535+E535</f>
        <v>435.77776869599995</v>
      </c>
      <c r="Y535" s="884">
        <f>W535+S535+P535+K535+G535</f>
        <v>226.71954763500003</v>
      </c>
      <c r="Z535" s="861"/>
      <c r="AA535" s="861"/>
    </row>
    <row r="536" spans="1:29" s="862" customFormat="1" ht="13.5" thickBot="1">
      <c r="A536" s="1523"/>
      <c r="B536" s="1524" t="s">
        <v>1185</v>
      </c>
      <c r="C536" s="1525">
        <v>2</v>
      </c>
      <c r="D536" s="864"/>
      <c r="E536" s="1526"/>
      <c r="F536" s="868"/>
      <c r="G536" s="1527"/>
      <c r="H536" s="1199">
        <f>'[8]sp. acuti altele decat DRG'!E75</f>
        <v>482</v>
      </c>
      <c r="I536" s="1199">
        <f>'[8]sp. acuti altele decat DRG'!F75</f>
        <v>581.21846654237504</v>
      </c>
      <c r="J536" s="1199">
        <f>'[8]sp. acuti altele decat DRG'!G75</f>
        <v>216</v>
      </c>
      <c r="K536" s="1199">
        <f>'[8]sp. acuti altele decat DRG'!H75</f>
        <v>261.21920999999998</v>
      </c>
      <c r="L536" s="1199">
        <f>'[8]sp. acuti altele decat DRG'!I75</f>
        <v>0</v>
      </c>
      <c r="M536" s="1199">
        <f>'[8]sp. acuti altele decat DRG'!J75</f>
        <v>0</v>
      </c>
      <c r="N536" s="1199">
        <f>'[8]sp. acuti altele decat DRG'!K75</f>
        <v>0</v>
      </c>
      <c r="O536" s="1199">
        <f>'[8]sp. acuti altele decat DRG'!L75</f>
        <v>0</v>
      </c>
      <c r="P536" s="1199">
        <f>'[8]sp. acuti altele decat DRG'!M75</f>
        <v>0</v>
      </c>
      <c r="Q536" s="1199">
        <f>'[8]sp. acuti altele decat DRG'!N75</f>
        <v>0</v>
      </c>
      <c r="R536" s="1199">
        <f>'[8]sp. acuti altele decat DRG'!O75</f>
        <v>0</v>
      </c>
      <c r="S536" s="1199">
        <f>'[8]sp. acuti altele decat DRG'!P75</f>
        <v>0</v>
      </c>
      <c r="T536" s="1199">
        <f>'[8]sp. acuti altele decat DRG'!Q75</f>
        <v>1379</v>
      </c>
      <c r="U536" s="1199">
        <f>'[8]sp. acuti altele decat DRG'!R75</f>
        <v>456.68343000000698</v>
      </c>
      <c r="V536" s="1199">
        <f>'[8]sp. acuti altele decat DRG'!S75</f>
        <v>361</v>
      </c>
      <c r="W536" s="1199">
        <f>'[8]sp. acuti altele decat DRG'!T75</f>
        <v>119.552370000005</v>
      </c>
      <c r="X536" s="1317">
        <f>U536+R536+M536+I536+E536</f>
        <v>1037.901896542382</v>
      </c>
      <c r="Y536" s="1116">
        <f>W536+S536+P536+K536+G536</f>
        <v>380.77158000000497</v>
      </c>
      <c r="Z536" s="861"/>
      <c r="AA536" s="861"/>
    </row>
    <row r="537" spans="1:29" ht="12.75" customHeight="1" thickBot="1">
      <c r="A537" s="3004" t="s">
        <v>1141</v>
      </c>
      <c r="B537" s="3005"/>
      <c r="C537" s="3022"/>
      <c r="D537" s="874">
        <f t="shared" ref="D537:Y537" si="108">SUM(D468:D536)</f>
        <v>487494.13408788398</v>
      </c>
      <c r="E537" s="875">
        <f t="shared" si="108"/>
        <v>1105977.5930795409</v>
      </c>
      <c r="F537" s="874">
        <f t="shared" si="108"/>
        <v>461191.86852803308</v>
      </c>
      <c r="G537" s="875">
        <f t="shared" si="108"/>
        <v>1045726.8470487079</v>
      </c>
      <c r="H537" s="874">
        <f t="shared" si="108"/>
        <v>571</v>
      </c>
      <c r="I537" s="875">
        <f t="shared" si="108"/>
        <v>695.35258523837501</v>
      </c>
      <c r="J537" s="874">
        <f t="shared" si="108"/>
        <v>275</v>
      </c>
      <c r="K537" s="875">
        <f t="shared" si="108"/>
        <v>336.95079523999999</v>
      </c>
      <c r="L537" s="874">
        <f t="shared" si="108"/>
        <v>51635.904279396724</v>
      </c>
      <c r="M537" s="875">
        <f t="shared" si="108"/>
        <v>156535.16957537719</v>
      </c>
      <c r="N537" s="875">
        <f t="shared" si="108"/>
        <v>43511.417090070303</v>
      </c>
      <c r="O537" s="875">
        <f t="shared" si="108"/>
        <v>28</v>
      </c>
      <c r="P537" s="875">
        <f t="shared" si="108"/>
        <v>134838.65876045605</v>
      </c>
      <c r="Q537" s="874">
        <f t="shared" si="108"/>
        <v>0</v>
      </c>
      <c r="R537" s="875">
        <f t="shared" si="108"/>
        <v>0</v>
      </c>
      <c r="S537" s="875">
        <f t="shared" si="108"/>
        <v>0</v>
      </c>
      <c r="T537" s="874">
        <f t="shared" si="108"/>
        <v>516902</v>
      </c>
      <c r="U537" s="875">
        <f t="shared" si="108"/>
        <v>145363.08190000005</v>
      </c>
      <c r="V537" s="874">
        <f t="shared" si="108"/>
        <v>448661</v>
      </c>
      <c r="W537" s="875">
        <f t="shared" si="108"/>
        <v>124864.77486</v>
      </c>
      <c r="X537" s="875">
        <f t="shared" si="108"/>
        <v>1408571.1971401558</v>
      </c>
      <c r="Y537" s="875">
        <f t="shared" si="108"/>
        <v>1305767.2314644032</v>
      </c>
      <c r="Z537" s="878">
        <f>'[8]sp. DRG'!U454+'[8]sp. recuperare si  cronici'!U129+'[8]sp. acuti altele decat DRG'!U76</f>
        <v>1408571.1971401558</v>
      </c>
      <c r="AA537" s="878">
        <f>'[8]sp. DRG'!V454+'[8]sp. recuperare si  cronici'!V129+'[8]sp. acuti altele decat DRG'!V76</f>
        <v>1305767.2314644037</v>
      </c>
      <c r="AB537" s="879">
        <f>X537-Z537</f>
        <v>0</v>
      </c>
      <c r="AC537" s="879">
        <f>Y537-AA537</f>
        <v>0</v>
      </c>
    </row>
    <row r="538" spans="1:29" s="1020" customFormat="1" ht="13.5" thickBot="1">
      <c r="A538" s="1374"/>
      <c r="B538" s="1528" t="s">
        <v>1142</v>
      </c>
      <c r="C538" s="1529">
        <v>1</v>
      </c>
      <c r="D538" s="1530">
        <f>'[8]sp. DRG'!E471</f>
        <v>0</v>
      </c>
      <c r="E538" s="1531">
        <f>'[8]sp. DRG'!F471</f>
        <v>0</v>
      </c>
      <c r="F538" s="1530">
        <f>'[8]sp. DRG'!G471</f>
        <v>0</v>
      </c>
      <c r="G538" s="1531">
        <f>'[8]sp. DRG'!H471</f>
        <v>0</v>
      </c>
      <c r="H538" s="1530"/>
      <c r="I538" s="1530"/>
      <c r="J538" s="1530"/>
      <c r="K538" s="1530"/>
      <c r="L538" s="1530">
        <f>'[8]sp. DRG'!I471</f>
        <v>0</v>
      </c>
      <c r="M538" s="1531">
        <f>'[8]sp. DRG'!J471</f>
        <v>0</v>
      </c>
      <c r="N538" s="1531">
        <f>'[8]sp. DRG'!K471</f>
        <v>0</v>
      </c>
      <c r="O538" s="1531">
        <f>'[8]sp. DRG'!L471</f>
        <v>0</v>
      </c>
      <c r="P538" s="1531">
        <f>'[8]sp. DRG'!M471</f>
        <v>0</v>
      </c>
      <c r="Q538" s="1530">
        <f>'[8]sp. DRG'!N471</f>
        <v>0</v>
      </c>
      <c r="R538" s="1531">
        <f>'[8]sp. DRG'!O471</f>
        <v>0</v>
      </c>
      <c r="S538" s="1531">
        <f>'[8]sp. DRG'!P471</f>
        <v>0</v>
      </c>
      <c r="T538" s="1530">
        <f>'[8]sp. DRG'!Q471</f>
        <v>0</v>
      </c>
      <c r="U538" s="1531">
        <f>'[8]sp. DRG'!R471</f>
        <v>0</v>
      </c>
      <c r="V538" s="1530">
        <f>'[8]sp. DRG'!S471</f>
        <v>0</v>
      </c>
      <c r="W538" s="1531">
        <f>'[8]sp. DRG'!T471</f>
        <v>0</v>
      </c>
      <c r="X538" s="1532">
        <f>U538+R538+M538+I538+E538</f>
        <v>0</v>
      </c>
      <c r="Y538" s="1532">
        <f>W538+S538+P538+K538+G538</f>
        <v>0</v>
      </c>
      <c r="Z538" s="1533"/>
      <c r="AA538" s="1533"/>
    </row>
    <row r="539" spans="1:29" s="1020" customFormat="1" ht="13.5" thickBot="1">
      <c r="A539" s="1374"/>
      <c r="B539" s="1528" t="s">
        <v>1143</v>
      </c>
      <c r="C539" s="1534">
        <v>2</v>
      </c>
      <c r="D539" s="1535"/>
      <c r="E539" s="1536"/>
      <c r="F539" s="1535"/>
      <c r="G539" s="1536"/>
      <c r="H539" s="1537">
        <f>'[8]sp. acuti altele decat DRG'!E83</f>
        <v>0</v>
      </c>
      <c r="I539" s="1538">
        <f>'[8]sp. acuti altele decat DRG'!F83</f>
        <v>0</v>
      </c>
      <c r="J539" s="1537">
        <f>'[8]sp. acuti altele decat DRG'!G83</f>
        <v>0</v>
      </c>
      <c r="K539" s="1538">
        <f>'[8]sp. acuti altele decat DRG'!H83</f>
        <v>0</v>
      </c>
      <c r="L539" s="1537">
        <f>'[8]sp. acuti altele decat DRG'!I83</f>
        <v>0</v>
      </c>
      <c r="M539" s="1538">
        <f>'[8]sp. acuti altele decat DRG'!J83</f>
        <v>0</v>
      </c>
      <c r="N539" s="1538">
        <f>'[8]sp. acuti altele decat DRG'!K83</f>
        <v>0</v>
      </c>
      <c r="O539" s="1538">
        <f>'[8]sp. acuti altele decat DRG'!L83</f>
        <v>0</v>
      </c>
      <c r="P539" s="1538">
        <f>'[8]sp. acuti altele decat DRG'!M83</f>
        <v>0</v>
      </c>
      <c r="Q539" s="1537">
        <f>'[8]sp. acuti altele decat DRG'!N83</f>
        <v>0</v>
      </c>
      <c r="R539" s="1538">
        <f>'[8]sp. acuti altele decat DRG'!O83</f>
        <v>0</v>
      </c>
      <c r="S539" s="1538">
        <f>'[8]sp. acuti altele decat DRG'!P83</f>
        <v>0</v>
      </c>
      <c r="T539" s="1535">
        <f>'[8]sp. acuti altele decat DRG'!Q83</f>
        <v>0</v>
      </c>
      <c r="U539" s="1536">
        <f>'[8]sp. acuti altele decat DRG'!R83</f>
        <v>0</v>
      </c>
      <c r="V539" s="1535">
        <f>'[8]sp. acuti altele decat DRG'!S83</f>
        <v>0</v>
      </c>
      <c r="W539" s="1536">
        <f>'[8]sp. acuti altele decat DRG'!T83</f>
        <v>0</v>
      </c>
      <c r="X539" s="1532">
        <f>U539+R539+M539+I539+E539</f>
        <v>0</v>
      </c>
      <c r="Y539" s="1532">
        <f>W539+S539+P539+K539+G539</f>
        <v>0</v>
      </c>
      <c r="Z539" s="1533"/>
      <c r="AA539" s="1533"/>
    </row>
    <row r="540" spans="1:29" s="1020" customFormat="1" ht="13.5" thickBot="1">
      <c r="A540" s="3004" t="s">
        <v>1144</v>
      </c>
      <c r="B540" s="3005"/>
      <c r="C540" s="3022"/>
      <c r="D540" s="1539">
        <f>SUM(D538:D539)</f>
        <v>0</v>
      </c>
      <c r="E540" s="1540">
        <f>SUM(E538:E539)</f>
        <v>0</v>
      </c>
      <c r="F540" s="1539">
        <f t="shared" ref="F540:W540" si="109">SUM(F538:F539)</f>
        <v>0</v>
      </c>
      <c r="G540" s="1540">
        <f t="shared" si="109"/>
        <v>0</v>
      </c>
      <c r="H540" s="1539">
        <f t="shared" si="109"/>
        <v>0</v>
      </c>
      <c r="I540" s="1540">
        <f t="shared" si="109"/>
        <v>0</v>
      </c>
      <c r="J540" s="1539">
        <f t="shared" si="109"/>
        <v>0</v>
      </c>
      <c r="K540" s="1540">
        <f t="shared" si="109"/>
        <v>0</v>
      </c>
      <c r="L540" s="1539">
        <f t="shared" si="109"/>
        <v>0</v>
      </c>
      <c r="M540" s="1540">
        <f t="shared" si="109"/>
        <v>0</v>
      </c>
      <c r="N540" s="1540">
        <f>SUM(N538:N539)</f>
        <v>0</v>
      </c>
      <c r="O540" s="1540">
        <f>SUM(O538:O539)</f>
        <v>0</v>
      </c>
      <c r="P540" s="1540">
        <f t="shared" si="109"/>
        <v>0</v>
      </c>
      <c r="Q540" s="1539">
        <f t="shared" si="109"/>
        <v>0</v>
      </c>
      <c r="R540" s="1540">
        <f t="shared" si="109"/>
        <v>0</v>
      </c>
      <c r="S540" s="1540">
        <f t="shared" si="109"/>
        <v>0</v>
      </c>
      <c r="T540" s="1539">
        <f t="shared" si="109"/>
        <v>0</v>
      </c>
      <c r="U540" s="1540">
        <f t="shared" si="109"/>
        <v>0</v>
      </c>
      <c r="V540" s="1539">
        <f t="shared" si="109"/>
        <v>0</v>
      </c>
      <c r="W540" s="1540">
        <f t="shared" si="109"/>
        <v>0</v>
      </c>
      <c r="X540" s="1541">
        <f>SUM(X538:X539)</f>
        <v>0</v>
      </c>
      <c r="Y540" s="1541">
        <f>SUM(Y538:Y539)</f>
        <v>0</v>
      </c>
      <c r="Z540" s="1533">
        <f>'[8]sp. DRG'!U471+'[8]sp. acuti altele decat DRG'!U83</f>
        <v>0</v>
      </c>
      <c r="AA540" s="1533">
        <f>'[8]sp. DRG'!V471+'[8]sp. acuti altele decat DRG'!V83</f>
        <v>0</v>
      </c>
      <c r="AB540" s="879">
        <f>X540-Z540</f>
        <v>0</v>
      </c>
      <c r="AC540" s="879">
        <f>Y540-AA540</f>
        <v>0</v>
      </c>
    </row>
    <row r="541" spans="1:29" ht="13.5" thickBot="1">
      <c r="A541" s="3004" t="s">
        <v>1145</v>
      </c>
      <c r="B541" s="3005"/>
      <c r="C541" s="3022"/>
      <c r="D541" s="874">
        <f t="shared" ref="D541:Y541" si="110">D537+D467+D460+D448+D443+D438+D416+D407+D394+D381+D374+D366+D342+D335+D327+D309+D304+D291+D283+D256+D251+D238+D232+D223+D218+D208+D191+D186+D180+D161+D140+D134+D127+D118+D112+D87+D79+D74+D60+D47+D29+D17+D540</f>
        <v>2464267.192783861</v>
      </c>
      <c r="E541" s="875">
        <f t="shared" si="110"/>
        <v>4777550.8357019471</v>
      </c>
      <c r="F541" s="874">
        <f t="shared" si="110"/>
        <v>2380405.4101474388</v>
      </c>
      <c r="G541" s="875">
        <f t="shared" si="110"/>
        <v>4700851.6718821181</v>
      </c>
      <c r="H541" s="875">
        <f t="shared" si="110"/>
        <v>665</v>
      </c>
      <c r="I541" s="875">
        <f t="shared" si="110"/>
        <v>785.35258523837501</v>
      </c>
      <c r="J541" s="875">
        <f t="shared" si="110"/>
        <v>275</v>
      </c>
      <c r="K541" s="875">
        <f t="shared" si="110"/>
        <v>426.95079523999999</v>
      </c>
      <c r="L541" s="875">
        <f t="shared" si="110"/>
        <v>237998.15562935374</v>
      </c>
      <c r="M541" s="875">
        <f t="shared" si="110"/>
        <v>926848.83327447681</v>
      </c>
      <c r="N541" s="875">
        <f t="shared" si="110"/>
        <v>198477.66844002734</v>
      </c>
      <c r="O541" s="875">
        <f t="shared" si="110"/>
        <v>2346286.601987584</v>
      </c>
      <c r="P541" s="875">
        <f t="shared" si="110"/>
        <v>892988.83558755636</v>
      </c>
      <c r="Q541" s="875">
        <f t="shared" si="110"/>
        <v>250961</v>
      </c>
      <c r="R541" s="875">
        <f t="shared" si="110"/>
        <v>55514.380800000006</v>
      </c>
      <c r="S541" s="875">
        <f t="shared" si="110"/>
        <v>54927.455879999994</v>
      </c>
      <c r="T541" s="874">
        <f t="shared" si="110"/>
        <v>2132269.4369633896</v>
      </c>
      <c r="U541" s="875">
        <f t="shared" si="110"/>
        <v>555972.59057800006</v>
      </c>
      <c r="V541" s="874">
        <f t="shared" si="110"/>
        <v>2015608.4369633894</v>
      </c>
      <c r="W541" s="875">
        <f t="shared" si="110"/>
        <v>526541.79188799998</v>
      </c>
      <c r="X541" s="875">
        <f t="shared" si="110"/>
        <v>6316671.9929396613</v>
      </c>
      <c r="Y541" s="875">
        <f t="shared" si="110"/>
        <v>6175736.7060329132</v>
      </c>
      <c r="Z541" s="878">
        <f>SUM(Z17:Z540)</f>
        <v>6316671.9929396622</v>
      </c>
      <c r="AA541" s="878">
        <f>SUM(AA17:AA540)</f>
        <v>6175736.7060329113</v>
      </c>
      <c r="AB541" s="879">
        <f>X541-Z541</f>
        <v>0</v>
      </c>
      <c r="AC541" s="879">
        <f>Y541-AA541</f>
        <v>0</v>
      </c>
    </row>
    <row r="542" spans="1:29">
      <c r="K542" s="1543" t="s">
        <v>1186</v>
      </c>
      <c r="L542" s="816"/>
      <c r="Z542" s="878">
        <f>'[8]sp. DRG'!U488+'[8]sp. recuperare si  cronici'!U130+'[8]sp. acuti altele decat DRG'!U84</f>
        <v>6316671.9929396603</v>
      </c>
      <c r="AA542" s="878">
        <f>'[8]sp. DRG'!V488+'[8]sp. recuperare si  cronici'!V130+'[8]sp. acuti altele decat DRG'!V84</f>
        <v>6175736.7060329132</v>
      </c>
    </row>
    <row r="544" spans="1:29">
      <c r="Z544" s="878"/>
      <c r="AA544" s="878"/>
    </row>
    <row r="545" spans="3:29" s="1547" customFormat="1" ht="11.25">
      <c r="C545" s="1544"/>
      <c r="D545" s="1545">
        <f>'[8]sp. DRG'!E488</f>
        <v>2464267.192783861</v>
      </c>
      <c r="E545" s="1545">
        <f>'[8]sp. DRG'!F488</f>
        <v>4777550.8357019471</v>
      </c>
      <c r="F545" s="1545">
        <f>'[8]sp. DRG'!G488</f>
        <v>2380405.4101474388</v>
      </c>
      <c r="G545" s="1545">
        <f>'[8]sp. DRG'!H488</f>
        <v>4700851.6718821181</v>
      </c>
      <c r="H545" s="1545">
        <f>'[8]sp. recuperare si  cronici'!M130+'[8]sp. acuti altele decat DRG'!E84</f>
        <v>665</v>
      </c>
      <c r="I545" s="1546">
        <f>'[8]sp. recuperare si  cronici'!N130+'[8]sp. acuti altele decat DRG'!F84</f>
        <v>785.35258523837501</v>
      </c>
      <c r="J545" s="1545">
        <f>'[8]sp. recuperare si  cronici'!O130+'[8]sp. acuti altele decat DRG'!G84</f>
        <v>275</v>
      </c>
      <c r="K545" s="1546">
        <f>'[8]sp. recuperare si  cronici'!P130+'[8]sp. acuti altele decat DRG'!H84</f>
        <v>426.95079523999999</v>
      </c>
      <c r="L545" s="1545">
        <f>'[8]sp. DRG'!I488+'[8]sp. recuperare si  cronici'!E130+'[8]sp. acuti altele decat DRG'!I84</f>
        <v>237998.15562935377</v>
      </c>
      <c r="M545" s="1546">
        <f>'[8]sp. DRG'!J488+'[8]sp. recuperare si  cronici'!F130+'[8]sp. acuti altele decat DRG'!J84</f>
        <v>926848.83327447705</v>
      </c>
      <c r="N545" s="1546">
        <f>'[8]sp. DRG'!K488+'[8]sp. recuperare si  cronici'!G130+'[8]sp. acuti altele decat DRG'!K84</f>
        <v>198477.66844002731</v>
      </c>
      <c r="O545" s="1546">
        <f>'[8]sp. DRG'!L488+'[8]sp. recuperare si  cronici'!H130+'[8]sp. acuti altele decat DRG'!L84</f>
        <v>2346286.601987584</v>
      </c>
      <c r="P545" s="1546">
        <f>'[8]sp. DRG'!M488+'[8]sp. recuperare si  cronici'!I130+'[8]sp. acuti altele decat DRG'!M84</f>
        <v>892988.83558755624</v>
      </c>
      <c r="Q545" s="1545">
        <f>'[8]sp. DRG'!N488+'[8]sp. recuperare si  cronici'!J130+'[8]sp. acuti altele decat DRG'!N84</f>
        <v>250961</v>
      </c>
      <c r="R545" s="1546">
        <f>'[8]sp. DRG'!O488+'[8]sp. recuperare si  cronici'!K130+'[8]sp. acuti altele decat DRG'!O84</f>
        <v>55514.380799999999</v>
      </c>
      <c r="S545" s="1546">
        <f>'[8]sp. DRG'!P488+'[8]sp. recuperare si  cronici'!L130+'[8]sp. acuti altele decat DRG'!P84</f>
        <v>54927.455880000001</v>
      </c>
      <c r="T545" s="1545">
        <f>'[8]sp. DRG'!Q488+'[8]sp. recuperare si  cronici'!Q130+'[8]sp. acuti altele decat DRG'!Q84</f>
        <v>2132269.4369633896</v>
      </c>
      <c r="U545" s="1546">
        <f>'[8]sp. DRG'!R488+'[8]sp. recuperare si  cronici'!R130+'[8]sp. acuti altele decat DRG'!R84</f>
        <v>555972.59057800006</v>
      </c>
      <c r="V545" s="1545">
        <f>'[8]sp. DRG'!S488+'[8]sp. recuperare si  cronici'!S130+'[8]sp. acuti altele decat DRG'!S84</f>
        <v>2015608.4369633896</v>
      </c>
      <c r="W545" s="1546">
        <f>'[8]sp. DRG'!T488+'[8]sp. recuperare si  cronici'!T130+'[8]sp. acuti altele decat DRG'!T84</f>
        <v>526541.79188799998</v>
      </c>
      <c r="X545" s="1546">
        <f>'[8]sp. DRG'!U488+'[8]sp. recuperare si  cronici'!U130+'[8]sp. acuti altele decat DRG'!U84</f>
        <v>6316671.9929396603</v>
      </c>
      <c r="Y545" s="1546">
        <f>'[8]sp. DRG'!V488+'[8]sp. recuperare si  cronici'!V130+'[8]sp. acuti altele decat DRG'!V84</f>
        <v>6175736.7060329132</v>
      </c>
    </row>
    <row r="546" spans="3:29" s="1547" customFormat="1" ht="11.25">
      <c r="C546" s="1544"/>
      <c r="D546" s="1546">
        <f>D541-D545</f>
        <v>0</v>
      </c>
      <c r="E546" s="1546">
        <f t="shared" ref="E546:Y546" si="111">E541-E545</f>
        <v>0</v>
      </c>
      <c r="F546" s="1546">
        <f t="shared" si="111"/>
        <v>0</v>
      </c>
      <c r="G546" s="1546">
        <f t="shared" si="111"/>
        <v>0</v>
      </c>
      <c r="H546" s="1546">
        <f t="shared" si="111"/>
        <v>0</v>
      </c>
      <c r="I546" s="1546">
        <f t="shared" si="111"/>
        <v>0</v>
      </c>
      <c r="J546" s="1546">
        <f t="shared" si="111"/>
        <v>0</v>
      </c>
      <c r="K546" s="1546">
        <f t="shared" si="111"/>
        <v>0</v>
      </c>
      <c r="L546" s="1546">
        <f t="shared" si="111"/>
        <v>0</v>
      </c>
      <c r="M546" s="1546">
        <f t="shared" si="111"/>
        <v>0</v>
      </c>
      <c r="N546" s="1546">
        <f t="shared" si="111"/>
        <v>0</v>
      </c>
      <c r="O546" s="1546">
        <f t="shared" si="111"/>
        <v>0</v>
      </c>
      <c r="P546" s="1546">
        <f t="shared" si="111"/>
        <v>0</v>
      </c>
      <c r="Q546" s="1546">
        <f t="shared" si="111"/>
        <v>0</v>
      </c>
      <c r="R546" s="1546">
        <f t="shared" si="111"/>
        <v>0</v>
      </c>
      <c r="S546" s="1546">
        <f t="shared" si="111"/>
        <v>0</v>
      </c>
      <c r="T546" s="1546">
        <f t="shared" si="111"/>
        <v>0</v>
      </c>
      <c r="U546" s="1546">
        <f t="shared" si="111"/>
        <v>0</v>
      </c>
      <c r="V546" s="1546">
        <f t="shared" si="111"/>
        <v>0</v>
      </c>
      <c r="W546" s="1546">
        <f t="shared" si="111"/>
        <v>0</v>
      </c>
      <c r="X546" s="1546">
        <f t="shared" si="111"/>
        <v>0</v>
      </c>
      <c r="Y546" s="1546">
        <f t="shared" si="111"/>
        <v>0</v>
      </c>
      <c r="Z546" s="1546"/>
      <c r="AA546" s="1546"/>
      <c r="AB546" s="1546"/>
      <c r="AC546" s="1546"/>
    </row>
    <row r="549" spans="3:29">
      <c r="E549" s="1548">
        <f>E541+I541+M541</f>
        <v>5705185.0215616627</v>
      </c>
      <c r="F549" s="820">
        <f>F541+J541+N541</f>
        <v>2579158.0785874659</v>
      </c>
      <c r="G549" s="1546">
        <f>G541+K541+P541</f>
        <v>5594267.4582649143</v>
      </c>
    </row>
    <row r="550" spans="3:29">
      <c r="J550" s="820">
        <f>D541+H541+L541</f>
        <v>2702930.3484132146</v>
      </c>
      <c r="T550" s="1545"/>
      <c r="U550" s="1546"/>
      <c r="V550" s="1545"/>
      <c r="W550" s="1546"/>
    </row>
    <row r="551" spans="3:29">
      <c r="E551" s="1548"/>
      <c r="G551" s="1548"/>
    </row>
    <row r="552" spans="3:29">
      <c r="U552" s="879"/>
      <c r="W552" s="879"/>
    </row>
    <row r="553" spans="3:29">
      <c r="Z553" s="878">
        <f>'[8]sp. DRG'!U488+'[8]sp. recuperare si  cronici'!U130+'[8]sp. acuti altele decat DRG'!U84</f>
        <v>6316671.9929396603</v>
      </c>
      <c r="AA553" s="878">
        <f>'[8]sp. DRG'!V488+'[8]sp. recuperare si  cronici'!V130+'[8]sp. acuti altele decat DRG'!V84</f>
        <v>6175736.7060329132</v>
      </c>
    </row>
  </sheetData>
  <mergeCells count="54">
    <mergeCell ref="A460:C460"/>
    <mergeCell ref="A467:C467"/>
    <mergeCell ref="A537:C537"/>
    <mergeCell ref="A540:C540"/>
    <mergeCell ref="A541:C541"/>
    <mergeCell ref="A448:C448"/>
    <mergeCell ref="A327:C327"/>
    <mergeCell ref="A335:B335"/>
    <mergeCell ref="A342:C342"/>
    <mergeCell ref="A366:C366"/>
    <mergeCell ref="A374:C374"/>
    <mergeCell ref="A381:C381"/>
    <mergeCell ref="A394:C394"/>
    <mergeCell ref="A407:C407"/>
    <mergeCell ref="A416:C416"/>
    <mergeCell ref="A438:C438"/>
    <mergeCell ref="A443:C443"/>
    <mergeCell ref="A309:C309"/>
    <mergeCell ref="A191:C191"/>
    <mergeCell ref="A208:C208"/>
    <mergeCell ref="A218:C218"/>
    <mergeCell ref="A223:C223"/>
    <mergeCell ref="A232:C232"/>
    <mergeCell ref="A238:C238"/>
    <mergeCell ref="A251:C251"/>
    <mergeCell ref="A256:C256"/>
    <mergeCell ref="A283:C283"/>
    <mergeCell ref="A291:C291"/>
    <mergeCell ref="A304:C304"/>
    <mergeCell ref="A186:C186"/>
    <mergeCell ref="A60:C60"/>
    <mergeCell ref="A74:C74"/>
    <mergeCell ref="A79:C79"/>
    <mergeCell ref="A87:C87"/>
    <mergeCell ref="A112:C112"/>
    <mergeCell ref="A118:C118"/>
    <mergeCell ref="A127:C127"/>
    <mergeCell ref="A134:C134"/>
    <mergeCell ref="A140:C140"/>
    <mergeCell ref="A161:C161"/>
    <mergeCell ref="A180:C180"/>
    <mergeCell ref="T4:W4"/>
    <mergeCell ref="X4:X5"/>
    <mergeCell ref="Y4:Y5"/>
    <mergeCell ref="A17:C17"/>
    <mergeCell ref="A29:C29"/>
    <mergeCell ref="A47:C47"/>
    <mergeCell ref="A1:L2"/>
    <mergeCell ref="A4:A5"/>
    <mergeCell ref="B4:B5"/>
    <mergeCell ref="C4:C5"/>
    <mergeCell ref="D4:G4"/>
    <mergeCell ref="H4:K4"/>
    <mergeCell ref="L4:S4"/>
  </mergeCells>
  <pageMargins left="0.23622047244094499" right="0" top="0.41" bottom="0.23622047244094499" header="0.26" footer="0.196850393700787"/>
  <pageSetup paperSize="9" scale="50" orientation="landscape" r:id="rId1"/>
  <headerFooter alignWithMargins="0">
    <oddHeader xml:space="preserve">&amp;Cfinanţate din fondul alocat asistenţei medicale spitaliceşti (în sistem DRG, cronici şi recuperare, NON DRG) în APRILIE -DEC 2015
  </oddHead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AC553"/>
  <sheetViews>
    <sheetView topLeftCell="A4" zoomScale="75" workbookViewId="0">
      <pane xSplit="2" ySplit="3" topLeftCell="G439" activePane="bottomRight" state="frozen"/>
      <selection activeCell="A4" sqref="A4"/>
      <selection pane="topRight" activeCell="D4" sqref="D4"/>
      <selection pane="bottomLeft" activeCell="A7" sqref="A7"/>
      <selection pane="bottomRight" activeCell="P454" sqref="P454"/>
    </sheetView>
  </sheetViews>
  <sheetFormatPr defaultRowHeight="12.75"/>
  <cols>
    <col min="1" max="1" width="6.42578125" style="1552" customWidth="1"/>
    <col min="2" max="2" width="22" style="1552" customWidth="1"/>
    <col min="3" max="3" width="7.7109375" style="2278" customWidth="1"/>
    <col min="4" max="4" width="10.85546875" style="1556" customWidth="1"/>
    <col min="5" max="5" width="12.5703125" style="1556" customWidth="1"/>
    <col min="6" max="6" width="11" style="1556" customWidth="1"/>
    <col min="7" max="7" width="12.7109375" style="1556" customWidth="1"/>
    <col min="8" max="8" width="11" style="1556" customWidth="1"/>
    <col min="9" max="9" width="11.28515625" style="1556" customWidth="1"/>
    <col min="10" max="10" width="11.42578125" style="1556" customWidth="1"/>
    <col min="11" max="11" width="10.7109375" style="1556" customWidth="1"/>
    <col min="12" max="12" width="11" style="1556" customWidth="1"/>
    <col min="13" max="13" width="12.42578125" style="1557" customWidth="1"/>
    <col min="14" max="14" width="11.28515625" style="1552" customWidth="1"/>
    <col min="15" max="15" width="14.28515625" style="1557" customWidth="1"/>
    <col min="16" max="16" width="12.28515625" style="1552" customWidth="1"/>
    <col min="17" max="17" width="11" style="1552" customWidth="1"/>
    <col min="18" max="18" width="10.140625" style="1552" customWidth="1"/>
    <col min="19" max="19" width="10.85546875" style="1552" customWidth="1"/>
    <col min="20" max="20" width="10.7109375" style="1552" customWidth="1"/>
    <col min="21" max="21" width="11.85546875" style="1552" customWidth="1"/>
    <col min="22" max="22" width="10.7109375" style="1552" customWidth="1"/>
    <col min="23" max="23" width="11" style="1552" customWidth="1"/>
    <col min="24" max="24" width="13.42578125" style="1552" customWidth="1"/>
    <col min="25" max="25" width="13.5703125" style="1552" customWidth="1"/>
    <col min="26" max="26" width="11.5703125" style="1553" customWidth="1"/>
    <col min="27" max="27" width="11.140625" style="1553" customWidth="1"/>
    <col min="28" max="28" width="11.85546875" style="1552" customWidth="1"/>
    <col min="29" max="16384" width="9.140625" style="1552"/>
  </cols>
  <sheetData>
    <row r="1" spans="1:27" ht="12.75" customHeight="1">
      <c r="A1" s="3042"/>
      <c r="B1" s="3042"/>
      <c r="C1" s="3042"/>
      <c r="D1" s="3042"/>
      <c r="E1" s="3042"/>
      <c r="F1" s="3042"/>
      <c r="G1" s="3042"/>
      <c r="H1" s="3042"/>
      <c r="I1" s="3042"/>
      <c r="J1" s="3042"/>
      <c r="K1" s="3042"/>
      <c r="L1" s="3042"/>
      <c r="M1" s="1550"/>
      <c r="N1" s="1550"/>
      <c r="O1" s="1550"/>
      <c r="P1" s="1550"/>
      <c r="Q1" s="1550"/>
      <c r="R1" s="1551"/>
      <c r="S1" s="1551"/>
      <c r="T1" s="1551"/>
    </row>
    <row r="2" spans="1:27" ht="14.25" customHeight="1">
      <c r="A2" s="3042"/>
      <c r="B2" s="3042"/>
      <c r="C2" s="3042"/>
      <c r="D2" s="3042"/>
      <c r="E2" s="3042"/>
      <c r="F2" s="3042"/>
      <c r="G2" s="3042"/>
      <c r="H2" s="3042"/>
      <c r="I2" s="3042"/>
      <c r="J2" s="3042"/>
      <c r="K2" s="3042"/>
      <c r="L2" s="3042"/>
      <c r="M2" s="1550"/>
      <c r="N2" s="1550"/>
      <c r="O2" s="1550"/>
      <c r="P2" s="1550"/>
      <c r="Q2" s="1550"/>
    </row>
    <row r="3" spans="1:27" ht="15" customHeight="1" thickBot="1">
      <c r="B3" s="1554"/>
      <c r="C3" s="1555"/>
      <c r="S3" s="1558"/>
      <c r="T3" s="1558"/>
    </row>
    <row r="4" spans="1:27" ht="86.25" customHeight="1" thickBot="1">
      <c r="A4" s="3043" t="s">
        <v>112</v>
      </c>
      <c r="B4" s="3043" t="s">
        <v>113</v>
      </c>
      <c r="C4" s="3045" t="s">
        <v>114</v>
      </c>
      <c r="D4" s="3047" t="s">
        <v>115</v>
      </c>
      <c r="E4" s="3048"/>
      <c r="F4" s="3048"/>
      <c r="G4" s="3049"/>
      <c r="H4" s="3047" t="s">
        <v>116</v>
      </c>
      <c r="I4" s="3048"/>
      <c r="J4" s="3048"/>
      <c r="K4" s="3049"/>
      <c r="L4" s="3047" t="s">
        <v>117</v>
      </c>
      <c r="M4" s="3048"/>
      <c r="N4" s="3048"/>
      <c r="O4" s="3048"/>
      <c r="P4" s="3048"/>
      <c r="Q4" s="3048"/>
      <c r="R4" s="3048"/>
      <c r="S4" s="3049"/>
      <c r="T4" s="3035" t="s">
        <v>118</v>
      </c>
      <c r="U4" s="3036"/>
      <c r="V4" s="3036"/>
      <c r="W4" s="3037"/>
      <c r="X4" s="3038" t="s">
        <v>119</v>
      </c>
      <c r="Y4" s="3040" t="s">
        <v>120</v>
      </c>
    </row>
    <row r="5" spans="1:27" ht="101.25" customHeight="1" thickBot="1">
      <c r="A5" s="3044"/>
      <c r="B5" s="3044"/>
      <c r="C5" s="3046"/>
      <c r="D5" s="1559" t="s">
        <v>121</v>
      </c>
      <c r="E5" s="1560" t="s">
        <v>122</v>
      </c>
      <c r="F5" s="1561" t="s">
        <v>123</v>
      </c>
      <c r="G5" s="1560" t="s">
        <v>124</v>
      </c>
      <c r="H5" s="1559" t="s">
        <v>121</v>
      </c>
      <c r="I5" s="1562" t="s">
        <v>125</v>
      </c>
      <c r="J5" s="1559" t="s">
        <v>1147</v>
      </c>
      <c r="K5" s="1562" t="s">
        <v>126</v>
      </c>
      <c r="L5" s="1559" t="s">
        <v>127</v>
      </c>
      <c r="M5" s="1562" t="s">
        <v>122</v>
      </c>
      <c r="N5" s="1559" t="s">
        <v>1148</v>
      </c>
      <c r="O5" s="1563" t="s">
        <v>1149</v>
      </c>
      <c r="P5" s="1562" t="s">
        <v>130</v>
      </c>
      <c r="Q5" s="1564" t="s">
        <v>131</v>
      </c>
      <c r="R5" s="1560" t="s">
        <v>132</v>
      </c>
      <c r="S5" s="1560" t="s">
        <v>134</v>
      </c>
      <c r="T5" s="1565" t="s">
        <v>135</v>
      </c>
      <c r="U5" s="1560" t="s">
        <v>136</v>
      </c>
      <c r="V5" s="1565" t="s">
        <v>1150</v>
      </c>
      <c r="W5" s="1560" t="s">
        <v>138</v>
      </c>
      <c r="X5" s="3039"/>
      <c r="Y5" s="3041"/>
    </row>
    <row r="6" spans="1:27" ht="26.25" customHeight="1" thickBot="1">
      <c r="A6" s="1566" t="s">
        <v>139</v>
      </c>
      <c r="B6" s="1566" t="s">
        <v>140</v>
      </c>
      <c r="C6" s="1566" t="s">
        <v>141</v>
      </c>
      <c r="D6" s="1566" t="s">
        <v>142</v>
      </c>
      <c r="E6" s="1566" t="s">
        <v>143</v>
      </c>
      <c r="F6" s="1566" t="s">
        <v>144</v>
      </c>
      <c r="G6" s="1566" t="s">
        <v>145</v>
      </c>
      <c r="H6" s="1566" t="s">
        <v>146</v>
      </c>
      <c r="I6" s="1566" t="s">
        <v>147</v>
      </c>
      <c r="J6" s="1566" t="s">
        <v>148</v>
      </c>
      <c r="K6" s="1566" t="s">
        <v>149</v>
      </c>
      <c r="L6" s="1566" t="s">
        <v>150</v>
      </c>
      <c r="M6" s="1566" t="s">
        <v>151</v>
      </c>
      <c r="N6" s="1566" t="s">
        <v>152</v>
      </c>
      <c r="O6" s="1566" t="s">
        <v>153</v>
      </c>
      <c r="P6" s="1566" t="s">
        <v>154</v>
      </c>
      <c r="Q6" s="1566" t="s">
        <v>155</v>
      </c>
      <c r="R6" s="1566" t="s">
        <v>156</v>
      </c>
      <c r="S6" s="1566" t="s">
        <v>158</v>
      </c>
      <c r="T6" s="1566" t="s">
        <v>159</v>
      </c>
      <c r="U6" s="1566" t="s">
        <v>160</v>
      </c>
      <c r="V6" s="1566" t="s">
        <v>161</v>
      </c>
      <c r="W6" s="1566" t="s">
        <v>162</v>
      </c>
      <c r="X6" s="1567" t="s">
        <v>163</v>
      </c>
      <c r="Y6" s="1567" t="s">
        <v>164</v>
      </c>
    </row>
    <row r="7" spans="1:27" ht="22.5" customHeight="1" thickBot="1">
      <c r="A7" s="1568" t="s">
        <v>165</v>
      </c>
      <c r="B7" s="1569" t="s">
        <v>166</v>
      </c>
      <c r="C7" s="1570">
        <v>1</v>
      </c>
      <c r="D7" s="1571">
        <f>'[9]sp. DRG'!E7</f>
        <v>5496</v>
      </c>
      <c r="E7" s="1572">
        <f>'[9]sp. DRG'!F7</f>
        <v>10288.51</v>
      </c>
      <c r="F7" s="1573">
        <f>'[9]sp. DRG'!G7</f>
        <v>5250</v>
      </c>
      <c r="G7" s="1574">
        <f>'[9]sp. DRG'!H7</f>
        <v>10287.34</v>
      </c>
      <c r="H7" s="1575"/>
      <c r="I7" s="1572"/>
      <c r="J7" s="1573"/>
      <c r="K7" s="1576"/>
      <c r="L7" s="1571">
        <f>'[9]sp. DRG'!I7</f>
        <v>167</v>
      </c>
      <c r="M7" s="1571">
        <f>'[9]sp. DRG'!J7</f>
        <v>697.71</v>
      </c>
      <c r="N7" s="1571">
        <f>'[9]sp. DRG'!K7</f>
        <v>123</v>
      </c>
      <c r="O7" s="1571">
        <f>'[9]sp. DRG'!L7</f>
        <v>1648</v>
      </c>
      <c r="P7" s="1571">
        <f>'[9]sp. DRG'!M7</f>
        <v>681.75</v>
      </c>
      <c r="Q7" s="1571">
        <f>'[9]sp. DRG'!N7</f>
        <v>420</v>
      </c>
      <c r="R7" s="1571">
        <f>'[9]sp. DRG'!O7</f>
        <v>98.7</v>
      </c>
      <c r="S7" s="1571">
        <f>'[9]sp. DRG'!P7</f>
        <v>98.7</v>
      </c>
      <c r="T7" s="1571">
        <f>'[9]sp. DRG'!Q7</f>
        <v>3616</v>
      </c>
      <c r="U7" s="1572">
        <f>'[9]sp. DRG'!R7</f>
        <v>1101.27</v>
      </c>
      <c r="V7" s="1573">
        <f>'[9]sp. DRG'!S7</f>
        <v>3758</v>
      </c>
      <c r="W7" s="1574">
        <f>'[9]sp. DRG'!T7</f>
        <v>1101.27</v>
      </c>
      <c r="X7" s="1577">
        <f t="shared" ref="X7:X16" si="0">U7+R7+M7+I7+E7</f>
        <v>12186.19</v>
      </c>
      <c r="Y7" s="1578">
        <f t="shared" ref="Y7:Y16" si="1">W7+S7+P7+K7+G7</f>
        <v>12169.06</v>
      </c>
    </row>
    <row r="8" spans="1:27" ht="14.25" customHeight="1" thickBot="1">
      <c r="A8" s="1579" t="s">
        <v>167</v>
      </c>
      <c r="B8" s="1580" t="s">
        <v>168</v>
      </c>
      <c r="C8" s="1581">
        <v>1</v>
      </c>
      <c r="D8" s="1582">
        <f>'[9]sp. DRG'!E8</f>
        <v>1602</v>
      </c>
      <c r="E8" s="1583">
        <f>'[9]sp. DRG'!F8</f>
        <v>2785.68</v>
      </c>
      <c r="F8" s="1584">
        <f>'[9]sp. DRG'!G8</f>
        <v>1318</v>
      </c>
      <c r="G8" s="1585">
        <f>'[9]sp. DRG'!H8</f>
        <v>2784.64</v>
      </c>
      <c r="H8" s="1586"/>
      <c r="I8" s="1583"/>
      <c r="J8" s="1584"/>
      <c r="K8" s="1587"/>
      <c r="L8" s="1571">
        <f>'[9]sp. DRG'!I8</f>
        <v>0</v>
      </c>
      <c r="M8" s="1571">
        <f>'[9]sp. DRG'!J8</f>
        <v>0</v>
      </c>
      <c r="N8" s="1571">
        <f>'[9]sp. DRG'!K8</f>
        <v>0</v>
      </c>
      <c r="O8" s="1571">
        <f>'[9]sp. DRG'!L8</f>
        <v>0</v>
      </c>
      <c r="P8" s="1571">
        <f>'[9]sp. DRG'!M8</f>
        <v>0</v>
      </c>
      <c r="Q8" s="1571">
        <f>'[9]sp. DRG'!N8</f>
        <v>0</v>
      </c>
      <c r="R8" s="1571">
        <f>'[9]sp. DRG'!O8</f>
        <v>0</v>
      </c>
      <c r="S8" s="1571">
        <f>'[9]sp. DRG'!P8</f>
        <v>0</v>
      </c>
      <c r="T8" s="1582">
        <f>'[9]sp. DRG'!Q8</f>
        <v>1464</v>
      </c>
      <c r="U8" s="1583">
        <f>'[9]sp. DRG'!R8</f>
        <v>366</v>
      </c>
      <c r="V8" s="1584">
        <f>'[9]sp. DRG'!S8</f>
        <v>2085</v>
      </c>
      <c r="W8" s="1585">
        <f>'[9]sp. DRG'!T8</f>
        <v>366</v>
      </c>
      <c r="X8" s="1577">
        <f t="shared" si="0"/>
        <v>3151.68</v>
      </c>
      <c r="Y8" s="1578">
        <f t="shared" si="1"/>
        <v>3150.64</v>
      </c>
    </row>
    <row r="9" spans="1:27" ht="24.75" customHeight="1" thickBot="1">
      <c r="A9" s="1579" t="s">
        <v>169</v>
      </c>
      <c r="B9" s="1580" t="s">
        <v>170</v>
      </c>
      <c r="C9" s="1581">
        <v>1</v>
      </c>
      <c r="D9" s="1582">
        <f>'[9]sp. DRG'!E9</f>
        <v>1500</v>
      </c>
      <c r="E9" s="1583">
        <f>'[9]sp. DRG'!F9</f>
        <v>2742.17</v>
      </c>
      <c r="F9" s="1584">
        <f>'[9]sp. DRG'!G9</f>
        <v>1463</v>
      </c>
      <c r="G9" s="1585">
        <f>'[9]sp. DRG'!H9</f>
        <v>2742.11</v>
      </c>
      <c r="H9" s="1586"/>
      <c r="I9" s="1583"/>
      <c r="J9" s="1584"/>
      <c r="K9" s="1587"/>
      <c r="L9" s="1571">
        <f>'[9]sp. DRG'!I9</f>
        <v>45</v>
      </c>
      <c r="M9" s="1571">
        <f>'[9]sp. DRG'!J9</f>
        <v>99.52</v>
      </c>
      <c r="N9" s="1571">
        <f>'[9]sp. DRG'!K9</f>
        <v>85</v>
      </c>
      <c r="O9" s="1571">
        <f>'[9]sp. DRG'!L9</f>
        <v>0</v>
      </c>
      <c r="P9" s="1571">
        <f>'[9]sp. DRG'!M9</f>
        <v>99.52</v>
      </c>
      <c r="Q9" s="1571">
        <f>'[9]sp. DRG'!N9</f>
        <v>0</v>
      </c>
      <c r="R9" s="1571">
        <f>'[9]sp. DRG'!O9</f>
        <v>0</v>
      </c>
      <c r="S9" s="1571">
        <f>'[9]sp. DRG'!P9</f>
        <v>0</v>
      </c>
      <c r="T9" s="1582">
        <f>'[9]sp. DRG'!Q9</f>
        <v>153</v>
      </c>
      <c r="U9" s="1583">
        <f>'[9]sp. DRG'!R9</f>
        <v>42.84</v>
      </c>
      <c r="V9" s="1584">
        <f>'[9]sp. DRG'!S9</f>
        <v>268</v>
      </c>
      <c r="W9" s="1585">
        <f>'[9]sp. DRG'!T9</f>
        <v>42.84</v>
      </c>
      <c r="X9" s="1577">
        <f t="shared" si="0"/>
        <v>2884.53</v>
      </c>
      <c r="Y9" s="1578">
        <f t="shared" si="1"/>
        <v>2884.4700000000003</v>
      </c>
    </row>
    <row r="10" spans="1:27" ht="14.25" customHeight="1" thickBot="1">
      <c r="A10" s="1579" t="s">
        <v>171</v>
      </c>
      <c r="B10" s="1580" t="s">
        <v>172</v>
      </c>
      <c r="C10" s="1581">
        <v>1</v>
      </c>
      <c r="D10" s="1582">
        <f>'[9]sp. DRG'!E10</f>
        <v>945</v>
      </c>
      <c r="E10" s="1583">
        <f>'[9]sp. DRG'!F10</f>
        <v>1449.07</v>
      </c>
      <c r="F10" s="1584">
        <f>'[9]sp. DRG'!G10</f>
        <v>961</v>
      </c>
      <c r="G10" s="1585">
        <f>'[9]sp. DRG'!H10</f>
        <v>1447.93</v>
      </c>
      <c r="H10" s="1586"/>
      <c r="I10" s="1583"/>
      <c r="J10" s="1584"/>
      <c r="K10" s="1587"/>
      <c r="L10" s="1571">
        <f>'[9]sp. DRG'!I10</f>
        <v>0</v>
      </c>
      <c r="M10" s="1571">
        <f>'[9]sp. DRG'!J10</f>
        <v>0</v>
      </c>
      <c r="N10" s="1571">
        <f>'[9]sp. DRG'!K10</f>
        <v>0</v>
      </c>
      <c r="O10" s="1571">
        <f>'[9]sp. DRG'!L10</f>
        <v>0</v>
      </c>
      <c r="P10" s="1571">
        <f>'[9]sp. DRG'!M10</f>
        <v>0</v>
      </c>
      <c r="Q10" s="1571">
        <f>'[9]sp. DRG'!N10</f>
        <v>0</v>
      </c>
      <c r="R10" s="1571">
        <f>'[9]sp. DRG'!O10</f>
        <v>0</v>
      </c>
      <c r="S10" s="1571">
        <f>'[9]sp. DRG'!P10</f>
        <v>0</v>
      </c>
      <c r="T10" s="1582">
        <f>'[9]sp. DRG'!Q10</f>
        <v>717</v>
      </c>
      <c r="U10" s="1583">
        <f>'[9]sp. DRG'!R10</f>
        <v>232.26</v>
      </c>
      <c r="V10" s="1584">
        <f>'[9]sp. DRG'!S10</f>
        <v>872</v>
      </c>
      <c r="W10" s="1585">
        <f>'[9]sp. DRG'!T10</f>
        <v>232.26</v>
      </c>
      <c r="X10" s="1577">
        <f t="shared" si="0"/>
        <v>1681.33</v>
      </c>
      <c r="Y10" s="1578">
        <f t="shared" si="1"/>
        <v>1680.19</v>
      </c>
    </row>
    <row r="11" spans="1:27" ht="23.25" customHeight="1" thickBot="1">
      <c r="A11" s="1579" t="s">
        <v>173</v>
      </c>
      <c r="B11" s="1580" t="s">
        <v>174</v>
      </c>
      <c r="C11" s="1581">
        <v>1</v>
      </c>
      <c r="D11" s="1582">
        <f>'[9]sp. DRG'!E11</f>
        <v>1299</v>
      </c>
      <c r="E11" s="1583">
        <f>'[9]sp. DRG'!F11</f>
        <v>2358.0500000000002</v>
      </c>
      <c r="F11" s="1584">
        <f>'[9]sp. DRG'!G11</f>
        <v>1310</v>
      </c>
      <c r="G11" s="1585">
        <f>'[9]sp. DRG'!H11</f>
        <v>2356.64</v>
      </c>
      <c r="H11" s="1586"/>
      <c r="I11" s="1583"/>
      <c r="J11" s="1584"/>
      <c r="K11" s="1587"/>
      <c r="L11" s="1571">
        <f>'[9]sp. DRG'!I11</f>
        <v>96</v>
      </c>
      <c r="M11" s="1571">
        <f>'[9]sp. DRG'!J11</f>
        <v>222.43</v>
      </c>
      <c r="N11" s="1571">
        <f>'[9]sp. DRG'!K11</f>
        <v>99</v>
      </c>
      <c r="O11" s="1571">
        <f>'[9]sp. DRG'!L11</f>
        <v>0</v>
      </c>
      <c r="P11" s="1571">
        <f>'[9]sp. DRG'!M11</f>
        <v>222.43</v>
      </c>
      <c r="Q11" s="1571">
        <f>'[9]sp. DRG'!N11</f>
        <v>0</v>
      </c>
      <c r="R11" s="1571">
        <f>'[9]sp. DRG'!O11</f>
        <v>0</v>
      </c>
      <c r="S11" s="1571">
        <f>'[9]sp. DRG'!P11</f>
        <v>0</v>
      </c>
      <c r="T11" s="1582">
        <f>'[9]sp. DRG'!Q11</f>
        <v>415</v>
      </c>
      <c r="U11" s="1583">
        <f>'[9]sp. DRG'!R11</f>
        <v>125.35</v>
      </c>
      <c r="V11" s="1584">
        <f>'[9]sp. DRG'!S11</f>
        <v>729</v>
      </c>
      <c r="W11" s="1585">
        <f>'[9]sp. DRG'!T11</f>
        <v>125.35</v>
      </c>
      <c r="X11" s="1577">
        <f t="shared" si="0"/>
        <v>2705.83</v>
      </c>
      <c r="Y11" s="1578">
        <f t="shared" si="1"/>
        <v>2704.42</v>
      </c>
    </row>
    <row r="12" spans="1:27" ht="14.25" customHeight="1" thickBot="1">
      <c r="A12" s="1579" t="s">
        <v>175</v>
      </c>
      <c r="B12" s="1580" t="s">
        <v>176</v>
      </c>
      <c r="C12" s="1581">
        <v>1</v>
      </c>
      <c r="D12" s="1582">
        <f>'[9]sp. DRG'!E12</f>
        <v>896</v>
      </c>
      <c r="E12" s="1583">
        <f>'[9]sp. DRG'!F12</f>
        <v>1216.8</v>
      </c>
      <c r="F12" s="1584">
        <f>'[9]sp. DRG'!G12</f>
        <v>926</v>
      </c>
      <c r="G12" s="1585">
        <f>'[9]sp. DRG'!H12</f>
        <v>1215.6099999999999</v>
      </c>
      <c r="H12" s="1586"/>
      <c r="I12" s="1583"/>
      <c r="J12" s="1584"/>
      <c r="K12" s="1587"/>
      <c r="L12" s="1571">
        <f>'[9]sp. DRG'!I12</f>
        <v>42</v>
      </c>
      <c r="M12" s="1571">
        <f>'[9]sp. DRG'!J12</f>
        <v>97.31</v>
      </c>
      <c r="N12" s="1571">
        <f>'[9]sp. DRG'!K12</f>
        <v>49</v>
      </c>
      <c r="O12" s="1571">
        <f>'[9]sp. DRG'!L12</f>
        <v>0</v>
      </c>
      <c r="P12" s="1571">
        <f>'[9]sp. DRG'!M12</f>
        <v>97.31</v>
      </c>
      <c r="Q12" s="1571">
        <f>'[9]sp. DRG'!N12</f>
        <v>0</v>
      </c>
      <c r="R12" s="1571">
        <f>'[9]sp. DRG'!O12</f>
        <v>0</v>
      </c>
      <c r="S12" s="1571">
        <f>'[9]sp. DRG'!P12</f>
        <v>0</v>
      </c>
      <c r="T12" s="1582">
        <f>'[9]sp. DRG'!Q12</f>
        <v>154</v>
      </c>
      <c r="U12" s="1583">
        <f>'[9]sp. DRG'!R12</f>
        <v>42.59</v>
      </c>
      <c r="V12" s="1584">
        <f>'[9]sp. DRG'!S12</f>
        <v>154</v>
      </c>
      <c r="W12" s="1585">
        <f>'[9]sp. DRG'!T12</f>
        <v>42.59</v>
      </c>
      <c r="X12" s="1577">
        <f t="shared" si="0"/>
        <v>1356.7</v>
      </c>
      <c r="Y12" s="1578">
        <f t="shared" si="1"/>
        <v>1355.51</v>
      </c>
    </row>
    <row r="13" spans="1:27" ht="23.25" thickBot="1">
      <c r="A13" s="1579" t="s">
        <v>177</v>
      </c>
      <c r="B13" s="1580" t="s">
        <v>178</v>
      </c>
      <c r="C13" s="1581">
        <v>1</v>
      </c>
      <c r="D13" s="1582">
        <f>'[9]sp. DRG'!E13</f>
        <v>192</v>
      </c>
      <c r="E13" s="1583">
        <f>'[9]sp. DRG'!F13</f>
        <v>254.98</v>
      </c>
      <c r="F13" s="1584">
        <f>'[9]sp. DRG'!G13</f>
        <v>193</v>
      </c>
      <c r="G13" s="1585">
        <f>'[9]sp. DRG'!H13</f>
        <v>253.67</v>
      </c>
      <c r="H13" s="1586"/>
      <c r="I13" s="1583"/>
      <c r="J13" s="1584"/>
      <c r="K13" s="1587"/>
      <c r="L13" s="1571">
        <f>'[9]sp. DRG'!I13</f>
        <v>80</v>
      </c>
      <c r="M13" s="1571">
        <f>'[9]sp. DRG'!J13</f>
        <v>593.4</v>
      </c>
      <c r="N13" s="1571">
        <f>'[9]sp. DRG'!K13</f>
        <v>0</v>
      </c>
      <c r="O13" s="1571">
        <f>'[9]sp. DRG'!L13</f>
        <v>2509</v>
      </c>
      <c r="P13" s="1571">
        <f>'[9]sp. DRG'!M13</f>
        <v>577.07000000000005</v>
      </c>
      <c r="Q13" s="1571">
        <f>'[9]sp. DRG'!N13</f>
        <v>0</v>
      </c>
      <c r="R13" s="1571">
        <f>'[9]sp. DRG'!O13</f>
        <v>0</v>
      </c>
      <c r="S13" s="1571">
        <f>'[9]sp. DRG'!P13</f>
        <v>0</v>
      </c>
      <c r="T13" s="1582">
        <f>'[9]sp. DRG'!Q13</f>
        <v>244</v>
      </c>
      <c r="U13" s="1583">
        <f>'[9]sp. DRG'!R13</f>
        <v>78.3</v>
      </c>
      <c r="V13" s="1584">
        <f>'[9]sp. DRG'!S13</f>
        <v>218</v>
      </c>
      <c r="W13" s="1585">
        <f>'[9]sp. DRG'!T13</f>
        <v>78.3</v>
      </c>
      <c r="X13" s="1577">
        <f t="shared" si="0"/>
        <v>926.68</v>
      </c>
      <c r="Y13" s="1578">
        <f t="shared" si="1"/>
        <v>909.04</v>
      </c>
    </row>
    <row r="14" spans="1:27" s="1598" customFormat="1" ht="23.25" thickBot="1">
      <c r="A14" s="1588" t="s">
        <v>179</v>
      </c>
      <c r="B14" s="1589" t="s">
        <v>180</v>
      </c>
      <c r="C14" s="1590">
        <v>1</v>
      </c>
      <c r="D14" s="1591">
        <f>'[9]sp. DRG'!E14</f>
        <v>637</v>
      </c>
      <c r="E14" s="1592">
        <f>'[9]sp. DRG'!F14</f>
        <v>943.9</v>
      </c>
      <c r="F14" s="1593">
        <f>'[9]sp. DRG'!G14</f>
        <v>610</v>
      </c>
      <c r="G14" s="1594">
        <f>'[9]sp. DRG'!H14</f>
        <v>943.56</v>
      </c>
      <c r="H14" s="1595"/>
      <c r="I14" s="1592"/>
      <c r="J14" s="1593"/>
      <c r="K14" s="1596"/>
      <c r="L14" s="1571">
        <f>'[9]sp. DRG'!I14</f>
        <v>35</v>
      </c>
      <c r="M14" s="1571">
        <f>'[9]sp. DRG'!J14</f>
        <v>81.09</v>
      </c>
      <c r="N14" s="1571">
        <f>'[9]sp. DRG'!K14</f>
        <v>35</v>
      </c>
      <c r="O14" s="1571">
        <f>'[9]sp. DRG'!L14</f>
        <v>0</v>
      </c>
      <c r="P14" s="1571">
        <f>'[9]sp. DRG'!M14</f>
        <v>75.58</v>
      </c>
      <c r="Q14" s="1571">
        <f>'[9]sp. DRG'!N14</f>
        <v>0</v>
      </c>
      <c r="R14" s="1571">
        <f>'[9]sp. DRG'!O14</f>
        <v>0</v>
      </c>
      <c r="S14" s="1571">
        <f>'[9]sp. DRG'!P14</f>
        <v>0</v>
      </c>
      <c r="T14" s="1591">
        <f>'[9]sp. DRG'!Q14</f>
        <v>502</v>
      </c>
      <c r="U14" s="1592">
        <f>'[9]sp. DRG'!R14</f>
        <v>151</v>
      </c>
      <c r="V14" s="1593">
        <f>'[9]sp. DRG'!S14</f>
        <v>534</v>
      </c>
      <c r="W14" s="1594">
        <f>'[9]sp. DRG'!T14</f>
        <v>151</v>
      </c>
      <c r="X14" s="1577">
        <f t="shared" si="0"/>
        <v>1175.99</v>
      </c>
      <c r="Y14" s="1578">
        <f t="shared" si="1"/>
        <v>1170.1399999999999</v>
      </c>
      <c r="Z14" s="1597"/>
      <c r="AA14" s="1597"/>
    </row>
    <row r="15" spans="1:27" s="1598" customFormat="1" ht="27.75" customHeight="1" thickBot="1">
      <c r="A15" s="1588" t="s">
        <v>1151</v>
      </c>
      <c r="B15" s="1599" t="s">
        <v>1152</v>
      </c>
      <c r="C15" s="1588">
        <v>2</v>
      </c>
      <c r="D15" s="1600">
        <f>'[9]sp. DRG'!E16</f>
        <v>77</v>
      </c>
      <c r="E15" s="1600">
        <f>'[9]sp. DRG'!F16</f>
        <v>145.07</v>
      </c>
      <c r="F15" s="1600">
        <f>'[9]sp. DRG'!G16</f>
        <v>82</v>
      </c>
      <c r="G15" s="1600">
        <f>'[9]sp. DRG'!H16</f>
        <v>144.9</v>
      </c>
      <c r="H15" s="1600"/>
      <c r="I15" s="1600"/>
      <c r="J15" s="1600"/>
      <c r="K15" s="1600"/>
      <c r="L15" s="1600">
        <f>'[9]sp. DRG'!I16</f>
        <v>0</v>
      </c>
      <c r="M15" s="1600">
        <f>'[9]sp. DRG'!J16</f>
        <v>0</v>
      </c>
      <c r="N15" s="1600">
        <f>'[9]sp. DRG'!K16</f>
        <v>0</v>
      </c>
      <c r="O15" s="1600">
        <f>'[9]sp. DRG'!L16</f>
        <v>0</v>
      </c>
      <c r="P15" s="1600">
        <f>'[9]sp. DRG'!M16</f>
        <v>0</v>
      </c>
      <c r="Q15" s="1600">
        <f>'[9]sp. DRG'!N16</f>
        <v>0</v>
      </c>
      <c r="R15" s="1600">
        <f>'[9]sp. DRG'!O16</f>
        <v>0</v>
      </c>
      <c r="S15" s="1600">
        <f>'[9]sp. DRG'!P16</f>
        <v>0</v>
      </c>
      <c r="T15" s="1600">
        <f>'[9]sp. DRG'!Q16</f>
        <v>0</v>
      </c>
      <c r="U15" s="1600">
        <f>'[9]sp. DRG'!R16</f>
        <v>0</v>
      </c>
      <c r="V15" s="1600">
        <f>'[9]sp. DRG'!S16</f>
        <v>0</v>
      </c>
      <c r="W15" s="1600">
        <f>'[9]sp. DRG'!T16</f>
        <v>0</v>
      </c>
      <c r="X15" s="1577">
        <f t="shared" si="0"/>
        <v>145.07</v>
      </c>
      <c r="Y15" s="1578">
        <f t="shared" si="1"/>
        <v>144.9</v>
      </c>
      <c r="Z15" s="1597"/>
      <c r="AA15" s="1597"/>
    </row>
    <row r="16" spans="1:27" s="1598" customFormat="1" ht="23.25" thickBot="1">
      <c r="A16" s="1579" t="s">
        <v>181</v>
      </c>
      <c r="B16" s="1589" t="s">
        <v>182</v>
      </c>
      <c r="C16" s="1590">
        <v>1</v>
      </c>
      <c r="D16" s="1600">
        <f>'[9]sp. DRG'!E15</f>
        <v>94</v>
      </c>
      <c r="E16" s="1601">
        <f>'[9]sp. DRG'!F15</f>
        <v>138.68</v>
      </c>
      <c r="F16" s="1602">
        <f>'[9]sp. DRG'!G15</f>
        <v>94</v>
      </c>
      <c r="G16" s="1603">
        <f>'[9]sp. DRG'!H15</f>
        <v>137.63</v>
      </c>
      <c r="H16" s="1604"/>
      <c r="I16" s="1604"/>
      <c r="J16" s="1604"/>
      <c r="K16" s="1605"/>
      <c r="L16" s="1571">
        <f>'[9]sp. DRG'!I15</f>
        <v>203</v>
      </c>
      <c r="M16" s="1571">
        <f>'[9]sp. DRG'!J15</f>
        <v>598.51</v>
      </c>
      <c r="N16" s="1571">
        <f>'[9]sp. DRG'!K15</f>
        <v>186</v>
      </c>
      <c r="O16" s="1571">
        <f>'[9]sp. DRG'!L15</f>
        <v>973</v>
      </c>
      <c r="P16" s="1571">
        <f>'[9]sp. DRG'!M15</f>
        <v>598.51</v>
      </c>
      <c r="Q16" s="1571">
        <f>'[9]sp. DRG'!N15</f>
        <v>0</v>
      </c>
      <c r="R16" s="1571">
        <f>'[9]sp. DRG'!O15</f>
        <v>0</v>
      </c>
      <c r="S16" s="1571">
        <f>'[9]sp. DRG'!P15</f>
        <v>0</v>
      </c>
      <c r="T16" s="1606">
        <f>'[9]sp. DRG'!Q15</f>
        <v>47</v>
      </c>
      <c r="U16" s="1607">
        <f>'[9]sp. DRG'!R15</f>
        <v>14.71</v>
      </c>
      <c r="V16" s="1608">
        <f>'[9]sp. DRG'!S15</f>
        <v>69</v>
      </c>
      <c r="W16" s="1609">
        <f>'[9]sp. DRG'!T15</f>
        <v>14.71</v>
      </c>
      <c r="X16" s="1577">
        <f t="shared" si="0"/>
        <v>751.90000000000009</v>
      </c>
      <c r="Y16" s="1578">
        <f t="shared" si="1"/>
        <v>750.85</v>
      </c>
      <c r="Z16" s="1597"/>
      <c r="AA16" s="1597"/>
    </row>
    <row r="17" spans="1:29" ht="13.5" thickBot="1">
      <c r="A17" s="3027" t="s">
        <v>183</v>
      </c>
      <c r="B17" s="3028"/>
      <c r="C17" s="3029"/>
      <c r="D17" s="1610">
        <f>SUM(D7:D16)</f>
        <v>12738</v>
      </c>
      <c r="E17" s="1611">
        <f>SUM(E7:E16)</f>
        <v>22322.91</v>
      </c>
      <c r="F17" s="1610">
        <f t="shared" ref="F17:W17" si="2">SUM(F7:F16)</f>
        <v>12207</v>
      </c>
      <c r="G17" s="1611">
        <f t="shared" si="2"/>
        <v>22314.030000000002</v>
      </c>
      <c r="H17" s="1610">
        <f t="shared" si="2"/>
        <v>0</v>
      </c>
      <c r="I17" s="1611">
        <f t="shared" si="2"/>
        <v>0</v>
      </c>
      <c r="J17" s="1610">
        <f t="shared" si="2"/>
        <v>0</v>
      </c>
      <c r="K17" s="1611">
        <f t="shared" si="2"/>
        <v>0</v>
      </c>
      <c r="L17" s="1612">
        <f t="shared" si="2"/>
        <v>668</v>
      </c>
      <c r="M17" s="1613">
        <f t="shared" si="2"/>
        <v>2389.9699999999998</v>
      </c>
      <c r="N17" s="1612">
        <f t="shared" si="2"/>
        <v>577</v>
      </c>
      <c r="O17" s="1613">
        <f t="shared" si="2"/>
        <v>5130</v>
      </c>
      <c r="P17" s="1613">
        <f t="shared" si="2"/>
        <v>2352.17</v>
      </c>
      <c r="Q17" s="1612">
        <f t="shared" si="2"/>
        <v>420</v>
      </c>
      <c r="R17" s="1613">
        <f t="shared" si="2"/>
        <v>98.7</v>
      </c>
      <c r="S17" s="1613">
        <f t="shared" si="2"/>
        <v>98.7</v>
      </c>
      <c r="T17" s="1612">
        <f t="shared" si="2"/>
        <v>7312</v>
      </c>
      <c r="U17" s="1613">
        <f t="shared" si="2"/>
        <v>2154.3199999999997</v>
      </c>
      <c r="V17" s="1612">
        <f t="shared" si="2"/>
        <v>8687</v>
      </c>
      <c r="W17" s="1613">
        <f t="shared" si="2"/>
        <v>2154.3199999999997</v>
      </c>
      <c r="X17" s="1611">
        <f>SUM(X7:X16)</f>
        <v>26965.900000000009</v>
      </c>
      <c r="Y17" s="1611">
        <f>SUM(Y7:Y16)</f>
        <v>26919.219999999998</v>
      </c>
      <c r="Z17" s="1614">
        <f>'[9]sp. DRG'!U17+'[9]sp. recuperare si  cronici'!U7+'[9]sp. acuti altele decat DRG'!F8</f>
        <v>26965.900000000009</v>
      </c>
      <c r="AA17" s="1614">
        <f>'[9]sp. DRG'!V17+'[9]sp. recuperare si  cronici'!V7+'[9]sp. acuti altele decat DRG'!H8</f>
        <v>26919.219999999998</v>
      </c>
      <c r="AB17" s="1615">
        <f>X17-Z17</f>
        <v>0</v>
      </c>
      <c r="AC17" s="1615">
        <f>Y17-AA17</f>
        <v>0</v>
      </c>
    </row>
    <row r="18" spans="1:29" ht="22.5">
      <c r="A18" s="1568" t="s">
        <v>184</v>
      </c>
      <c r="B18" s="1569" t="s">
        <v>185</v>
      </c>
      <c r="C18" s="1570">
        <v>1</v>
      </c>
      <c r="D18" s="1571">
        <f>'[9]sp. DRG'!E18</f>
        <v>9216</v>
      </c>
      <c r="E18" s="1572">
        <f>'[9]sp. DRG'!F18</f>
        <v>19623.444</v>
      </c>
      <c r="F18" s="1573">
        <f>'[9]sp. DRG'!G18</f>
        <v>9216</v>
      </c>
      <c r="G18" s="1574">
        <f>'[9]sp. DRG'!H18</f>
        <v>19623.439999999999</v>
      </c>
      <c r="H18" s="1616"/>
      <c r="I18" s="1572"/>
      <c r="J18" s="1617"/>
      <c r="K18" s="1574"/>
      <c r="L18" s="1616">
        <f>'[9]sp. DRG'!I18</f>
        <v>558</v>
      </c>
      <c r="M18" s="1618">
        <f>'[9]sp. DRG'!J18</f>
        <v>2532.3389999999999</v>
      </c>
      <c r="N18" s="1617">
        <f>'[9]sp. DRG'!K18</f>
        <v>378</v>
      </c>
      <c r="O18" s="1617">
        <f>'[9]sp. DRG'!L18</f>
        <v>9354</v>
      </c>
      <c r="P18" s="1618">
        <f>'[9]sp. DRG'!M18</f>
        <v>2532.3389999999999</v>
      </c>
      <c r="Q18" s="1617">
        <f>'[9]sp. DRG'!N18</f>
        <v>1800</v>
      </c>
      <c r="R18" s="1618">
        <f>'[9]sp. DRG'!O18</f>
        <v>408.6</v>
      </c>
      <c r="S18" s="1578">
        <f>'[9]sp. DRG'!P18</f>
        <v>408.6</v>
      </c>
      <c r="T18" s="1616">
        <f>'[9]sp. DRG'!Q18</f>
        <v>4278</v>
      </c>
      <c r="U18" s="1618">
        <f>'[9]sp. DRG'!R18</f>
        <v>1256.8499999999999</v>
      </c>
      <c r="V18" s="1618">
        <f>'[9]sp. DRG'!S18</f>
        <v>5431</v>
      </c>
      <c r="W18" s="1618">
        <f>'[9]sp. DRG'!T18</f>
        <v>1256.8499999999999</v>
      </c>
      <c r="X18" s="1619">
        <f t="shared" ref="X18:X28" si="3">U18+R18+M18+I18+E18</f>
        <v>23821.233</v>
      </c>
      <c r="Y18" s="1620">
        <f t="shared" ref="Y18:Y28" si="4">W18+S18+P18+K18+G18</f>
        <v>23821.228999999999</v>
      </c>
    </row>
    <row r="19" spans="1:29">
      <c r="A19" s="1579" t="s">
        <v>186</v>
      </c>
      <c r="B19" s="1580" t="s">
        <v>187</v>
      </c>
      <c r="C19" s="1621">
        <v>1</v>
      </c>
      <c r="D19" s="1582">
        <f>'[9]sp. DRG'!E19</f>
        <v>636</v>
      </c>
      <c r="E19" s="1583">
        <f>'[9]sp. DRG'!F19</f>
        <v>1021.872</v>
      </c>
      <c r="F19" s="1584">
        <f>'[9]sp. DRG'!G19</f>
        <v>636</v>
      </c>
      <c r="G19" s="1585">
        <f>'[9]sp. DRG'!H19</f>
        <v>1021.87</v>
      </c>
      <c r="H19" s="1622"/>
      <c r="I19" s="1583"/>
      <c r="J19" s="1623"/>
      <c r="K19" s="1585"/>
      <c r="L19" s="1622">
        <f>'[9]sp. DRG'!I19</f>
        <v>111</v>
      </c>
      <c r="M19" s="1624">
        <f>'[9]sp. DRG'!J19</f>
        <v>211.346</v>
      </c>
      <c r="N19" s="1623">
        <f>'[9]sp. DRG'!K19</f>
        <v>118</v>
      </c>
      <c r="O19" s="1623">
        <f>'[9]sp. DRG'!L19</f>
        <v>0</v>
      </c>
      <c r="P19" s="1624">
        <f>'[9]sp. DRG'!M19</f>
        <v>211.346</v>
      </c>
      <c r="Q19" s="1623">
        <f>'[9]sp. DRG'!N19</f>
        <v>0</v>
      </c>
      <c r="R19" s="1624">
        <f>'[9]sp. DRG'!O19</f>
        <v>0</v>
      </c>
      <c r="S19" s="1620">
        <f>'[9]sp. DRG'!P19</f>
        <v>0</v>
      </c>
      <c r="T19" s="1622">
        <f>'[9]sp. DRG'!Q19</f>
        <v>557</v>
      </c>
      <c r="U19" s="1624">
        <f>'[9]sp. DRG'!R19</f>
        <v>137.38</v>
      </c>
      <c r="V19" s="1624">
        <f>'[9]sp. DRG'!S19</f>
        <v>792</v>
      </c>
      <c r="W19" s="1624">
        <f>'[9]sp. DRG'!T19</f>
        <v>137.37</v>
      </c>
      <c r="X19" s="1619">
        <f t="shared" si="3"/>
        <v>1370.598</v>
      </c>
      <c r="Y19" s="1620">
        <f t="shared" si="4"/>
        <v>1370.586</v>
      </c>
    </row>
    <row r="20" spans="1:29" ht="22.5">
      <c r="A20" s="1579" t="s">
        <v>188</v>
      </c>
      <c r="B20" s="1625" t="s">
        <v>189</v>
      </c>
      <c r="C20" s="1581">
        <v>1</v>
      </c>
      <c r="D20" s="1582">
        <f>'[9]sp. DRG'!E20</f>
        <v>312</v>
      </c>
      <c r="E20" s="1583">
        <f>'[9]sp. DRG'!F20</f>
        <v>347.49700000000001</v>
      </c>
      <c r="F20" s="1584">
        <f>'[9]sp. DRG'!G20</f>
        <v>312</v>
      </c>
      <c r="G20" s="1585">
        <f>'[9]sp. DRG'!H20</f>
        <v>347.5</v>
      </c>
      <c r="H20" s="1622"/>
      <c r="I20" s="1624"/>
      <c r="J20" s="1623"/>
      <c r="K20" s="1620"/>
      <c r="L20" s="1622">
        <f>'[9]sp. DRG'!I20</f>
        <v>198</v>
      </c>
      <c r="M20" s="1624">
        <f>'[9]sp. DRG'!J20</f>
        <v>593.82100000000003</v>
      </c>
      <c r="N20" s="1623">
        <f>'[9]sp. DRG'!K20</f>
        <v>147</v>
      </c>
      <c r="O20" s="1623">
        <f>'[9]sp. DRG'!L20</f>
        <v>2515</v>
      </c>
      <c r="P20" s="1624">
        <f>'[9]sp. DRG'!M20</f>
        <v>593.82100000000003</v>
      </c>
      <c r="Q20" s="1623">
        <f>'[9]sp. DRG'!N20</f>
        <v>0</v>
      </c>
      <c r="R20" s="1624">
        <f>'[9]sp. DRG'!O20</f>
        <v>0</v>
      </c>
      <c r="S20" s="1620">
        <f>'[9]sp. DRG'!P20</f>
        <v>0</v>
      </c>
      <c r="T20" s="1622">
        <f>'[9]sp. DRG'!Q20</f>
        <v>0</v>
      </c>
      <c r="U20" s="1624">
        <f>'[9]sp. DRG'!R20</f>
        <v>0</v>
      </c>
      <c r="V20" s="1624">
        <f>'[9]sp. DRG'!S20</f>
        <v>0</v>
      </c>
      <c r="W20" s="1624">
        <f>'[9]sp. DRG'!T20</f>
        <v>0</v>
      </c>
      <c r="X20" s="1619">
        <f t="shared" si="3"/>
        <v>941.31799999999998</v>
      </c>
      <c r="Y20" s="1620">
        <f t="shared" si="4"/>
        <v>941.32100000000003</v>
      </c>
    </row>
    <row r="21" spans="1:29" ht="22.5">
      <c r="A21" s="1579" t="s">
        <v>190</v>
      </c>
      <c r="B21" s="1625" t="s">
        <v>191</v>
      </c>
      <c r="C21" s="1581">
        <v>1</v>
      </c>
      <c r="D21" s="1582">
        <f>'[9]sp. DRG'!E21</f>
        <v>213</v>
      </c>
      <c r="E21" s="1583">
        <f>'[9]sp. DRG'!F21</f>
        <v>224.91</v>
      </c>
      <c r="F21" s="1584">
        <f>'[9]sp. DRG'!G21</f>
        <v>213</v>
      </c>
      <c r="G21" s="1585">
        <f>'[9]sp. DRG'!H21</f>
        <v>224.91</v>
      </c>
      <c r="H21" s="1622"/>
      <c r="I21" s="1624"/>
      <c r="J21" s="1623"/>
      <c r="K21" s="1620"/>
      <c r="L21" s="1622">
        <f>'[9]sp. DRG'!I21</f>
        <v>138</v>
      </c>
      <c r="M21" s="1624">
        <f>'[9]sp. DRG'!J21</f>
        <v>544.90099999999995</v>
      </c>
      <c r="N21" s="1623">
        <f>'[9]sp. DRG'!K21</f>
        <v>57</v>
      </c>
      <c r="O21" s="1623">
        <f>'[9]sp. DRG'!L21</f>
        <v>3041</v>
      </c>
      <c r="P21" s="1624">
        <f>'[9]sp. DRG'!M21</f>
        <v>544.90099999999995</v>
      </c>
      <c r="Q21" s="1623">
        <f>'[9]sp. DRG'!N21</f>
        <v>0</v>
      </c>
      <c r="R21" s="1624">
        <f>'[9]sp. DRG'!O21</f>
        <v>0</v>
      </c>
      <c r="S21" s="1620">
        <f>'[9]sp. DRG'!P21</f>
        <v>0</v>
      </c>
      <c r="T21" s="1622">
        <f>'[9]sp. DRG'!Q21</f>
        <v>575</v>
      </c>
      <c r="U21" s="1624">
        <f>'[9]sp. DRG'!R21</f>
        <v>57.5</v>
      </c>
      <c r="V21" s="1624">
        <f>'[9]sp. DRG'!S21</f>
        <v>772</v>
      </c>
      <c r="W21" s="1624">
        <f>'[9]sp. DRG'!T21</f>
        <v>57.5</v>
      </c>
      <c r="X21" s="1619">
        <f t="shared" si="3"/>
        <v>827.31099999999992</v>
      </c>
      <c r="Y21" s="1620">
        <f t="shared" si="4"/>
        <v>827.31099999999992</v>
      </c>
    </row>
    <row r="22" spans="1:29" ht="22.5">
      <c r="A22" s="1579" t="s">
        <v>192</v>
      </c>
      <c r="B22" s="1625" t="s">
        <v>193</v>
      </c>
      <c r="C22" s="1581">
        <v>3</v>
      </c>
      <c r="D22" s="1582"/>
      <c r="E22" s="1624"/>
      <c r="F22" s="1623"/>
      <c r="G22" s="1620"/>
      <c r="H22" s="1622"/>
      <c r="I22" s="1624"/>
      <c r="J22" s="1623"/>
      <c r="K22" s="1620"/>
      <c r="L22" s="1622">
        <f>'[9]sp. recuperare si  cronici'!E8</f>
        <v>129</v>
      </c>
      <c r="M22" s="1624">
        <f>'[9]sp. recuperare si  cronici'!F8</f>
        <v>1472.039</v>
      </c>
      <c r="N22" s="1623">
        <f>'[9]sp. recuperare si  cronici'!G8</f>
        <v>0</v>
      </c>
      <c r="O22" s="1623">
        <f>'[9]sp. recuperare si  cronici'!H8</f>
        <v>14029</v>
      </c>
      <c r="P22" s="1624">
        <f>'[9]sp. recuperare si  cronici'!I8</f>
        <v>1472.039</v>
      </c>
      <c r="Q22" s="1623">
        <f>'[9]sp. recuperare si  cronici'!J8</f>
        <v>0</v>
      </c>
      <c r="R22" s="1624">
        <f>'[9]sp. recuperare si  cronici'!K8</f>
        <v>0</v>
      </c>
      <c r="S22" s="1620">
        <f>'[9]sp. recuperare si  cronici'!L8</f>
        <v>0</v>
      </c>
      <c r="T22" s="1622">
        <f>'[9]sp. recuperare si  cronici'!M8</f>
        <v>0</v>
      </c>
      <c r="U22" s="1624">
        <f>'[9]sp. recuperare si  cronici'!N8</f>
        <v>0</v>
      </c>
      <c r="V22" s="1624">
        <f>'[9]sp. recuperare si  cronici'!O8</f>
        <v>0</v>
      </c>
      <c r="W22" s="1624">
        <f>'[9]sp. recuperare si  cronici'!P8</f>
        <v>0</v>
      </c>
      <c r="X22" s="1619">
        <f t="shared" si="3"/>
        <v>1472.039</v>
      </c>
      <c r="Y22" s="1620">
        <f t="shared" si="4"/>
        <v>1472.039</v>
      </c>
    </row>
    <row r="23" spans="1:29" ht="33.75">
      <c r="A23" s="1579" t="s">
        <v>194</v>
      </c>
      <c r="B23" s="1625" t="s">
        <v>195</v>
      </c>
      <c r="C23" s="1581">
        <v>3</v>
      </c>
      <c r="D23" s="1582"/>
      <c r="E23" s="1624"/>
      <c r="F23" s="1623"/>
      <c r="G23" s="1620"/>
      <c r="H23" s="1622"/>
      <c r="I23" s="1624"/>
      <c r="J23" s="1623"/>
      <c r="K23" s="1620"/>
      <c r="L23" s="1622">
        <f>'[9]sp. recuperare si  cronici'!E9</f>
        <v>285</v>
      </c>
      <c r="M23" s="1624">
        <f>'[9]sp. recuperare si  cronici'!F9</f>
        <v>872.1</v>
      </c>
      <c r="N23" s="1623">
        <f>'[9]sp. recuperare si  cronici'!G9</f>
        <v>285</v>
      </c>
      <c r="O23" s="1623">
        <f>'[9]sp. recuperare si  cronici'!H9</f>
        <v>0</v>
      </c>
      <c r="P23" s="1624">
        <f>'[9]sp. recuperare si  cronici'!I9</f>
        <v>872.1</v>
      </c>
      <c r="Q23" s="1623">
        <f>'[9]sp. recuperare si  cronici'!J9</f>
        <v>0</v>
      </c>
      <c r="R23" s="1624">
        <f>'[9]sp. recuperare si  cronici'!K9</f>
        <v>0</v>
      </c>
      <c r="S23" s="1620">
        <f>'[9]sp. recuperare si  cronici'!L9</f>
        <v>0</v>
      </c>
      <c r="T23" s="1622">
        <f>'[9]sp. recuperare si  cronici'!M9</f>
        <v>0</v>
      </c>
      <c r="U23" s="1624">
        <f>'[9]sp. recuperare si  cronici'!N9</f>
        <v>0</v>
      </c>
      <c r="V23" s="1624">
        <f>'[9]sp. recuperare si  cronici'!O9</f>
        <v>0</v>
      </c>
      <c r="W23" s="1624">
        <f>'[9]sp. recuperare si  cronici'!P9</f>
        <v>0</v>
      </c>
      <c r="X23" s="1619">
        <f t="shared" si="3"/>
        <v>872.1</v>
      </c>
      <c r="Y23" s="1620">
        <f t="shared" si="4"/>
        <v>872.1</v>
      </c>
    </row>
    <row r="24" spans="1:29" ht="22.5">
      <c r="A24" s="1579" t="s">
        <v>196</v>
      </c>
      <c r="B24" s="1625" t="s">
        <v>197</v>
      </c>
      <c r="C24" s="1581">
        <v>3</v>
      </c>
      <c r="D24" s="1582"/>
      <c r="E24" s="1624"/>
      <c r="F24" s="1623"/>
      <c r="G24" s="1620"/>
      <c r="H24" s="1622"/>
      <c r="I24" s="1624"/>
      <c r="J24" s="1623"/>
      <c r="K24" s="1620"/>
      <c r="L24" s="1622">
        <f>'[9]sp. recuperare si  cronici'!E10</f>
        <v>92</v>
      </c>
      <c r="M24" s="1622">
        <f>'[9]sp. recuperare si  cronici'!F10</f>
        <v>569.15899999999999</v>
      </c>
      <c r="N24" s="1622">
        <f>'[9]sp. recuperare si  cronici'!G10</f>
        <v>0</v>
      </c>
      <c r="O24" s="1622">
        <f>'[9]sp. recuperare si  cronici'!H10</f>
        <v>4936</v>
      </c>
      <c r="P24" s="1622">
        <f>'[9]sp. recuperare si  cronici'!I10</f>
        <v>569.15899999999999</v>
      </c>
      <c r="Q24" s="1622">
        <f>'[9]sp. recuperare si  cronici'!J10</f>
        <v>0</v>
      </c>
      <c r="R24" s="1622">
        <f>'[9]sp. recuperare si  cronici'!K10</f>
        <v>0</v>
      </c>
      <c r="S24" s="1622">
        <f>'[9]sp. recuperare si  cronici'!L10</f>
        <v>0</v>
      </c>
      <c r="T24" s="1622">
        <f>'[9]sp. recuperare si  cronici'!M10</f>
        <v>0</v>
      </c>
      <c r="U24" s="1622">
        <f>'[9]sp. recuperare si  cronici'!N10</f>
        <v>0</v>
      </c>
      <c r="V24" s="1622">
        <f>'[9]sp. recuperare si  cronici'!O10</f>
        <v>0</v>
      </c>
      <c r="W24" s="1622">
        <f>'[9]sp. recuperare si  cronici'!P10</f>
        <v>0</v>
      </c>
      <c r="X24" s="1619">
        <f t="shared" si="3"/>
        <v>569.15899999999999</v>
      </c>
      <c r="Y24" s="1620">
        <f t="shared" si="4"/>
        <v>569.15899999999999</v>
      </c>
    </row>
    <row r="25" spans="1:29" ht="33.75">
      <c r="A25" s="1626" t="s">
        <v>198</v>
      </c>
      <c r="B25" s="1627" t="s">
        <v>199</v>
      </c>
      <c r="C25" s="1628">
        <v>3</v>
      </c>
      <c r="D25" s="1582"/>
      <c r="E25" s="1624"/>
      <c r="F25" s="1623"/>
      <c r="G25" s="1620"/>
      <c r="H25" s="1622"/>
      <c r="I25" s="1624"/>
      <c r="J25" s="1623"/>
      <c r="K25" s="1620"/>
      <c r="L25" s="1622">
        <f>'[9]sp. recuperare si  cronici'!E11</f>
        <v>0</v>
      </c>
      <c r="M25" s="1622">
        <f>'[9]sp. recuperare si  cronici'!F11</f>
        <v>0</v>
      </c>
      <c r="N25" s="1622">
        <f>'[9]sp. recuperare si  cronici'!G11</f>
        <v>0</v>
      </c>
      <c r="O25" s="1622">
        <f>'[9]sp. recuperare si  cronici'!H11</f>
        <v>0</v>
      </c>
      <c r="P25" s="1622">
        <f>'[9]sp. recuperare si  cronici'!I11</f>
        <v>0</v>
      </c>
      <c r="Q25" s="1622">
        <f>'[9]sp. recuperare si  cronici'!J11</f>
        <v>1320</v>
      </c>
      <c r="R25" s="1622">
        <f>'[9]sp. recuperare si  cronici'!K11</f>
        <v>277.2</v>
      </c>
      <c r="S25" s="1622">
        <f>'[9]sp. recuperare si  cronici'!L11</f>
        <v>277.2</v>
      </c>
      <c r="T25" s="1622">
        <f>'[9]sp. recuperare si  cronici'!M11</f>
        <v>0</v>
      </c>
      <c r="U25" s="1622">
        <f>'[9]sp. recuperare si  cronici'!N11</f>
        <v>0</v>
      </c>
      <c r="V25" s="1622">
        <f>'[9]sp. recuperare si  cronici'!O11</f>
        <v>0</v>
      </c>
      <c r="W25" s="1622">
        <f>'[9]sp. recuperare si  cronici'!P11</f>
        <v>0</v>
      </c>
      <c r="X25" s="1619">
        <f t="shared" si="3"/>
        <v>277.2</v>
      </c>
      <c r="Y25" s="1620">
        <f t="shared" si="4"/>
        <v>277.2</v>
      </c>
    </row>
    <row r="26" spans="1:29" ht="22.5">
      <c r="A26" s="1626" t="s">
        <v>200</v>
      </c>
      <c r="B26" s="1629" t="s">
        <v>201</v>
      </c>
      <c r="C26" s="1628">
        <v>1</v>
      </c>
      <c r="D26" s="1582">
        <f>'[9]sp. DRG'!E22</f>
        <v>294</v>
      </c>
      <c r="E26" s="1583">
        <f>'[9]sp. DRG'!F22</f>
        <v>425.84399999999999</v>
      </c>
      <c r="F26" s="1584">
        <f>'[9]sp. DRG'!G22</f>
        <v>294</v>
      </c>
      <c r="G26" s="1585">
        <f>'[9]sp. DRG'!H22</f>
        <v>425.84</v>
      </c>
      <c r="H26" s="1622"/>
      <c r="I26" s="1624"/>
      <c r="J26" s="1623"/>
      <c r="K26" s="1620"/>
      <c r="L26" s="1622">
        <f>'[9]sp. DRG'!I22</f>
        <v>510</v>
      </c>
      <c r="M26" s="1624">
        <f>'[9]sp. DRG'!J22</f>
        <v>1235.9449999999999</v>
      </c>
      <c r="N26" s="1623">
        <f>'[9]sp. DRG'!K22</f>
        <v>521</v>
      </c>
      <c r="O26" s="1623">
        <f>'[9]sp. DRG'!L22</f>
        <v>662</v>
      </c>
      <c r="P26" s="1624">
        <f>'[9]sp. DRG'!M22</f>
        <v>1218.336</v>
      </c>
      <c r="Q26" s="1623">
        <f>'[9]sp. DRG'!N22</f>
        <v>0</v>
      </c>
      <c r="R26" s="1624">
        <f>'[9]sp. DRG'!O22</f>
        <v>0</v>
      </c>
      <c r="S26" s="1620">
        <f>'[9]sp. DRG'!P22</f>
        <v>0</v>
      </c>
      <c r="T26" s="1622">
        <f>'[9]sp. DRG'!Q22</f>
        <v>44</v>
      </c>
      <c r="U26" s="1624">
        <f>'[9]sp. DRG'!R22</f>
        <v>6</v>
      </c>
      <c r="V26" s="1624">
        <f>'[9]sp. DRG'!S22</f>
        <v>71</v>
      </c>
      <c r="W26" s="1624">
        <f>'[9]sp. DRG'!T22</f>
        <v>6</v>
      </c>
      <c r="X26" s="1619">
        <f t="shared" si="3"/>
        <v>1667.789</v>
      </c>
      <c r="Y26" s="1620">
        <f t="shared" si="4"/>
        <v>1650.1759999999999</v>
      </c>
    </row>
    <row r="27" spans="1:29" ht="24" customHeight="1">
      <c r="A27" s="1626" t="s">
        <v>202</v>
      </c>
      <c r="B27" s="1627" t="s">
        <v>203</v>
      </c>
      <c r="C27" s="1628">
        <v>1</v>
      </c>
      <c r="D27" s="1582">
        <f>'[9]sp. DRG'!E23</f>
        <v>20</v>
      </c>
      <c r="E27" s="1583">
        <f>'[9]sp. DRG'!F23</f>
        <v>31.76</v>
      </c>
      <c r="F27" s="1584">
        <f>'[9]sp. DRG'!G23</f>
        <v>21</v>
      </c>
      <c r="G27" s="1585">
        <f>'[9]sp. DRG'!H23</f>
        <v>14.33</v>
      </c>
      <c r="H27" s="1622"/>
      <c r="I27" s="1624"/>
      <c r="J27" s="1623"/>
      <c r="K27" s="1620"/>
      <c r="L27" s="1622">
        <f>'[9]sp. DRG'!I23</f>
        <v>120</v>
      </c>
      <c r="M27" s="1624">
        <f>'[9]sp. DRG'!J23</f>
        <v>399.73</v>
      </c>
      <c r="N27" s="1623">
        <f>'[9]sp. DRG'!K23</f>
        <v>123</v>
      </c>
      <c r="O27" s="1623">
        <f>'[9]sp. DRG'!L23</f>
        <v>1275</v>
      </c>
      <c r="P27" s="1624">
        <f>'[9]sp. DRG'!M23</f>
        <v>399.73</v>
      </c>
      <c r="Q27" s="1623">
        <f>'[9]sp. DRG'!N23</f>
        <v>4350</v>
      </c>
      <c r="R27" s="1624">
        <f>'[9]sp. DRG'!O23</f>
        <v>987.45</v>
      </c>
      <c r="S27" s="1620">
        <f>'[9]sp. DRG'!P23</f>
        <v>987.45</v>
      </c>
      <c r="T27" s="1622">
        <f>'[9]sp. DRG'!Q23</f>
        <v>401</v>
      </c>
      <c r="U27" s="1624">
        <f>'[9]sp. DRG'!R23</f>
        <v>197.12</v>
      </c>
      <c r="V27" s="1624">
        <f>'[9]sp. DRG'!S23</f>
        <v>602</v>
      </c>
      <c r="W27" s="1624">
        <f>'[9]sp. DRG'!T23</f>
        <v>197.12</v>
      </c>
      <c r="X27" s="1619">
        <f t="shared" si="3"/>
        <v>1616.0600000000002</v>
      </c>
      <c r="Y27" s="1620">
        <f t="shared" si="4"/>
        <v>1598.63</v>
      </c>
    </row>
    <row r="28" spans="1:29" ht="13.5" thickBot="1">
      <c r="A28" s="1630" t="s">
        <v>204</v>
      </c>
      <c r="B28" s="1631" t="s">
        <v>205</v>
      </c>
      <c r="C28" s="1632">
        <v>1</v>
      </c>
      <c r="D28" s="1633">
        <f>'[9]sp. DRG'!E24</f>
        <v>305</v>
      </c>
      <c r="E28" s="1634">
        <f>'[9]sp. DRG'!F24</f>
        <v>520.96</v>
      </c>
      <c r="F28" s="1635">
        <f>'[9]sp. DRG'!G24</f>
        <v>305</v>
      </c>
      <c r="G28" s="1636">
        <f>'[9]sp. DRG'!H24</f>
        <v>520.95500000000004</v>
      </c>
      <c r="H28" s="1637"/>
      <c r="I28" s="1638"/>
      <c r="J28" s="1639"/>
      <c r="K28" s="1640"/>
      <c r="L28" s="1637">
        <f>'[9]sp. DRG'!I24</f>
        <v>0</v>
      </c>
      <c r="M28" s="1638">
        <f>'[9]sp. DRG'!J24</f>
        <v>0</v>
      </c>
      <c r="N28" s="1639">
        <f>'[9]sp. DRG'!K24</f>
        <v>0</v>
      </c>
      <c r="O28" s="1639">
        <f>'[9]sp. DRG'!L24</f>
        <v>0</v>
      </c>
      <c r="P28" s="1638">
        <f>'[9]sp. DRG'!M24</f>
        <v>0</v>
      </c>
      <c r="Q28" s="1639">
        <f>'[9]sp. DRG'!N24</f>
        <v>0</v>
      </c>
      <c r="R28" s="1638">
        <f>'[9]sp. DRG'!O24</f>
        <v>0</v>
      </c>
      <c r="S28" s="1640">
        <f>'[9]sp. DRG'!P24</f>
        <v>0</v>
      </c>
      <c r="T28" s="1637">
        <f>'[9]sp. DRG'!Q24</f>
        <v>250</v>
      </c>
      <c r="U28" s="1638">
        <f>'[9]sp. DRG'!R24</f>
        <v>103.34</v>
      </c>
      <c r="V28" s="1638">
        <f>'[9]sp. DRG'!S24</f>
        <v>269</v>
      </c>
      <c r="W28" s="1638">
        <f>'[9]sp. DRG'!T24</f>
        <v>103.34</v>
      </c>
      <c r="X28" s="1619">
        <f t="shared" si="3"/>
        <v>624.30000000000007</v>
      </c>
      <c r="Y28" s="1620">
        <f t="shared" si="4"/>
        <v>624.29500000000007</v>
      </c>
    </row>
    <row r="29" spans="1:29" ht="13.5" thickBot="1">
      <c r="A29" s="3027" t="s">
        <v>206</v>
      </c>
      <c r="B29" s="3028"/>
      <c r="C29" s="3029"/>
      <c r="D29" s="1641">
        <f t="shared" ref="D29:Y29" si="5">SUM(D18:D28)</f>
        <v>10996</v>
      </c>
      <c r="E29" s="1642">
        <f t="shared" si="5"/>
        <v>22196.286999999997</v>
      </c>
      <c r="F29" s="1641">
        <f t="shared" si="5"/>
        <v>10997</v>
      </c>
      <c r="G29" s="1642">
        <f t="shared" si="5"/>
        <v>22178.845000000001</v>
      </c>
      <c r="H29" s="1643">
        <f t="shared" si="5"/>
        <v>0</v>
      </c>
      <c r="I29" s="1642">
        <f t="shared" si="5"/>
        <v>0</v>
      </c>
      <c r="J29" s="1641">
        <f t="shared" si="5"/>
        <v>0</v>
      </c>
      <c r="K29" s="1642">
        <f t="shared" si="5"/>
        <v>0</v>
      </c>
      <c r="L29" s="1643">
        <f t="shared" si="5"/>
        <v>2141</v>
      </c>
      <c r="M29" s="1642">
        <f t="shared" si="5"/>
        <v>8431.3799999999992</v>
      </c>
      <c r="N29" s="1641">
        <f t="shared" si="5"/>
        <v>1629</v>
      </c>
      <c r="O29" s="1641">
        <f t="shared" si="5"/>
        <v>35812</v>
      </c>
      <c r="P29" s="1642">
        <f t="shared" si="5"/>
        <v>8413.7710000000006</v>
      </c>
      <c r="Q29" s="1641">
        <f t="shared" si="5"/>
        <v>7470</v>
      </c>
      <c r="R29" s="1642">
        <f t="shared" si="5"/>
        <v>1673.25</v>
      </c>
      <c r="S29" s="1644">
        <f t="shared" si="5"/>
        <v>1673.25</v>
      </c>
      <c r="T29" s="1641">
        <f t="shared" si="5"/>
        <v>6105</v>
      </c>
      <c r="U29" s="1642">
        <f t="shared" si="5"/>
        <v>1758.1899999999998</v>
      </c>
      <c r="V29" s="1641">
        <f t="shared" si="5"/>
        <v>7937</v>
      </c>
      <c r="W29" s="1611">
        <f t="shared" si="5"/>
        <v>1758.1799999999996</v>
      </c>
      <c r="X29" s="1611">
        <f t="shared" si="5"/>
        <v>34059.107000000004</v>
      </c>
      <c r="Y29" s="1611">
        <f t="shared" si="5"/>
        <v>34024.045999999995</v>
      </c>
      <c r="Z29" s="1614">
        <f>'[9]sp. DRG'!U25+'[9]sp. recuperare si  cronici'!U12</f>
        <v>34059.107000000004</v>
      </c>
      <c r="AA29" s="1614">
        <f>'[9]sp. DRG'!V25+'[9]sp. recuperare si  cronici'!V12</f>
        <v>34024.045999999995</v>
      </c>
      <c r="AB29" s="1615">
        <f>X29-Z29</f>
        <v>0</v>
      </c>
      <c r="AC29" s="1615">
        <f>Y29-AA29</f>
        <v>0</v>
      </c>
    </row>
    <row r="30" spans="1:29" ht="22.5">
      <c r="A30" s="1568" t="s">
        <v>207</v>
      </c>
      <c r="B30" s="1645" t="s">
        <v>208</v>
      </c>
      <c r="C30" s="1621">
        <v>1</v>
      </c>
      <c r="D30" s="1571">
        <f>'[9]sp. DRG'!E26</f>
        <v>8202</v>
      </c>
      <c r="E30" s="1572">
        <f>'[9]sp. DRG'!F26</f>
        <v>16065.42</v>
      </c>
      <c r="F30" s="1573">
        <f>'[9]sp. DRG'!G26</f>
        <v>7929</v>
      </c>
      <c r="G30" s="1574">
        <f>'[9]sp. DRG'!H26</f>
        <v>15803.12</v>
      </c>
      <c r="H30" s="1616"/>
      <c r="I30" s="1572"/>
      <c r="J30" s="1617"/>
      <c r="K30" s="1574"/>
      <c r="L30" s="1616">
        <f>'[9]sp. DRG'!I26</f>
        <v>87</v>
      </c>
      <c r="M30" s="1618">
        <f>'[9]sp. DRG'!J26</f>
        <v>722.81</v>
      </c>
      <c r="N30" s="1617">
        <f>'[9]sp. DRG'!K26</f>
        <v>0</v>
      </c>
      <c r="O30" s="1617">
        <f>'[9]sp. DRG'!L26</f>
        <v>2128</v>
      </c>
      <c r="P30" s="1618">
        <f>'[9]sp. DRG'!M26</f>
        <v>696.57</v>
      </c>
      <c r="Q30" s="1617">
        <f>'[9]sp. DRG'!N26</f>
        <v>0</v>
      </c>
      <c r="R30" s="1618">
        <f>'[9]sp. DRG'!O26</f>
        <v>0</v>
      </c>
      <c r="S30" s="1646">
        <f>'[9]sp. DRG'!P26</f>
        <v>0</v>
      </c>
      <c r="T30" s="1647">
        <f>'[9]sp. DRG'!Q26</f>
        <v>3801</v>
      </c>
      <c r="U30" s="1618">
        <f>'[9]sp. DRG'!R26</f>
        <v>1112.1099999999999</v>
      </c>
      <c r="V30" s="1617">
        <f>'[9]sp. DRG'!S26</f>
        <v>5470</v>
      </c>
      <c r="W30" s="1578">
        <f>'[9]sp. DRG'!T26</f>
        <v>1112.1400000000001</v>
      </c>
      <c r="X30" s="1648">
        <f t="shared" ref="X30:X46" si="6">U30+R30+M30+I30+E30</f>
        <v>17900.34</v>
      </c>
      <c r="Y30" s="1649">
        <f t="shared" ref="Y30:Y46" si="7">W30+S30+P30+K30+G30</f>
        <v>17611.830000000002</v>
      </c>
    </row>
    <row r="31" spans="1:29" s="1598" customFormat="1">
      <c r="A31" s="1579" t="s">
        <v>209</v>
      </c>
      <c r="B31" s="1580" t="s">
        <v>210</v>
      </c>
      <c r="C31" s="1621">
        <v>1</v>
      </c>
      <c r="D31" s="1582">
        <f>'[9]sp. DRG'!E27</f>
        <v>2674</v>
      </c>
      <c r="E31" s="1583">
        <f>'[9]sp. DRG'!F27</f>
        <v>5122.53</v>
      </c>
      <c r="F31" s="1584">
        <f>'[9]sp. DRG'!G27</f>
        <v>2504</v>
      </c>
      <c r="G31" s="1585">
        <f>'[9]sp. DRG'!H27</f>
        <v>4965.43</v>
      </c>
      <c r="H31" s="1650"/>
      <c r="I31" s="1583"/>
      <c r="J31" s="1651"/>
      <c r="K31" s="1585"/>
      <c r="L31" s="1622">
        <f>'[9]sp. DRG'!I27</f>
        <v>75</v>
      </c>
      <c r="M31" s="1624">
        <f>'[9]sp. DRG'!J27</f>
        <v>315.07</v>
      </c>
      <c r="N31" s="1623">
        <f>'[9]sp. DRG'!K27</f>
        <v>75</v>
      </c>
      <c r="O31" s="1623">
        <f>'[9]sp. DRG'!L27</f>
        <v>0</v>
      </c>
      <c r="P31" s="1624">
        <f>'[9]sp. DRG'!M27</f>
        <v>315.07</v>
      </c>
      <c r="Q31" s="1623">
        <f>'[9]sp. DRG'!N27</f>
        <v>0</v>
      </c>
      <c r="R31" s="1624">
        <f>'[9]sp. DRG'!O27</f>
        <v>0</v>
      </c>
      <c r="S31" s="1652">
        <f>'[9]sp. DRG'!P27</f>
        <v>0</v>
      </c>
      <c r="T31" s="1653">
        <f>'[9]sp. DRG'!Q27</f>
        <v>432</v>
      </c>
      <c r="U31" s="1624">
        <f>'[9]sp. DRG'!R27</f>
        <v>104.67</v>
      </c>
      <c r="V31" s="1623">
        <f>'[9]sp. DRG'!S27</f>
        <v>1895</v>
      </c>
      <c r="W31" s="1620">
        <f>'[9]sp. DRG'!T27</f>
        <v>69.78</v>
      </c>
      <c r="X31" s="1648">
        <f t="shared" si="6"/>
        <v>5542.2699999999995</v>
      </c>
      <c r="Y31" s="1649">
        <f t="shared" si="7"/>
        <v>5350.2800000000007</v>
      </c>
      <c r="Z31" s="1597"/>
      <c r="AA31" s="1597"/>
    </row>
    <row r="32" spans="1:29" ht="27" customHeight="1">
      <c r="A32" s="1579" t="s">
        <v>211</v>
      </c>
      <c r="B32" s="1580" t="s">
        <v>212</v>
      </c>
      <c r="C32" s="1621">
        <v>1</v>
      </c>
      <c r="D32" s="1582">
        <f>'[9]sp. DRG'!E29</f>
        <v>2783</v>
      </c>
      <c r="E32" s="1583">
        <f>'[9]sp. DRG'!F29</f>
        <v>4770.33</v>
      </c>
      <c r="F32" s="1584">
        <f>'[9]sp. DRG'!G29</f>
        <v>2784</v>
      </c>
      <c r="G32" s="1585">
        <f>'[9]sp. DRG'!H29</f>
        <v>4751.54</v>
      </c>
      <c r="H32" s="1622"/>
      <c r="I32" s="1583"/>
      <c r="J32" s="1623"/>
      <c r="K32" s="1585"/>
      <c r="L32" s="1622">
        <f>'[9]sp. DRG'!I29</f>
        <v>0</v>
      </c>
      <c r="M32" s="1624">
        <f>'[9]sp. DRG'!J29</f>
        <v>0</v>
      </c>
      <c r="N32" s="1623">
        <f>'[9]sp. DRG'!K29</f>
        <v>0</v>
      </c>
      <c r="O32" s="1623">
        <f>'[9]sp. DRG'!L29</f>
        <v>0</v>
      </c>
      <c r="P32" s="1624">
        <f>'[9]sp. DRG'!M29</f>
        <v>0</v>
      </c>
      <c r="Q32" s="1623">
        <f>'[9]sp. DRG'!N29</f>
        <v>0</v>
      </c>
      <c r="R32" s="1624">
        <f>'[9]sp. DRG'!O29</f>
        <v>0</v>
      </c>
      <c r="S32" s="1652">
        <f>'[9]sp. DRG'!P29</f>
        <v>0</v>
      </c>
      <c r="T32" s="1653">
        <f>'[9]sp. DRG'!Q29</f>
        <v>4155</v>
      </c>
      <c r="U32" s="1624">
        <f>'[9]sp. DRG'!R29</f>
        <v>1166.6399999999999</v>
      </c>
      <c r="V32" s="1623">
        <f>'[9]sp. DRG'!S29</f>
        <v>5937</v>
      </c>
      <c r="W32" s="1620">
        <f>'[9]sp. DRG'!T29</f>
        <v>1166.6400000000001</v>
      </c>
      <c r="X32" s="1648">
        <f t="shared" si="6"/>
        <v>5936.9699999999993</v>
      </c>
      <c r="Y32" s="1649">
        <f t="shared" si="7"/>
        <v>5918.18</v>
      </c>
    </row>
    <row r="33" spans="1:29" ht="31.5" customHeight="1">
      <c r="A33" s="1579" t="s">
        <v>213</v>
      </c>
      <c r="B33" s="1580" t="s">
        <v>214</v>
      </c>
      <c r="C33" s="1621">
        <v>1</v>
      </c>
      <c r="D33" s="1582">
        <f>'[9]sp. DRG'!E30</f>
        <v>1034</v>
      </c>
      <c r="E33" s="1583">
        <f>'[9]sp. DRG'!F30</f>
        <v>1871.66</v>
      </c>
      <c r="F33" s="1584">
        <f>'[9]sp. DRG'!G30</f>
        <v>995</v>
      </c>
      <c r="G33" s="1585">
        <f>'[9]sp. DRG'!H30</f>
        <v>1795.26</v>
      </c>
      <c r="H33" s="1622"/>
      <c r="I33" s="1583"/>
      <c r="J33" s="1623"/>
      <c r="K33" s="1585"/>
      <c r="L33" s="1622">
        <f>'[9]sp. DRG'!I30</f>
        <v>0</v>
      </c>
      <c r="M33" s="1624">
        <f>'[9]sp. DRG'!J30</f>
        <v>0</v>
      </c>
      <c r="N33" s="1623">
        <f>'[9]sp. DRG'!K30</f>
        <v>0</v>
      </c>
      <c r="O33" s="1623">
        <f>'[9]sp. DRG'!L30</f>
        <v>0</v>
      </c>
      <c r="P33" s="1624">
        <f>'[9]sp. DRG'!M30</f>
        <v>0</v>
      </c>
      <c r="Q33" s="1623">
        <f>'[9]sp. DRG'!N30</f>
        <v>0</v>
      </c>
      <c r="R33" s="1624">
        <f>'[9]sp. DRG'!O30</f>
        <v>0</v>
      </c>
      <c r="S33" s="1652">
        <f>'[9]sp. DRG'!P30</f>
        <v>0</v>
      </c>
      <c r="T33" s="1653">
        <f>'[9]sp. DRG'!Q30</f>
        <v>1113</v>
      </c>
      <c r="U33" s="1624">
        <f>'[9]sp. DRG'!R30</f>
        <v>278.25</v>
      </c>
      <c r="V33" s="1623">
        <f>'[9]sp. DRG'!S30</f>
        <v>1414</v>
      </c>
      <c r="W33" s="1620">
        <f>'[9]sp. DRG'!T30</f>
        <v>278.25</v>
      </c>
      <c r="X33" s="1648">
        <f t="shared" si="6"/>
        <v>2149.91</v>
      </c>
      <c r="Y33" s="1649">
        <f t="shared" si="7"/>
        <v>2073.5100000000002</v>
      </c>
    </row>
    <row r="34" spans="1:29" ht="22.5">
      <c r="A34" s="1579" t="s">
        <v>215</v>
      </c>
      <c r="B34" s="1580" t="s">
        <v>216</v>
      </c>
      <c r="C34" s="1621">
        <v>1</v>
      </c>
      <c r="D34" s="1582">
        <f>'[9]sp. DRG'!E31</f>
        <v>1482</v>
      </c>
      <c r="E34" s="1583">
        <f>'[9]sp. DRG'!F31</f>
        <v>2505.75</v>
      </c>
      <c r="F34" s="1584">
        <f>'[9]sp. DRG'!G31</f>
        <v>1482</v>
      </c>
      <c r="G34" s="1585">
        <f>'[9]sp. DRG'!H31</f>
        <v>2505.75</v>
      </c>
      <c r="H34" s="1622"/>
      <c r="I34" s="1583"/>
      <c r="J34" s="1623"/>
      <c r="K34" s="1585"/>
      <c r="L34" s="1622">
        <f>'[9]sp. DRG'!I31</f>
        <v>0</v>
      </c>
      <c r="M34" s="1624">
        <f>'[9]sp. DRG'!J31</f>
        <v>0</v>
      </c>
      <c r="N34" s="1623">
        <f>'[9]sp. DRG'!K31</f>
        <v>0</v>
      </c>
      <c r="O34" s="1623">
        <f>'[9]sp. DRG'!L31</f>
        <v>0</v>
      </c>
      <c r="P34" s="1624">
        <f>'[9]sp. DRG'!M31</f>
        <v>0</v>
      </c>
      <c r="Q34" s="1623">
        <f>'[9]sp. DRG'!N31</f>
        <v>0</v>
      </c>
      <c r="R34" s="1624">
        <f>'[9]sp. DRG'!O31</f>
        <v>0</v>
      </c>
      <c r="S34" s="1652">
        <f>'[9]sp. DRG'!P31</f>
        <v>0</v>
      </c>
      <c r="T34" s="1653">
        <f>'[9]sp. DRG'!Q31</f>
        <v>2709</v>
      </c>
      <c r="U34" s="1624">
        <f>'[9]sp. DRG'!R31</f>
        <v>727.66</v>
      </c>
      <c r="V34" s="1623">
        <f>'[9]sp. DRG'!S31</f>
        <v>2950</v>
      </c>
      <c r="W34" s="1620">
        <f>'[9]sp. DRG'!T31</f>
        <v>727.66</v>
      </c>
      <c r="X34" s="1648">
        <f t="shared" si="6"/>
        <v>3233.41</v>
      </c>
      <c r="Y34" s="1649">
        <f t="shared" si="7"/>
        <v>3233.41</v>
      </c>
    </row>
    <row r="35" spans="1:29" s="1598" customFormat="1" ht="22.5">
      <c r="A35" s="1579" t="s">
        <v>217</v>
      </c>
      <c r="B35" s="1580" t="s">
        <v>218</v>
      </c>
      <c r="C35" s="1621">
        <v>1</v>
      </c>
      <c r="D35" s="1582">
        <f>'[9]sp. DRG'!E32</f>
        <v>694</v>
      </c>
      <c r="E35" s="1583">
        <f>'[9]sp. DRG'!F32</f>
        <v>902.76</v>
      </c>
      <c r="F35" s="1584">
        <f>'[9]sp. DRG'!G32</f>
        <v>695</v>
      </c>
      <c r="G35" s="1585">
        <f>'[9]sp. DRG'!H32</f>
        <v>858.58</v>
      </c>
      <c r="H35" s="1650"/>
      <c r="I35" s="1583"/>
      <c r="J35" s="1651"/>
      <c r="K35" s="1585"/>
      <c r="L35" s="1622">
        <f>'[9]sp. DRG'!I32</f>
        <v>135</v>
      </c>
      <c r="M35" s="1624">
        <f>'[9]sp. DRG'!J32</f>
        <v>312.79000000000002</v>
      </c>
      <c r="N35" s="1623">
        <f>'[9]sp. DRG'!K32</f>
        <v>125</v>
      </c>
      <c r="O35" s="1623">
        <f>'[9]sp. DRG'!L32</f>
        <v>0</v>
      </c>
      <c r="P35" s="1624">
        <f>'[9]sp. DRG'!M32</f>
        <v>272.95</v>
      </c>
      <c r="Q35" s="1623">
        <f>'[9]sp. DRG'!N32</f>
        <v>0</v>
      </c>
      <c r="R35" s="1624">
        <f>'[9]sp. DRG'!O32</f>
        <v>0</v>
      </c>
      <c r="S35" s="1652">
        <f>'[9]sp. DRG'!P32</f>
        <v>0</v>
      </c>
      <c r="T35" s="1653">
        <f>'[9]sp. DRG'!Q32</f>
        <v>1769</v>
      </c>
      <c r="U35" s="1624">
        <f>'[9]sp. DRG'!R32</f>
        <v>442.25</v>
      </c>
      <c r="V35" s="1623">
        <f>'[9]sp. DRG'!S32</f>
        <v>2022</v>
      </c>
      <c r="W35" s="1620">
        <f>'[9]sp. DRG'!T32</f>
        <v>442.25</v>
      </c>
      <c r="X35" s="1648">
        <f t="shared" si="6"/>
        <v>1657.8</v>
      </c>
      <c r="Y35" s="1649">
        <f t="shared" si="7"/>
        <v>1573.7800000000002</v>
      </c>
      <c r="Z35" s="1597"/>
      <c r="AA35" s="1597"/>
    </row>
    <row r="36" spans="1:29">
      <c r="A36" s="1579" t="s">
        <v>219</v>
      </c>
      <c r="B36" s="1580" t="s">
        <v>220</v>
      </c>
      <c r="C36" s="1581">
        <v>1</v>
      </c>
      <c r="D36" s="1582">
        <f>'[9]sp. DRG'!E28</f>
        <v>372</v>
      </c>
      <c r="E36" s="1583">
        <f>'[9]sp. DRG'!F28</f>
        <v>518.87</v>
      </c>
      <c r="F36" s="1584">
        <f>'[9]sp. DRG'!G28</f>
        <v>372</v>
      </c>
      <c r="G36" s="1585">
        <f>'[9]sp. DRG'!H28</f>
        <v>515.78</v>
      </c>
      <c r="H36" s="1622"/>
      <c r="I36" s="1624"/>
      <c r="J36" s="1623"/>
      <c r="K36" s="1620"/>
      <c r="L36" s="1622">
        <f>'[9]sp. DRG'!I28</f>
        <v>33</v>
      </c>
      <c r="M36" s="1624">
        <f>'[9]sp. DRG'!J28</f>
        <v>268.68</v>
      </c>
      <c r="N36" s="1622">
        <f>'[9]sp. DRG'!K28</f>
        <v>32</v>
      </c>
      <c r="O36" s="1622">
        <f>'[9]sp. DRG'!L28</f>
        <v>1295</v>
      </c>
      <c r="P36" s="1622">
        <f>'[9]sp. DRG'!M28</f>
        <v>261.23</v>
      </c>
      <c r="Q36" s="1622">
        <f>'[9]sp. DRG'!N28</f>
        <v>0</v>
      </c>
      <c r="R36" s="1624">
        <f>'[9]sp. DRG'!O28</f>
        <v>0</v>
      </c>
      <c r="S36" s="1652">
        <f>'[9]sp. DRG'!P28</f>
        <v>0</v>
      </c>
      <c r="T36" s="1654">
        <f>'[9]sp. DRG'!Q28</f>
        <v>588</v>
      </c>
      <c r="U36" s="1624">
        <f>'[9]sp. DRG'!R28</f>
        <v>218.88</v>
      </c>
      <c r="V36" s="1624">
        <f>'[9]sp. DRG'!S28</f>
        <v>588</v>
      </c>
      <c r="W36" s="1620">
        <f>'[9]sp. DRG'!T28</f>
        <v>218.88</v>
      </c>
      <c r="X36" s="1648">
        <f t="shared" si="6"/>
        <v>1006.4300000000001</v>
      </c>
      <c r="Y36" s="1649">
        <f t="shared" si="7"/>
        <v>995.89</v>
      </c>
    </row>
    <row r="37" spans="1:29" ht="22.5">
      <c r="A37" s="1579" t="s">
        <v>221</v>
      </c>
      <c r="B37" s="1580" t="s">
        <v>222</v>
      </c>
      <c r="C37" s="1581">
        <v>3</v>
      </c>
      <c r="D37" s="1582"/>
      <c r="E37" s="1624"/>
      <c r="F37" s="1623"/>
      <c r="G37" s="1620"/>
      <c r="H37" s="1622">
        <f>'[9]sp. recuperare si  cronici'!M13</f>
        <v>0</v>
      </c>
      <c r="I37" s="1624">
        <f>'[9]sp. recuperare si  cronici'!N13</f>
        <v>0</v>
      </c>
      <c r="J37" s="1623">
        <f>'[9]sp. recuperare si  cronici'!O13</f>
        <v>0</v>
      </c>
      <c r="K37" s="1620">
        <f>'[9]sp. recuperare si  cronici'!P13</f>
        <v>0</v>
      </c>
      <c r="L37" s="1622">
        <f>'[9]sp. recuperare si  cronici'!E13</f>
        <v>321</v>
      </c>
      <c r="M37" s="1624">
        <f>'[9]sp. recuperare si  cronici'!F13</f>
        <v>843.39</v>
      </c>
      <c r="N37" s="1623">
        <f>'[9]sp. recuperare si  cronici'!G13</f>
        <v>306</v>
      </c>
      <c r="O37" s="1623">
        <f>'[9]sp. recuperare si  cronici'!H13</f>
        <v>0</v>
      </c>
      <c r="P37" s="1623">
        <f>'[9]sp. recuperare si  cronici'!I13</f>
        <v>826.1</v>
      </c>
      <c r="Q37" s="1623">
        <f>'[9]sp. recuperare si  cronici'!J13</f>
        <v>1884</v>
      </c>
      <c r="R37" s="1624">
        <f>'[9]sp. recuperare si  cronici'!K13</f>
        <v>443.91</v>
      </c>
      <c r="S37" s="1652">
        <f>'[9]sp. recuperare si  cronici'!L13</f>
        <v>442.49</v>
      </c>
      <c r="T37" s="1653">
        <f>'[9]sp. recuperare si  cronici'!Q13</f>
        <v>0</v>
      </c>
      <c r="U37" s="1624">
        <f>'[9]sp. recuperare si  cronici'!R13</f>
        <v>0</v>
      </c>
      <c r="V37" s="1623">
        <f>'[9]sp. recuperare si  cronici'!S13</f>
        <v>0</v>
      </c>
      <c r="W37" s="1620">
        <f>'[9]sp. recuperare si  cronici'!T13</f>
        <v>0</v>
      </c>
      <c r="X37" s="1648">
        <f t="shared" si="6"/>
        <v>1287.3</v>
      </c>
      <c r="Y37" s="1649">
        <f t="shared" si="7"/>
        <v>1268.5900000000001</v>
      </c>
    </row>
    <row r="38" spans="1:29" ht="22.5">
      <c r="A38" s="1579" t="s">
        <v>223</v>
      </c>
      <c r="B38" s="1580" t="s">
        <v>224</v>
      </c>
      <c r="C38" s="1581">
        <v>1</v>
      </c>
      <c r="D38" s="1582">
        <f>'[9]sp. DRG'!E33</f>
        <v>168</v>
      </c>
      <c r="E38" s="1583">
        <f>'[9]sp. DRG'!F33</f>
        <v>312.83999999999997</v>
      </c>
      <c r="F38" s="1584">
        <f>'[9]sp. DRG'!G33</f>
        <v>168</v>
      </c>
      <c r="G38" s="1585">
        <f>'[9]sp. DRG'!H33</f>
        <v>312.83999999999997</v>
      </c>
      <c r="H38" s="1622"/>
      <c r="I38" s="1624"/>
      <c r="J38" s="1623"/>
      <c r="K38" s="1620"/>
      <c r="L38" s="1622">
        <f>'[9]sp. DRG'!I33</f>
        <v>186</v>
      </c>
      <c r="M38" s="1624">
        <f>'[9]sp. DRG'!J33</f>
        <v>1319.07</v>
      </c>
      <c r="N38" s="1623">
        <f>'[9]sp. DRG'!K33</f>
        <v>0</v>
      </c>
      <c r="O38" s="1623">
        <f>'[9]sp. DRG'!L33</f>
        <v>12608</v>
      </c>
      <c r="P38" s="1624">
        <f>'[9]sp. DRG'!M33</f>
        <v>1319.07</v>
      </c>
      <c r="Q38" s="1623">
        <f>'[9]sp. DRG'!N33</f>
        <v>0</v>
      </c>
      <c r="R38" s="1624">
        <f>'[9]sp. DRG'!O33</f>
        <v>0</v>
      </c>
      <c r="S38" s="1652">
        <f>'[9]sp. DRG'!P33</f>
        <v>0</v>
      </c>
      <c r="T38" s="1653">
        <f>'[9]sp. DRG'!Q33</f>
        <v>0</v>
      </c>
      <c r="U38" s="1624">
        <f>'[9]sp. DRG'!R33</f>
        <v>0</v>
      </c>
      <c r="V38" s="1623">
        <f>'[9]sp. DRG'!S33</f>
        <v>0</v>
      </c>
      <c r="W38" s="1620">
        <f>'[9]sp. DRG'!T33</f>
        <v>0</v>
      </c>
      <c r="X38" s="1648">
        <f t="shared" si="6"/>
        <v>1631.9099999999999</v>
      </c>
      <c r="Y38" s="1649">
        <f t="shared" si="7"/>
        <v>1631.9099999999999</v>
      </c>
    </row>
    <row r="39" spans="1:29" ht="33.75">
      <c r="A39" s="1579" t="s">
        <v>225</v>
      </c>
      <c r="B39" s="1580" t="s">
        <v>226</v>
      </c>
      <c r="C39" s="1581">
        <v>1</v>
      </c>
      <c r="D39" s="1582">
        <f>'[9]sp. DRG'!E34</f>
        <v>135</v>
      </c>
      <c r="E39" s="1583">
        <f>'[9]sp. DRG'!F34</f>
        <v>180.83</v>
      </c>
      <c r="F39" s="1586">
        <f>'[9]sp. DRG'!G34</f>
        <v>135</v>
      </c>
      <c r="G39" s="1585">
        <f>'[9]sp. DRG'!H34</f>
        <v>180.83</v>
      </c>
      <c r="H39" s="1622"/>
      <c r="I39" s="1624"/>
      <c r="J39" s="1623"/>
      <c r="K39" s="1620"/>
      <c r="L39" s="1622">
        <f>'[9]sp. DRG'!I34</f>
        <v>231</v>
      </c>
      <c r="M39" s="1624">
        <f>'[9]sp. DRG'!J34</f>
        <v>2027.73</v>
      </c>
      <c r="N39" s="1622">
        <f>'[9]sp. DRG'!K34</f>
        <v>231</v>
      </c>
      <c r="O39" s="1622">
        <f>'[9]sp. DRG'!L34</f>
        <v>0</v>
      </c>
      <c r="P39" s="1624">
        <f>'[9]sp. DRG'!M34</f>
        <v>2027.73</v>
      </c>
      <c r="Q39" s="1622">
        <f>'[9]sp. DRG'!N34</f>
        <v>0</v>
      </c>
      <c r="R39" s="1624">
        <f>'[9]sp. DRG'!O34</f>
        <v>0</v>
      </c>
      <c r="S39" s="1652">
        <f>'[9]sp. DRG'!P34</f>
        <v>0</v>
      </c>
      <c r="T39" s="1654">
        <f>'[9]sp. DRG'!Q34</f>
        <v>0</v>
      </c>
      <c r="U39" s="1624">
        <f>'[9]sp. DRG'!R34</f>
        <v>0</v>
      </c>
      <c r="V39" s="1624">
        <f>'[9]sp. DRG'!S34</f>
        <v>0</v>
      </c>
      <c r="W39" s="1620">
        <f>'[9]sp. DRG'!T34</f>
        <v>0</v>
      </c>
      <c r="X39" s="1648">
        <f t="shared" si="6"/>
        <v>2208.56</v>
      </c>
      <c r="Y39" s="1649">
        <f t="shared" si="7"/>
        <v>2208.56</v>
      </c>
    </row>
    <row r="40" spans="1:29" ht="33.75">
      <c r="A40" s="1579" t="s">
        <v>227</v>
      </c>
      <c r="B40" s="1580" t="s">
        <v>228</v>
      </c>
      <c r="C40" s="1581">
        <v>1</v>
      </c>
      <c r="D40" s="1582">
        <f>'[9]sp. DRG'!E35</f>
        <v>108</v>
      </c>
      <c r="E40" s="1583">
        <f>'[9]sp. DRG'!F35</f>
        <v>153.37</v>
      </c>
      <c r="F40" s="1586">
        <f>'[9]sp. DRG'!G35</f>
        <v>108</v>
      </c>
      <c r="G40" s="1585">
        <f>'[9]sp. DRG'!H35</f>
        <v>153.37</v>
      </c>
      <c r="H40" s="1622"/>
      <c r="I40" s="1624"/>
      <c r="J40" s="1623"/>
      <c r="K40" s="1620"/>
      <c r="L40" s="1622">
        <f>'[9]sp. DRG'!I35</f>
        <v>123</v>
      </c>
      <c r="M40" s="1624">
        <f>'[9]sp. DRG'!J35</f>
        <v>997.51</v>
      </c>
      <c r="N40" s="1622">
        <f>'[9]sp. DRG'!K35</f>
        <v>121</v>
      </c>
      <c r="O40" s="1622">
        <f>'[9]sp. DRG'!L35</f>
        <v>4222</v>
      </c>
      <c r="P40" s="1624">
        <f>'[9]sp. DRG'!M35</f>
        <v>971.13</v>
      </c>
      <c r="Q40" s="1622">
        <f>'[9]sp. DRG'!N35</f>
        <v>0</v>
      </c>
      <c r="R40" s="1624">
        <f>'[9]sp. DRG'!O35</f>
        <v>0</v>
      </c>
      <c r="S40" s="1652">
        <f>'[9]sp. DRG'!P35</f>
        <v>0</v>
      </c>
      <c r="T40" s="1654">
        <f>'[9]sp. DRG'!Q35</f>
        <v>138</v>
      </c>
      <c r="U40" s="1624">
        <f>'[9]sp. DRG'!R35</f>
        <v>45.16</v>
      </c>
      <c r="V40" s="1624">
        <f>'[9]sp. DRG'!S35</f>
        <v>135</v>
      </c>
      <c r="W40" s="1620">
        <f>'[9]sp. DRG'!T35</f>
        <v>44.68</v>
      </c>
      <c r="X40" s="1648">
        <f t="shared" si="6"/>
        <v>1196.04</v>
      </c>
      <c r="Y40" s="1649">
        <f t="shared" si="7"/>
        <v>1169.1799999999998</v>
      </c>
    </row>
    <row r="41" spans="1:29" ht="22.5">
      <c r="A41" s="1579" t="s">
        <v>229</v>
      </c>
      <c r="B41" s="1580" t="s">
        <v>230</v>
      </c>
      <c r="C41" s="1581">
        <v>3</v>
      </c>
      <c r="D41" s="1582"/>
      <c r="E41" s="1624"/>
      <c r="F41" s="1623"/>
      <c r="G41" s="1620"/>
      <c r="H41" s="1622">
        <f>'[9]sp. recuperare si  cronici'!M14</f>
        <v>0</v>
      </c>
      <c r="I41" s="1624">
        <f>'[9]sp. recuperare si  cronici'!N14</f>
        <v>0</v>
      </c>
      <c r="J41" s="1623">
        <f>'[9]sp. recuperare si  cronici'!O14</f>
        <v>0</v>
      </c>
      <c r="K41" s="1620">
        <f>'[9]sp. recuperare si  cronici'!P14</f>
        <v>0</v>
      </c>
      <c r="L41" s="1622">
        <f>'[9]sp. recuperare si  cronici'!E14</f>
        <v>894</v>
      </c>
      <c r="M41" s="1624">
        <f>'[9]sp. recuperare si  cronici'!F14</f>
        <v>1435.59</v>
      </c>
      <c r="N41" s="1623">
        <f>'[9]sp. recuperare si  cronici'!G14</f>
        <v>894</v>
      </c>
      <c r="O41" s="1623">
        <f>'[9]sp. recuperare si  cronici'!H14</f>
        <v>12108</v>
      </c>
      <c r="P41" s="1624">
        <f>'[9]sp. recuperare si  cronici'!I14</f>
        <v>1397.05</v>
      </c>
      <c r="Q41" s="1623">
        <f>'[9]sp. recuperare si  cronici'!J14</f>
        <v>10254</v>
      </c>
      <c r="R41" s="1624">
        <f>'[9]sp. recuperare si  cronici'!K14</f>
        <v>0</v>
      </c>
      <c r="S41" s="1652">
        <f>'[9]sp. recuperare si  cronici'!L14</f>
        <v>0</v>
      </c>
      <c r="T41" s="1653">
        <f>'[9]sp. recuperare si  cronici'!Q14</f>
        <v>0</v>
      </c>
      <c r="U41" s="1624">
        <f>'[9]sp. recuperare si  cronici'!R14</f>
        <v>0</v>
      </c>
      <c r="V41" s="1623">
        <f>'[9]sp. recuperare si  cronici'!S14</f>
        <v>0</v>
      </c>
      <c r="W41" s="1620">
        <f>'[9]sp. recuperare si  cronici'!T14</f>
        <v>0</v>
      </c>
      <c r="X41" s="1648">
        <f t="shared" si="6"/>
        <v>1435.59</v>
      </c>
      <c r="Y41" s="1649">
        <f t="shared" si="7"/>
        <v>1397.05</v>
      </c>
    </row>
    <row r="42" spans="1:29">
      <c r="A42" s="1626" t="s">
        <v>231</v>
      </c>
      <c r="B42" s="1655" t="s">
        <v>232</v>
      </c>
      <c r="C42" s="1628">
        <v>1</v>
      </c>
      <c r="D42" s="1582">
        <f>'[9]sp. DRG'!E36</f>
        <v>0</v>
      </c>
      <c r="E42" s="1582">
        <f>'[9]sp. DRG'!F36</f>
        <v>0</v>
      </c>
      <c r="F42" s="1582">
        <f>'[9]sp. DRG'!G36</f>
        <v>0</v>
      </c>
      <c r="G42" s="1582">
        <f>'[9]sp. DRG'!H36</f>
        <v>0</v>
      </c>
      <c r="H42" s="1622"/>
      <c r="I42" s="1624"/>
      <c r="J42" s="1623"/>
      <c r="K42" s="1620"/>
      <c r="L42" s="1622">
        <f>'[9]sp. DRG'!I36+'[9]sp. recuperare si  cronici'!E15</f>
        <v>0</v>
      </c>
      <c r="M42" s="1622">
        <f>'[9]sp. DRG'!J36+'[9]sp. recuperare si  cronici'!F15</f>
        <v>0</v>
      </c>
      <c r="N42" s="1622">
        <f>'[9]sp. DRG'!K36+'[9]sp. recuperare si  cronici'!G15</f>
        <v>0</v>
      </c>
      <c r="O42" s="1622">
        <f>'[9]sp. DRG'!L36+'[9]sp. recuperare si  cronici'!H15</f>
        <v>0</v>
      </c>
      <c r="P42" s="1622">
        <f>'[9]sp. DRG'!M36+'[9]sp. recuperare si  cronici'!I15</f>
        <v>0</v>
      </c>
      <c r="Q42" s="1622">
        <f>'[9]sp. DRG'!N36+'[9]sp. recuperare si  cronici'!J15</f>
        <v>0</v>
      </c>
      <c r="R42" s="1622">
        <f>'[9]sp. DRG'!O36+'[9]sp. recuperare si  cronici'!K15</f>
        <v>0</v>
      </c>
      <c r="S42" s="1622">
        <f>'[9]sp. DRG'!P36+'[9]sp. recuperare si  cronici'!L15</f>
        <v>0</v>
      </c>
      <c r="T42" s="1622">
        <f>'[9]sp. DRG'!Q36+'[9]sp. recuperare si  cronici'!M15</f>
        <v>0</v>
      </c>
      <c r="U42" s="1622">
        <f>'[9]sp. DRG'!R36+'[9]sp. recuperare si  cronici'!N15</f>
        <v>0</v>
      </c>
      <c r="V42" s="1622">
        <f>'[9]sp. DRG'!S36+'[9]sp. recuperare si  cronici'!O15</f>
        <v>0</v>
      </c>
      <c r="W42" s="1622">
        <f>'[9]sp. DRG'!T36+'[9]sp. recuperare si  cronici'!P15</f>
        <v>0</v>
      </c>
      <c r="X42" s="1648">
        <f t="shared" si="6"/>
        <v>0</v>
      </c>
      <c r="Y42" s="1649">
        <f t="shared" si="7"/>
        <v>0</v>
      </c>
    </row>
    <row r="43" spans="1:29" s="1598" customFormat="1">
      <c r="A43" s="1626" t="s">
        <v>233</v>
      </c>
      <c r="B43" s="1655" t="s">
        <v>234</v>
      </c>
      <c r="C43" s="1628">
        <v>3</v>
      </c>
      <c r="D43" s="1591"/>
      <c r="E43" s="1656"/>
      <c r="F43" s="1651"/>
      <c r="G43" s="1657"/>
      <c r="H43" s="1650">
        <f>'[9]sp. recuperare si  cronici'!M16</f>
        <v>0</v>
      </c>
      <c r="I43" s="1656">
        <f>'[9]sp. recuperare si  cronici'!N16</f>
        <v>0</v>
      </c>
      <c r="J43" s="1651">
        <f>'[9]sp. recuperare si  cronici'!O16</f>
        <v>0</v>
      </c>
      <c r="K43" s="1657">
        <f>'[9]sp. recuperare si  cronici'!P16</f>
        <v>0</v>
      </c>
      <c r="L43" s="1650">
        <f>'[9]sp. recuperare si  cronici'!E16</f>
        <v>378</v>
      </c>
      <c r="M43" s="1656">
        <f>'[9]sp. recuperare si  cronici'!F16</f>
        <v>659.72</v>
      </c>
      <c r="N43" s="1651">
        <f>'[9]sp. recuperare si  cronici'!G16</f>
        <v>378</v>
      </c>
      <c r="O43" s="1651">
        <f>'[9]sp. recuperare si  cronici'!H16</f>
        <v>0</v>
      </c>
      <c r="P43" s="1656">
        <f>'[9]sp. recuperare si  cronici'!I16</f>
        <v>657.95</v>
      </c>
      <c r="Q43" s="1651">
        <f>'[9]sp. recuperare si  cronici'!J16</f>
        <v>0</v>
      </c>
      <c r="R43" s="1656">
        <f>'[9]sp. recuperare si  cronici'!K16</f>
        <v>0</v>
      </c>
      <c r="S43" s="1658">
        <f>'[9]sp. recuperare si  cronici'!L16</f>
        <v>0</v>
      </c>
      <c r="T43" s="1659">
        <f>'[9]sp. recuperare si  cronici'!Q16</f>
        <v>543</v>
      </c>
      <c r="U43" s="1656">
        <f>'[9]sp. recuperare si  cronici'!R16</f>
        <v>137.96</v>
      </c>
      <c r="V43" s="1651">
        <f>'[9]sp. recuperare si  cronici'!S16</f>
        <v>475</v>
      </c>
      <c r="W43" s="1657">
        <f>'[9]sp. recuperare si  cronici'!T16</f>
        <v>137.96</v>
      </c>
      <c r="X43" s="1648">
        <f t="shared" si="6"/>
        <v>797.68000000000006</v>
      </c>
      <c r="Y43" s="1649">
        <f t="shared" si="7"/>
        <v>795.91000000000008</v>
      </c>
      <c r="Z43" s="1597"/>
      <c r="AA43" s="1597"/>
    </row>
    <row r="44" spans="1:29" s="1598" customFormat="1" ht="23.25" thickBot="1">
      <c r="A44" s="1660" t="s">
        <v>235</v>
      </c>
      <c r="B44" s="1661" t="s">
        <v>236</v>
      </c>
      <c r="C44" s="1662">
        <v>1</v>
      </c>
      <c r="D44" s="1582">
        <f>'[9]sp. DRG'!E37</f>
        <v>54</v>
      </c>
      <c r="E44" s="1582">
        <f>'[9]sp. DRG'!F37</f>
        <v>85.43</v>
      </c>
      <c r="F44" s="1582">
        <f>'[9]sp. DRG'!G37</f>
        <v>53</v>
      </c>
      <c r="G44" s="1582">
        <f>'[9]sp. DRG'!H37</f>
        <v>85.43</v>
      </c>
      <c r="H44" s="1663"/>
      <c r="I44" s="1664"/>
      <c r="J44" s="1663"/>
      <c r="K44" s="1665"/>
      <c r="L44" s="1663">
        <f>'[9]sp. DRG'!I37</f>
        <v>57</v>
      </c>
      <c r="M44" s="1663">
        <f>'[9]sp. DRG'!J37</f>
        <v>93.23</v>
      </c>
      <c r="N44" s="1663">
        <f>'[9]sp. DRG'!K37</f>
        <v>57</v>
      </c>
      <c r="O44" s="1663">
        <f>'[9]sp. DRG'!L37</f>
        <v>0</v>
      </c>
      <c r="P44" s="1663">
        <f>'[9]sp. DRG'!M37</f>
        <v>93.23</v>
      </c>
      <c r="Q44" s="1663">
        <f>'[9]sp. DRG'!N37</f>
        <v>0</v>
      </c>
      <c r="R44" s="1663">
        <f>'[9]sp. DRG'!O37</f>
        <v>0</v>
      </c>
      <c r="S44" s="1663">
        <f>'[9]sp. DRG'!P37</f>
        <v>0</v>
      </c>
      <c r="T44" s="1663">
        <f>'[9]sp. DRG'!Q37</f>
        <v>1067</v>
      </c>
      <c r="U44" s="1663">
        <f>'[9]sp. DRG'!R37</f>
        <v>367.84</v>
      </c>
      <c r="V44" s="1663">
        <f>'[9]sp. DRG'!S37</f>
        <v>943</v>
      </c>
      <c r="W44" s="1663">
        <f>'[9]sp. DRG'!T37</f>
        <v>366.19</v>
      </c>
      <c r="X44" s="1648">
        <f t="shared" si="6"/>
        <v>546.5</v>
      </c>
      <c r="Y44" s="1649">
        <f t="shared" si="7"/>
        <v>544.85</v>
      </c>
      <c r="Z44" s="1597"/>
      <c r="AA44" s="1597"/>
    </row>
    <row r="45" spans="1:29" s="1598" customFormat="1">
      <c r="A45" s="1666" t="s">
        <v>237</v>
      </c>
      <c r="B45" s="1667" t="s">
        <v>238</v>
      </c>
      <c r="C45" s="1668">
        <v>3</v>
      </c>
      <c r="D45" s="1593"/>
      <c r="E45" s="1656"/>
      <c r="F45" s="1651"/>
      <c r="G45" s="1656"/>
      <c r="H45" s="1651">
        <f>'[9]sp. recuperare si  cronici'!M17</f>
        <v>0</v>
      </c>
      <c r="I45" s="1651">
        <f>'[9]sp. recuperare si  cronici'!N17</f>
        <v>0</v>
      </c>
      <c r="J45" s="1651">
        <f>'[9]sp. recuperare si  cronici'!O17</f>
        <v>0</v>
      </c>
      <c r="K45" s="1651">
        <f>'[9]sp. recuperare si  cronici'!P17</f>
        <v>0</v>
      </c>
      <c r="L45" s="1651">
        <f>'[9]sp. recuperare si  cronici'!E17</f>
        <v>198</v>
      </c>
      <c r="M45" s="1651">
        <f>'[9]sp. recuperare si  cronici'!F17</f>
        <v>418</v>
      </c>
      <c r="N45" s="1651">
        <f>'[9]sp. recuperare si  cronici'!G17</f>
        <v>198</v>
      </c>
      <c r="O45" s="1651">
        <f>'[9]sp. recuperare si  cronici'!H17</f>
        <v>0</v>
      </c>
      <c r="P45" s="1651">
        <f>'[9]sp. recuperare si  cronici'!I17</f>
        <v>418</v>
      </c>
      <c r="Q45" s="1651">
        <f>'[9]sp. recuperare si  cronici'!J17</f>
        <v>0</v>
      </c>
      <c r="R45" s="1651">
        <f>'[9]sp. recuperare si  cronici'!K17</f>
        <v>0</v>
      </c>
      <c r="S45" s="1651">
        <f>'[9]sp. recuperare si  cronici'!L17</f>
        <v>0</v>
      </c>
      <c r="T45" s="1651">
        <f>'[9]sp. recuperare si  cronici'!Q17</f>
        <v>0</v>
      </c>
      <c r="U45" s="1651">
        <f>'[9]sp. recuperare si  cronici'!R17</f>
        <v>0</v>
      </c>
      <c r="V45" s="1651">
        <f>'[9]sp. recuperare si  cronici'!S17</f>
        <v>0</v>
      </c>
      <c r="W45" s="1651">
        <f>'[9]sp. recuperare si  cronici'!T17</f>
        <v>0</v>
      </c>
      <c r="X45" s="1648">
        <f t="shared" si="6"/>
        <v>418</v>
      </c>
      <c r="Y45" s="1649">
        <f t="shared" si="7"/>
        <v>418</v>
      </c>
      <c r="Z45" s="1597"/>
      <c r="AA45" s="1597"/>
    </row>
    <row r="46" spans="1:29" s="1598" customFormat="1" ht="23.25" thickBot="1">
      <c r="A46" s="1669" t="s">
        <v>239</v>
      </c>
      <c r="B46" s="1670" t="s">
        <v>240</v>
      </c>
      <c r="C46" s="1668">
        <v>3</v>
      </c>
      <c r="D46" s="1593"/>
      <c r="E46" s="1656"/>
      <c r="F46" s="1651"/>
      <c r="G46" s="1656"/>
      <c r="H46" s="1651">
        <f>'[9]sp. recuperare si  cronici'!M18</f>
        <v>0</v>
      </c>
      <c r="I46" s="1651">
        <f>'[9]sp. recuperare si  cronici'!N18</f>
        <v>0</v>
      </c>
      <c r="J46" s="1651">
        <f>'[9]sp. recuperare si  cronici'!O18</f>
        <v>0</v>
      </c>
      <c r="K46" s="1651">
        <f>'[9]sp. recuperare si  cronici'!P18</f>
        <v>0</v>
      </c>
      <c r="L46" s="1651">
        <f>'[9]sp. recuperare si  cronici'!E18</f>
        <v>0</v>
      </c>
      <c r="M46" s="1651">
        <f>'[9]sp. recuperare si  cronici'!F18</f>
        <v>0</v>
      </c>
      <c r="N46" s="1651">
        <f>'[9]sp. recuperare si  cronici'!G18</f>
        <v>0</v>
      </c>
      <c r="O46" s="1651">
        <f>'[9]sp. recuperare si  cronici'!H18</f>
        <v>0</v>
      </c>
      <c r="P46" s="1651">
        <f>'[9]sp. recuperare si  cronici'!I18</f>
        <v>0</v>
      </c>
      <c r="Q46" s="1651">
        <f>'[9]sp. recuperare si  cronici'!J18</f>
        <v>0</v>
      </c>
      <c r="R46" s="1651">
        <f>'[9]sp. recuperare si  cronici'!K18</f>
        <v>0</v>
      </c>
      <c r="S46" s="1651">
        <f>'[9]sp. recuperare si  cronici'!L18</f>
        <v>0</v>
      </c>
      <c r="T46" s="1651">
        <f>'[9]sp. recuperare si  cronici'!Q18</f>
        <v>0</v>
      </c>
      <c r="U46" s="1651">
        <f>'[9]sp. recuperare si  cronici'!R18</f>
        <v>0</v>
      </c>
      <c r="V46" s="1651">
        <f>'[9]sp. recuperare si  cronici'!S18</f>
        <v>0</v>
      </c>
      <c r="W46" s="1651">
        <f>'[9]sp. recuperare si  cronici'!T18</f>
        <v>0</v>
      </c>
      <c r="X46" s="1648">
        <f t="shared" si="6"/>
        <v>0</v>
      </c>
      <c r="Y46" s="1649">
        <f t="shared" si="7"/>
        <v>0</v>
      </c>
      <c r="Z46" s="1597"/>
      <c r="AA46" s="1597"/>
    </row>
    <row r="47" spans="1:29" ht="13.5" thickBot="1">
      <c r="A47" s="3027" t="s">
        <v>241</v>
      </c>
      <c r="B47" s="3028"/>
      <c r="C47" s="3031"/>
      <c r="D47" s="1612">
        <f>SUM(D30:D46)</f>
        <v>17706</v>
      </c>
      <c r="E47" s="1612">
        <f t="shared" ref="E47:Y47" si="8">SUM(E30:E46)</f>
        <v>32489.789999999997</v>
      </c>
      <c r="F47" s="1612">
        <f t="shared" si="8"/>
        <v>17225</v>
      </c>
      <c r="G47" s="1612">
        <f t="shared" si="8"/>
        <v>31927.930000000004</v>
      </c>
      <c r="H47" s="1612">
        <f t="shared" si="8"/>
        <v>0</v>
      </c>
      <c r="I47" s="1613">
        <f t="shared" si="8"/>
        <v>0</v>
      </c>
      <c r="J47" s="1612">
        <f t="shared" si="8"/>
        <v>0</v>
      </c>
      <c r="K47" s="1613">
        <f t="shared" si="8"/>
        <v>0</v>
      </c>
      <c r="L47" s="1612">
        <f t="shared" si="8"/>
        <v>2718</v>
      </c>
      <c r="M47" s="1612">
        <f t="shared" si="8"/>
        <v>9413.5899999999983</v>
      </c>
      <c r="N47" s="1612">
        <f t="shared" si="8"/>
        <v>2417</v>
      </c>
      <c r="O47" s="1612">
        <f>SUM(O30:O46)</f>
        <v>32361</v>
      </c>
      <c r="P47" s="1612">
        <f>SUM(P30:P46)</f>
        <v>9256.08</v>
      </c>
      <c r="Q47" s="1612">
        <f t="shared" si="8"/>
        <v>12138</v>
      </c>
      <c r="R47" s="1612">
        <f t="shared" si="8"/>
        <v>443.91</v>
      </c>
      <c r="S47" s="1612">
        <f t="shared" si="8"/>
        <v>442.49</v>
      </c>
      <c r="T47" s="1612">
        <f t="shared" si="8"/>
        <v>16315</v>
      </c>
      <c r="U47" s="1612">
        <f t="shared" si="8"/>
        <v>4601.42</v>
      </c>
      <c r="V47" s="1612">
        <f t="shared" si="8"/>
        <v>21829</v>
      </c>
      <c r="W47" s="1612">
        <f t="shared" si="8"/>
        <v>4564.4299999999994</v>
      </c>
      <c r="X47" s="1671">
        <f t="shared" si="8"/>
        <v>46948.710000000006</v>
      </c>
      <c r="Y47" s="1672">
        <f t="shared" si="8"/>
        <v>46190.930000000008</v>
      </c>
      <c r="Z47" s="1614">
        <f>'[9]sp. DRG'!U38+'[9]sp. recuperare si  cronici'!U19+'[9]sp. acuti altele decat DRG'!U11</f>
        <v>46948.710000000006</v>
      </c>
      <c r="AA47" s="1614">
        <f>'[9]sp. DRG'!V38+'[9]sp. recuperare si  cronici'!V19+'[9]sp. acuti altele decat DRG'!V11</f>
        <v>46190.930000000008</v>
      </c>
      <c r="AB47" s="1615">
        <f>X47-Z47</f>
        <v>0</v>
      </c>
      <c r="AC47" s="1615">
        <f>Y47-AA47</f>
        <v>0</v>
      </c>
    </row>
    <row r="48" spans="1:29" ht="22.5">
      <c r="A48" s="1568" t="s">
        <v>242</v>
      </c>
      <c r="B48" s="1673" t="s">
        <v>243</v>
      </c>
      <c r="C48" s="1570">
        <v>1</v>
      </c>
      <c r="D48" s="1674">
        <f>'[9]sp. DRG'!E39</f>
        <v>12531</v>
      </c>
      <c r="E48" s="1675">
        <f>'[9]sp. DRG'!F39</f>
        <v>22766.32</v>
      </c>
      <c r="F48" s="1676">
        <f>'[9]sp. DRG'!G39</f>
        <v>11102</v>
      </c>
      <c r="G48" s="1677">
        <f>'[9]sp. DRG'!H39</f>
        <v>22765.83</v>
      </c>
      <c r="H48" s="1678"/>
      <c r="I48" s="1675"/>
      <c r="J48" s="1679"/>
      <c r="K48" s="1677"/>
      <c r="L48" s="1680">
        <f>'[9]sp. DRG'!I39</f>
        <v>171</v>
      </c>
      <c r="M48" s="1681">
        <f>'[9]sp. DRG'!J39</f>
        <v>838.99</v>
      </c>
      <c r="N48" s="1682">
        <f>'[9]sp. DRG'!K39</f>
        <v>232</v>
      </c>
      <c r="O48" s="1682">
        <f>'[9]sp. DRG'!L39</f>
        <v>0</v>
      </c>
      <c r="P48" s="1681">
        <f>'[9]sp. DRG'!M39</f>
        <v>838.99</v>
      </c>
      <c r="Q48" s="1682">
        <f>'[9]sp. DRG'!N39</f>
        <v>789</v>
      </c>
      <c r="R48" s="1681">
        <f>'[9]sp. DRG'!O39</f>
        <v>185.9</v>
      </c>
      <c r="S48" s="1683">
        <f>'[9]sp. DRG'!P39</f>
        <v>185.9</v>
      </c>
      <c r="T48" s="1680">
        <f>'[9]sp. DRG'!Q39</f>
        <v>4560</v>
      </c>
      <c r="U48" s="1681">
        <f>'[9]sp. DRG'!R39</f>
        <v>1281.68</v>
      </c>
      <c r="V48" s="1682">
        <f>'[9]sp. DRG'!S39</f>
        <v>6182</v>
      </c>
      <c r="W48" s="1683">
        <f>'[9]sp. DRG'!T39</f>
        <v>1281.68</v>
      </c>
      <c r="X48" s="1648">
        <f t="shared" ref="X48:X59" si="9">U48+R48+M48+I48+E48</f>
        <v>25072.89</v>
      </c>
      <c r="Y48" s="1649">
        <f t="shared" ref="Y48:Y59" si="10">W48+S48+P48+K48+G48</f>
        <v>25072.400000000001</v>
      </c>
      <c r="Z48" s="1614">
        <f>X48-'[9]sp. DRG'!U39</f>
        <v>0</v>
      </c>
    </row>
    <row r="49" spans="1:29">
      <c r="A49" s="1579" t="s">
        <v>244</v>
      </c>
      <c r="B49" s="1580" t="s">
        <v>245</v>
      </c>
      <c r="C49" s="1581">
        <v>1</v>
      </c>
      <c r="D49" s="1591">
        <f>'[9]sp. DRG'!E40</f>
        <v>4527</v>
      </c>
      <c r="E49" s="1592">
        <f>'[9]sp. DRG'!F40</f>
        <v>7481.77</v>
      </c>
      <c r="F49" s="1593">
        <f>'[9]sp. DRG'!G40</f>
        <v>4535</v>
      </c>
      <c r="G49" s="1594">
        <f>'[9]sp. DRG'!H40</f>
        <v>7481.27</v>
      </c>
      <c r="H49" s="1684"/>
      <c r="I49" s="1592"/>
      <c r="J49" s="1685"/>
      <c r="K49" s="1594"/>
      <c r="L49" s="1686">
        <f>'[9]sp. DRG'!I40</f>
        <v>99</v>
      </c>
      <c r="M49" s="1687">
        <f>'[9]sp. DRG'!J40</f>
        <v>200.52</v>
      </c>
      <c r="N49" s="1688">
        <f>'[9]sp. DRG'!K40</f>
        <v>153</v>
      </c>
      <c r="O49" s="1688">
        <f>'[9]sp. DRG'!L40</f>
        <v>0</v>
      </c>
      <c r="P49" s="1687">
        <f>'[9]sp. DRG'!M40</f>
        <v>200.52</v>
      </c>
      <c r="Q49" s="1688">
        <f>'[9]sp. DRG'!N40</f>
        <v>1081</v>
      </c>
      <c r="R49" s="1687">
        <f>'[9]sp. DRG'!O40</f>
        <v>254.71</v>
      </c>
      <c r="S49" s="1689">
        <f>'[9]sp. DRG'!P40</f>
        <v>254.71</v>
      </c>
      <c r="T49" s="1686">
        <f>'[9]sp. DRG'!Q40</f>
        <v>2281</v>
      </c>
      <c r="U49" s="1687">
        <f>'[9]sp. DRG'!R40</f>
        <v>688.73</v>
      </c>
      <c r="V49" s="1688">
        <f>'[9]sp. DRG'!S40</f>
        <v>3499</v>
      </c>
      <c r="W49" s="1689">
        <f>'[9]sp. DRG'!T40</f>
        <v>688.73</v>
      </c>
      <c r="X49" s="1648">
        <f t="shared" si="9"/>
        <v>8625.73</v>
      </c>
      <c r="Y49" s="1649">
        <f t="shared" si="10"/>
        <v>8625.23</v>
      </c>
      <c r="Z49" s="1614">
        <f>X49-'[9]sp. DRG'!U40</f>
        <v>0</v>
      </c>
    </row>
    <row r="50" spans="1:29" ht="22.5">
      <c r="A50" s="1579" t="s">
        <v>246</v>
      </c>
      <c r="B50" s="1580" t="s">
        <v>247</v>
      </c>
      <c r="C50" s="1581">
        <v>1</v>
      </c>
      <c r="D50" s="1591">
        <f>'[9]sp. DRG'!E41</f>
        <v>723</v>
      </c>
      <c r="E50" s="1592">
        <f>'[9]sp. DRG'!F41</f>
        <v>1092.98</v>
      </c>
      <c r="F50" s="1593">
        <f>'[9]sp. DRG'!G41</f>
        <v>656</v>
      </c>
      <c r="G50" s="1594">
        <f>'[9]sp. DRG'!H41</f>
        <v>1092.49</v>
      </c>
      <c r="H50" s="1684"/>
      <c r="I50" s="1592"/>
      <c r="J50" s="1685"/>
      <c r="K50" s="1594"/>
      <c r="L50" s="1686">
        <f>'[9]sp. DRG'!I41</f>
        <v>192</v>
      </c>
      <c r="M50" s="1687">
        <f>'[9]sp. DRG'!J41</f>
        <v>688.62</v>
      </c>
      <c r="N50" s="1688">
        <f>'[9]sp. DRG'!K41</f>
        <v>278</v>
      </c>
      <c r="O50" s="1688">
        <f>'[9]sp. DRG'!L41</f>
        <v>0</v>
      </c>
      <c r="P50" s="1687">
        <f>'[9]sp. DRG'!M41</f>
        <v>688.62</v>
      </c>
      <c r="Q50" s="1688">
        <f>'[9]sp. DRG'!N41</f>
        <v>0</v>
      </c>
      <c r="R50" s="1687">
        <f>'[9]sp. DRG'!O41</f>
        <v>0</v>
      </c>
      <c r="S50" s="1689">
        <f>'[9]sp. DRG'!P41</f>
        <v>0</v>
      </c>
      <c r="T50" s="1686">
        <f>'[9]sp. DRG'!Q41</f>
        <v>1017</v>
      </c>
      <c r="U50" s="1687">
        <f>'[9]sp. DRG'!R41</f>
        <v>283.8</v>
      </c>
      <c r="V50" s="1688">
        <f>'[9]sp. DRG'!S41</f>
        <v>2195</v>
      </c>
      <c r="W50" s="1689">
        <f>'[9]sp. DRG'!T41</f>
        <v>283.8</v>
      </c>
      <c r="X50" s="1648">
        <f t="shared" si="9"/>
        <v>2065.4</v>
      </c>
      <c r="Y50" s="1649">
        <f t="shared" si="10"/>
        <v>2064.91</v>
      </c>
      <c r="Z50" s="1614">
        <f>X50-'[9]sp. DRG'!U41</f>
        <v>0</v>
      </c>
    </row>
    <row r="51" spans="1:29" s="1598" customFormat="1" ht="22.5">
      <c r="A51" s="1579" t="s">
        <v>248</v>
      </c>
      <c r="B51" s="1580" t="s">
        <v>249</v>
      </c>
      <c r="C51" s="1690">
        <v>1</v>
      </c>
      <c r="D51" s="1591">
        <f>'[9]sp. DRG'!E42</f>
        <v>663</v>
      </c>
      <c r="E51" s="1592">
        <f>'[9]sp. DRG'!F42</f>
        <v>1230.6199999999999</v>
      </c>
      <c r="F51" s="1593">
        <f>'[9]sp. DRG'!G42</f>
        <v>631</v>
      </c>
      <c r="G51" s="1594">
        <f>'[9]sp. DRG'!H42</f>
        <v>1230.42</v>
      </c>
      <c r="H51" s="1684"/>
      <c r="I51" s="1592"/>
      <c r="J51" s="1691"/>
      <c r="K51" s="1594"/>
      <c r="L51" s="1686">
        <f>'[9]sp. DRG'!I42</f>
        <v>69</v>
      </c>
      <c r="M51" s="1687">
        <f>'[9]sp. DRG'!J42</f>
        <v>159.87</v>
      </c>
      <c r="N51" s="1688">
        <f>'[9]sp. DRG'!K42</f>
        <v>62</v>
      </c>
      <c r="O51" s="1688">
        <f>'[9]sp. DRG'!L42</f>
        <v>0</v>
      </c>
      <c r="P51" s="1687">
        <f>'[9]sp. DRG'!M42</f>
        <v>143.65</v>
      </c>
      <c r="Q51" s="1688">
        <f>'[9]sp. DRG'!N42</f>
        <v>0</v>
      </c>
      <c r="R51" s="1687">
        <f>'[9]sp. DRG'!O42</f>
        <v>0</v>
      </c>
      <c r="S51" s="1689">
        <f>'[9]sp. DRG'!P42</f>
        <v>0</v>
      </c>
      <c r="T51" s="1686">
        <f>'[9]sp. DRG'!Q42</f>
        <v>1166</v>
      </c>
      <c r="U51" s="1687">
        <f>'[9]sp. DRG'!R42</f>
        <v>277.8</v>
      </c>
      <c r="V51" s="1688">
        <f>'[9]sp. DRG'!S42</f>
        <v>1197</v>
      </c>
      <c r="W51" s="1689">
        <f>'[9]sp. DRG'!T42</f>
        <v>277.8</v>
      </c>
      <c r="X51" s="1648">
        <f t="shared" si="9"/>
        <v>1668.29</v>
      </c>
      <c r="Y51" s="1649">
        <f t="shared" si="10"/>
        <v>1651.8700000000001</v>
      </c>
      <c r="Z51" s="1614">
        <f>X51-'[9]sp. DRG'!U42</f>
        <v>0</v>
      </c>
      <c r="AA51" s="1597"/>
    </row>
    <row r="52" spans="1:29" ht="22.5">
      <c r="A52" s="1579" t="s">
        <v>250</v>
      </c>
      <c r="B52" s="1580" t="s">
        <v>251</v>
      </c>
      <c r="C52" s="1581">
        <v>1</v>
      </c>
      <c r="D52" s="1591">
        <f>'[9]sp. DRG'!E43</f>
        <v>2148</v>
      </c>
      <c r="E52" s="1592">
        <f>'[9]sp. DRG'!F43</f>
        <v>4172.17</v>
      </c>
      <c r="F52" s="1593">
        <f>'[9]sp. DRG'!G43</f>
        <v>2104</v>
      </c>
      <c r="G52" s="1594">
        <f>'[9]sp. DRG'!H43</f>
        <v>4169.66</v>
      </c>
      <c r="H52" s="1684"/>
      <c r="I52" s="1592"/>
      <c r="J52" s="1685"/>
      <c r="K52" s="1594"/>
      <c r="L52" s="1686">
        <f>'[9]sp. DRG'!I43</f>
        <v>303</v>
      </c>
      <c r="M52" s="1687">
        <f>'[9]sp. DRG'!J43</f>
        <v>942.49</v>
      </c>
      <c r="N52" s="1688">
        <f>'[9]sp. DRG'!K43</f>
        <v>315</v>
      </c>
      <c r="O52" s="1688">
        <f>'[9]sp. DRG'!L43</f>
        <v>0</v>
      </c>
      <c r="P52" s="1687">
        <f>'[9]sp. DRG'!M43</f>
        <v>942.49</v>
      </c>
      <c r="Q52" s="1688">
        <f>'[9]sp. DRG'!N43</f>
        <v>269</v>
      </c>
      <c r="R52" s="1687">
        <f>'[9]sp. DRG'!O43</f>
        <v>63.22</v>
      </c>
      <c r="S52" s="1689">
        <f>'[9]sp. DRG'!P43</f>
        <v>63.22</v>
      </c>
      <c r="T52" s="1686">
        <f>'[9]sp. DRG'!Q43</f>
        <v>5459</v>
      </c>
      <c r="U52" s="1687">
        <f>'[9]sp. DRG'!R43</f>
        <v>1995.18</v>
      </c>
      <c r="V52" s="1688">
        <f>'[9]sp. DRG'!S43</f>
        <v>7210</v>
      </c>
      <c r="W52" s="1689">
        <f>'[9]sp. DRG'!T43</f>
        <v>1995.18</v>
      </c>
      <c r="X52" s="1648">
        <f t="shared" si="9"/>
        <v>7173.06</v>
      </c>
      <c r="Y52" s="1649">
        <f t="shared" si="10"/>
        <v>7170.55</v>
      </c>
      <c r="Z52" s="1614">
        <f>X52-'[9]sp. DRG'!U43</f>
        <v>0</v>
      </c>
    </row>
    <row r="53" spans="1:29" ht="67.5">
      <c r="A53" s="1579" t="s">
        <v>252</v>
      </c>
      <c r="B53" s="1580" t="s">
        <v>253</v>
      </c>
      <c r="C53" s="1581">
        <v>1</v>
      </c>
      <c r="D53" s="1591">
        <f>'[9]sp. DRG'!E44</f>
        <v>0</v>
      </c>
      <c r="E53" s="1592">
        <f>'[9]sp. DRG'!F44</f>
        <v>0</v>
      </c>
      <c r="F53" s="1593">
        <f>'[9]sp. DRG'!G44</f>
        <v>0</v>
      </c>
      <c r="G53" s="1594">
        <f>'[9]sp. DRG'!H44</f>
        <v>0</v>
      </c>
      <c r="H53" s="1684"/>
      <c r="I53" s="1592"/>
      <c r="J53" s="1685"/>
      <c r="K53" s="1594"/>
      <c r="L53" s="1686">
        <f>'[9]sp. DRG'!I44</f>
        <v>0</v>
      </c>
      <c r="M53" s="1687">
        <f>'[9]sp. DRG'!J44</f>
        <v>0</v>
      </c>
      <c r="N53" s="1688">
        <f>'[9]sp. DRG'!K44</f>
        <v>0</v>
      </c>
      <c r="O53" s="1688">
        <f>'[9]sp. DRG'!L44</f>
        <v>0</v>
      </c>
      <c r="P53" s="1687">
        <f>'[9]sp. DRG'!M44</f>
        <v>0</v>
      </c>
      <c r="Q53" s="1688">
        <f>'[9]sp. DRG'!N44</f>
        <v>0</v>
      </c>
      <c r="R53" s="1687">
        <f>'[9]sp. DRG'!O44</f>
        <v>0</v>
      </c>
      <c r="S53" s="1689">
        <f>'[9]sp. DRG'!P44</f>
        <v>0</v>
      </c>
      <c r="T53" s="1686">
        <f>'[9]sp. DRG'!Q44</f>
        <v>0</v>
      </c>
      <c r="U53" s="1687">
        <f>'[9]sp. DRG'!R44</f>
        <v>0</v>
      </c>
      <c r="V53" s="1688">
        <f>'[9]sp. DRG'!S44</f>
        <v>0</v>
      </c>
      <c r="W53" s="1689">
        <f>'[9]sp. DRG'!T44</f>
        <v>0</v>
      </c>
      <c r="X53" s="1648">
        <f t="shared" si="9"/>
        <v>0</v>
      </c>
      <c r="Y53" s="1649">
        <f t="shared" si="10"/>
        <v>0</v>
      </c>
    </row>
    <row r="54" spans="1:29">
      <c r="A54" s="1579" t="s">
        <v>254</v>
      </c>
      <c r="B54" s="1580" t="s">
        <v>255</v>
      </c>
      <c r="C54" s="1581">
        <v>1</v>
      </c>
      <c r="D54" s="1591">
        <f>'[9]sp. DRG'!E45</f>
        <v>450</v>
      </c>
      <c r="E54" s="1592">
        <f>'[9]sp. DRG'!F45</f>
        <v>665.64</v>
      </c>
      <c r="F54" s="1593">
        <f>'[9]sp. DRG'!G45</f>
        <v>453</v>
      </c>
      <c r="G54" s="1594">
        <f>'[9]sp. DRG'!H45</f>
        <v>664.64</v>
      </c>
      <c r="H54" s="1684"/>
      <c r="I54" s="1692"/>
      <c r="J54" s="1685"/>
      <c r="K54" s="1693"/>
      <c r="L54" s="1686">
        <f>'[9]sp. DRG'!I45</f>
        <v>141</v>
      </c>
      <c r="M54" s="1687">
        <f>'[9]sp. DRG'!J45</f>
        <v>1152.8499999999999</v>
      </c>
      <c r="N54" s="1688">
        <f>'[9]sp. DRG'!K45</f>
        <v>209</v>
      </c>
      <c r="O54" s="1688">
        <f>'[9]sp. DRG'!L45</f>
        <v>0</v>
      </c>
      <c r="P54" s="1687">
        <f>'[9]sp. DRG'!M45</f>
        <v>1152.8499999999999</v>
      </c>
      <c r="Q54" s="1688">
        <f>'[9]sp. DRG'!N45</f>
        <v>0</v>
      </c>
      <c r="R54" s="1687">
        <f>'[9]sp. DRG'!O45</f>
        <v>0</v>
      </c>
      <c r="S54" s="1689">
        <f>'[9]sp. DRG'!P45</f>
        <v>0</v>
      </c>
      <c r="T54" s="1686">
        <f>'[9]sp. DRG'!Q45</f>
        <v>315</v>
      </c>
      <c r="U54" s="1687">
        <f>'[9]sp. DRG'!R45</f>
        <v>101.84</v>
      </c>
      <c r="V54" s="1688">
        <f>'[9]sp. DRG'!S45</f>
        <v>289</v>
      </c>
      <c r="W54" s="1689">
        <f>'[9]sp. DRG'!T45</f>
        <v>82.99</v>
      </c>
      <c r="X54" s="1648">
        <f t="shared" si="9"/>
        <v>1920.33</v>
      </c>
      <c r="Y54" s="1649">
        <f t="shared" si="10"/>
        <v>1900.48</v>
      </c>
      <c r="Z54" s="1614">
        <f>X54-'[9]sp. DRG'!U45</f>
        <v>0</v>
      </c>
    </row>
    <row r="55" spans="1:29">
      <c r="A55" s="1626" t="s">
        <v>256</v>
      </c>
      <c r="B55" s="1655" t="s">
        <v>257</v>
      </c>
      <c r="C55" s="1628">
        <v>1</v>
      </c>
      <c r="D55" s="1591">
        <f>'[9]sp. DRG'!E46</f>
        <v>537</v>
      </c>
      <c r="E55" s="1592">
        <f>'[9]sp. DRG'!F46</f>
        <v>724.83</v>
      </c>
      <c r="F55" s="1593">
        <f>'[9]sp. DRG'!G46</f>
        <v>517</v>
      </c>
      <c r="G55" s="1594">
        <f>'[9]sp. DRG'!H46</f>
        <v>723.89</v>
      </c>
      <c r="H55" s="1684"/>
      <c r="I55" s="1692"/>
      <c r="J55" s="1685"/>
      <c r="K55" s="1693"/>
      <c r="L55" s="1686">
        <f>'[9]sp. DRG'!I46</f>
        <v>366</v>
      </c>
      <c r="M55" s="1687">
        <f>'[9]sp. DRG'!J46</f>
        <v>618.15</v>
      </c>
      <c r="N55" s="1688">
        <f>'[9]sp. DRG'!K46</f>
        <v>479</v>
      </c>
      <c r="O55" s="1688">
        <f>'[9]sp. DRG'!L46</f>
        <v>0</v>
      </c>
      <c r="P55" s="1687">
        <f>'[9]sp. DRG'!M46</f>
        <v>613.62</v>
      </c>
      <c r="Q55" s="1688">
        <f>'[9]sp. DRG'!N46</f>
        <v>473</v>
      </c>
      <c r="R55" s="1687">
        <f>'[9]sp. DRG'!O46</f>
        <v>111.15</v>
      </c>
      <c r="S55" s="1689">
        <f>'[9]sp. DRG'!P46</f>
        <v>111.15</v>
      </c>
      <c r="T55" s="1686">
        <f>'[9]sp. DRG'!Q46</f>
        <v>710</v>
      </c>
      <c r="U55" s="1687">
        <f>'[9]sp. DRG'!R46</f>
        <v>174.83</v>
      </c>
      <c r="V55" s="1688">
        <f>'[9]sp. DRG'!S46</f>
        <v>794</v>
      </c>
      <c r="W55" s="1689">
        <f>'[9]sp. DRG'!T46</f>
        <v>171.64</v>
      </c>
      <c r="X55" s="1648">
        <f t="shared" si="9"/>
        <v>1628.96</v>
      </c>
      <c r="Y55" s="1649">
        <f t="shared" si="10"/>
        <v>1620.3</v>
      </c>
      <c r="Z55" s="1614">
        <f>X55-'[9]sp. DRG'!U46</f>
        <v>0</v>
      </c>
    </row>
    <row r="56" spans="1:29">
      <c r="A56" s="1626" t="s">
        <v>258</v>
      </c>
      <c r="B56" s="1655" t="s">
        <v>259</v>
      </c>
      <c r="C56" s="1628">
        <v>3</v>
      </c>
      <c r="D56" s="1591"/>
      <c r="E56" s="1692"/>
      <c r="F56" s="1685"/>
      <c r="G56" s="1693"/>
      <c r="H56" s="1684">
        <f>'[9]sp. recuperare si  cronici'!M20</f>
        <v>0</v>
      </c>
      <c r="I56" s="1684">
        <f>'[9]sp. recuperare si  cronici'!N20</f>
        <v>0</v>
      </c>
      <c r="J56" s="1684">
        <f>'[9]sp. recuperare si  cronici'!O20</f>
        <v>0</v>
      </c>
      <c r="K56" s="1684">
        <f>'[9]sp. recuperare si  cronici'!P20</f>
        <v>0</v>
      </c>
      <c r="L56" s="1686">
        <f>'[9]sp. recuperare si  cronici'!E20</f>
        <v>273</v>
      </c>
      <c r="M56" s="1686">
        <f>'[9]sp. recuperare si  cronici'!F20</f>
        <v>381.18</v>
      </c>
      <c r="N56" s="1686">
        <f>'[9]sp. recuperare si  cronici'!G20</f>
        <v>274</v>
      </c>
      <c r="O56" s="1686">
        <f>'[9]sp. recuperare si  cronici'!H20</f>
        <v>0</v>
      </c>
      <c r="P56" s="1686">
        <f>'[9]sp. recuperare si  cronici'!I20</f>
        <v>381.18</v>
      </c>
      <c r="Q56" s="1686">
        <f>'[9]sp. recuperare si  cronici'!J20</f>
        <v>0</v>
      </c>
      <c r="R56" s="1686">
        <f>'[9]sp. recuperare si  cronici'!K20</f>
        <v>0</v>
      </c>
      <c r="S56" s="1686">
        <f>'[9]sp. recuperare si  cronici'!L20</f>
        <v>0</v>
      </c>
      <c r="T56" s="1686">
        <f>'[9]sp. recuperare si  cronici'!Q20</f>
        <v>129</v>
      </c>
      <c r="U56" s="1686">
        <f>'[9]sp. recuperare si  cronici'!R20</f>
        <v>30.54</v>
      </c>
      <c r="V56" s="1686">
        <f>'[9]sp. recuperare si  cronici'!S20</f>
        <v>132</v>
      </c>
      <c r="W56" s="1686">
        <f>'[9]sp. recuperare si  cronici'!T20</f>
        <v>30.54</v>
      </c>
      <c r="X56" s="1648">
        <f t="shared" si="9"/>
        <v>411.72</v>
      </c>
      <c r="Y56" s="1649">
        <f t="shared" si="10"/>
        <v>411.72</v>
      </c>
      <c r="Z56" s="1614">
        <f>X56-'[9]sp. recuperare si  cronici'!U20</f>
        <v>0</v>
      </c>
    </row>
    <row r="57" spans="1:29">
      <c r="A57" s="1626" t="s">
        <v>1153</v>
      </c>
      <c r="B57" s="1655" t="s">
        <v>1154</v>
      </c>
      <c r="C57" s="1628"/>
      <c r="D57" s="1591"/>
      <c r="E57" s="1692"/>
      <c r="F57" s="1685"/>
      <c r="G57" s="1693"/>
      <c r="H57" s="1684">
        <f>'[9]sp. recuperare si  cronici'!M21</f>
        <v>0</v>
      </c>
      <c r="I57" s="1684">
        <f>'[9]sp. recuperare si  cronici'!N21</f>
        <v>0</v>
      </c>
      <c r="J57" s="1684">
        <f>'[9]sp. recuperare si  cronici'!O21</f>
        <v>0</v>
      </c>
      <c r="K57" s="1684">
        <f>'[9]sp. recuperare si  cronici'!P21</f>
        <v>0</v>
      </c>
      <c r="L57" s="1686">
        <f>'[9]sp. recuperare si  cronici'!E21</f>
        <v>114</v>
      </c>
      <c r="M57" s="1686">
        <f>'[9]sp. recuperare si  cronici'!F21</f>
        <v>159.16999999999999</v>
      </c>
      <c r="N57" s="1686">
        <f>'[9]sp. recuperare si  cronici'!G21</f>
        <v>124</v>
      </c>
      <c r="O57" s="1686">
        <f>'[9]sp. recuperare si  cronici'!H21</f>
        <v>0</v>
      </c>
      <c r="P57" s="1686">
        <f>'[9]sp. recuperare si  cronici'!I21</f>
        <v>159.16999999999999</v>
      </c>
      <c r="Q57" s="1686">
        <f>'[9]sp. recuperare si  cronici'!J21</f>
        <v>984</v>
      </c>
      <c r="R57" s="1686">
        <f>'[9]sp. recuperare si  cronici'!K21</f>
        <v>231.24</v>
      </c>
      <c r="S57" s="1686">
        <f>'[9]sp. recuperare si  cronici'!L21</f>
        <v>231.24</v>
      </c>
      <c r="T57" s="1686">
        <f>'[9]sp. recuperare si  cronici'!Q21</f>
        <v>0</v>
      </c>
      <c r="U57" s="1686">
        <f>'[9]sp. recuperare si  cronici'!R21</f>
        <v>0</v>
      </c>
      <c r="V57" s="1686">
        <f>'[9]sp. recuperare si  cronici'!S21</f>
        <v>0</v>
      </c>
      <c r="W57" s="1686">
        <f>'[9]sp. recuperare si  cronici'!T21</f>
        <v>0</v>
      </c>
      <c r="X57" s="1648">
        <f t="shared" si="9"/>
        <v>390.40999999999997</v>
      </c>
      <c r="Y57" s="1649">
        <f t="shared" si="10"/>
        <v>390.40999999999997</v>
      </c>
      <c r="Z57" s="1614"/>
    </row>
    <row r="58" spans="1:29">
      <c r="A58" s="1626" t="s">
        <v>260</v>
      </c>
      <c r="B58" s="1655" t="s">
        <v>261</v>
      </c>
      <c r="C58" s="1628">
        <v>1</v>
      </c>
      <c r="D58" s="1591">
        <f>'[9]sp. DRG'!E47</f>
        <v>90</v>
      </c>
      <c r="E58" s="1592">
        <f>'[9]sp. DRG'!F47</f>
        <v>103.63</v>
      </c>
      <c r="F58" s="1593">
        <f>'[9]sp. DRG'!G47</f>
        <v>91</v>
      </c>
      <c r="G58" s="1594">
        <f>'[9]sp. DRG'!H47</f>
        <v>103.07</v>
      </c>
      <c r="H58" s="1684"/>
      <c r="I58" s="1692"/>
      <c r="J58" s="1685"/>
      <c r="K58" s="1693"/>
      <c r="L58" s="1686">
        <f>'[9]sp. DRG'!I47</f>
        <v>0</v>
      </c>
      <c r="M58" s="1687">
        <f>'[9]sp. DRG'!J47</f>
        <v>0</v>
      </c>
      <c r="N58" s="1688">
        <f>'[9]sp. DRG'!K47</f>
        <v>0</v>
      </c>
      <c r="O58" s="1688">
        <f>'[9]sp. DRG'!L47</f>
        <v>0</v>
      </c>
      <c r="P58" s="1687">
        <f>'[9]sp. DRG'!M47</f>
        <v>0</v>
      </c>
      <c r="Q58" s="1688">
        <f>'[9]sp. DRG'!N47</f>
        <v>0</v>
      </c>
      <c r="R58" s="1687">
        <f>'[9]sp. DRG'!O47</f>
        <v>0</v>
      </c>
      <c r="S58" s="1689">
        <f>'[9]sp. DRG'!P47</f>
        <v>0</v>
      </c>
      <c r="T58" s="1686">
        <f>'[9]sp. DRG'!Q47</f>
        <v>30</v>
      </c>
      <c r="U58" s="1687">
        <f>'[9]sp. DRG'!R47</f>
        <v>12.58</v>
      </c>
      <c r="V58" s="1688">
        <f>'[9]sp. DRG'!S47</f>
        <v>31</v>
      </c>
      <c r="W58" s="1689">
        <f>'[9]sp. DRG'!T47</f>
        <v>11.91</v>
      </c>
      <c r="X58" s="1648">
        <f t="shared" si="9"/>
        <v>116.21</v>
      </c>
      <c r="Y58" s="1649">
        <f t="shared" si="10"/>
        <v>114.97999999999999</v>
      </c>
      <c r="Z58" s="1614"/>
    </row>
    <row r="59" spans="1:29" ht="45.75" thickBot="1">
      <c r="A59" s="1630" t="s">
        <v>262</v>
      </c>
      <c r="B59" s="1655" t="s">
        <v>263</v>
      </c>
      <c r="C59" s="1662">
        <v>1</v>
      </c>
      <c r="D59" s="1591">
        <f>'[9]sp. DRG'!E48</f>
        <v>8</v>
      </c>
      <c r="E59" s="1592">
        <f>'[9]sp. DRG'!F48</f>
        <v>18.739999999999998</v>
      </c>
      <c r="F59" s="1593">
        <f>'[9]sp. DRG'!G48</f>
        <v>6</v>
      </c>
      <c r="G59" s="1594">
        <f>'[9]sp. DRG'!H48</f>
        <v>17.45</v>
      </c>
      <c r="H59" s="1694"/>
      <c r="I59" s="1695"/>
      <c r="J59" s="1696"/>
      <c r="K59" s="1697"/>
      <c r="L59" s="1698"/>
      <c r="M59" s="1699"/>
      <c r="N59" s="1700"/>
      <c r="O59" s="1699"/>
      <c r="P59" s="1699"/>
      <c r="Q59" s="1700"/>
      <c r="R59" s="1699"/>
      <c r="S59" s="1701"/>
      <c r="T59" s="1686">
        <f>'[9]sp. DRG'!Q48</f>
        <v>346</v>
      </c>
      <c r="U59" s="1687">
        <f>'[9]sp. DRG'!R48</f>
        <v>106.61</v>
      </c>
      <c r="V59" s="1688">
        <f>'[9]sp. DRG'!S48</f>
        <v>353</v>
      </c>
      <c r="W59" s="1689">
        <f>'[9]sp. DRG'!T48</f>
        <v>106.61</v>
      </c>
      <c r="X59" s="1648">
        <f t="shared" si="9"/>
        <v>125.35</v>
      </c>
      <c r="Y59" s="1649">
        <f t="shared" si="10"/>
        <v>124.06</v>
      </c>
      <c r="Z59" s="1614"/>
    </row>
    <row r="60" spans="1:29" ht="13.5" thickBot="1">
      <c r="A60" s="3027" t="s">
        <v>264</v>
      </c>
      <c r="B60" s="3028"/>
      <c r="C60" s="3029"/>
      <c r="D60" s="1641">
        <f t="shared" ref="D60:Y60" si="11">SUM(D48:D59)</f>
        <v>21677</v>
      </c>
      <c r="E60" s="1642">
        <f t="shared" si="11"/>
        <v>38256.699999999997</v>
      </c>
      <c r="F60" s="1641">
        <f t="shared" si="11"/>
        <v>20095</v>
      </c>
      <c r="G60" s="1642">
        <f t="shared" si="11"/>
        <v>38248.719999999994</v>
      </c>
      <c r="H60" s="1643">
        <f t="shared" si="11"/>
        <v>0</v>
      </c>
      <c r="I60" s="1642">
        <f t="shared" si="11"/>
        <v>0</v>
      </c>
      <c r="J60" s="1641">
        <f t="shared" si="11"/>
        <v>0</v>
      </c>
      <c r="K60" s="1642">
        <f t="shared" si="11"/>
        <v>0</v>
      </c>
      <c r="L60" s="1643">
        <f t="shared" si="11"/>
        <v>1728</v>
      </c>
      <c r="M60" s="1642">
        <f t="shared" si="11"/>
        <v>5141.84</v>
      </c>
      <c r="N60" s="1641">
        <f t="shared" si="11"/>
        <v>2126</v>
      </c>
      <c r="O60" s="1641">
        <f t="shared" si="11"/>
        <v>0</v>
      </c>
      <c r="P60" s="1642">
        <f t="shared" si="11"/>
        <v>5121.0900000000011</v>
      </c>
      <c r="Q60" s="1641">
        <f t="shared" si="11"/>
        <v>3596</v>
      </c>
      <c r="R60" s="1642">
        <f t="shared" si="11"/>
        <v>846.22</v>
      </c>
      <c r="S60" s="1644">
        <f t="shared" si="11"/>
        <v>846.22</v>
      </c>
      <c r="T60" s="1641">
        <f t="shared" si="11"/>
        <v>16013</v>
      </c>
      <c r="U60" s="1642">
        <f t="shared" si="11"/>
        <v>4953.59</v>
      </c>
      <c r="V60" s="1641">
        <f t="shared" si="11"/>
        <v>21882</v>
      </c>
      <c r="W60" s="1642">
        <f t="shared" si="11"/>
        <v>4930.88</v>
      </c>
      <c r="X60" s="1611">
        <f t="shared" si="11"/>
        <v>49198.35</v>
      </c>
      <c r="Y60" s="1611">
        <f t="shared" si="11"/>
        <v>49146.910000000025</v>
      </c>
      <c r="Z60" s="1614">
        <f>'[9]sp. DRG'!U49+'[9]sp. recuperare si  cronici'!U22+'[9]sp. acuti altele decat DRG'!U13</f>
        <v>49198.35</v>
      </c>
      <c r="AA60" s="1614">
        <f>'[9]sp. DRG'!V49+'[9]sp. recuperare si  cronici'!V22+'[9]sp. acuti altele decat DRG'!V13</f>
        <v>49146.910000000018</v>
      </c>
      <c r="AB60" s="1615">
        <f>X60-Z60</f>
        <v>0</v>
      </c>
      <c r="AC60" s="1615">
        <f>Y60-AA60</f>
        <v>0</v>
      </c>
    </row>
    <row r="61" spans="1:29" ht="22.5">
      <c r="A61" s="1568" t="s">
        <v>265</v>
      </c>
      <c r="B61" s="1580" t="s">
        <v>266</v>
      </c>
      <c r="C61" s="1702">
        <v>1</v>
      </c>
      <c r="D61" s="1674">
        <f>'[9]sp. DRG'!E50</f>
        <v>9006</v>
      </c>
      <c r="E61" s="1675">
        <f>'[9]sp. DRG'!F50</f>
        <v>20366.52</v>
      </c>
      <c r="F61" s="1676">
        <f>'[9]sp. DRG'!G50</f>
        <v>9006</v>
      </c>
      <c r="G61" s="1677">
        <f>'[9]sp. DRG'!H50</f>
        <v>20366.52</v>
      </c>
      <c r="H61" s="1703"/>
      <c r="I61" s="1675"/>
      <c r="J61" s="1704"/>
      <c r="K61" s="1677"/>
      <c r="L61" s="1703">
        <f>'[9]sp. DRG'!I50</f>
        <v>70</v>
      </c>
      <c r="M61" s="1705">
        <f>'[9]sp. DRG'!J50</f>
        <v>1289.47</v>
      </c>
      <c r="N61" s="1704">
        <f>'[9]sp. DRG'!K50</f>
        <v>70</v>
      </c>
      <c r="O61" s="1704">
        <f>'[9]sp. DRG'!L50</f>
        <v>0</v>
      </c>
      <c r="P61" s="1705">
        <f>'[9]sp. DRG'!M50</f>
        <v>1289.47</v>
      </c>
      <c r="Q61" s="1704">
        <f>'[9]sp. DRG'!N50</f>
        <v>0</v>
      </c>
      <c r="R61" s="1705">
        <f>'[9]sp. DRG'!O50</f>
        <v>0</v>
      </c>
      <c r="S61" s="1706">
        <f>'[9]sp. DRG'!P50</f>
        <v>0</v>
      </c>
      <c r="T61" s="1703">
        <f>'[9]sp. DRG'!Q50</f>
        <v>885</v>
      </c>
      <c r="U61" s="1705">
        <f>'[9]sp. DRG'!R50</f>
        <v>260.62</v>
      </c>
      <c r="V61" s="1704">
        <f>'[9]sp. DRG'!S50</f>
        <v>885</v>
      </c>
      <c r="W61" s="1706">
        <f>'[9]sp. DRG'!T50</f>
        <v>260.62</v>
      </c>
      <c r="X61" s="1648">
        <f t="shared" ref="X61:X73" si="12">U61+R61+M61+I61+E61</f>
        <v>21916.61</v>
      </c>
      <c r="Y61" s="1649">
        <f t="shared" ref="Y61:Y73" si="13">W61+S61+P61+K61+G61</f>
        <v>21916.61</v>
      </c>
    </row>
    <row r="62" spans="1:29" ht="22.5">
      <c r="A62" s="1579" t="s">
        <v>267</v>
      </c>
      <c r="B62" s="1580" t="s">
        <v>268</v>
      </c>
      <c r="C62" s="1707">
        <v>1</v>
      </c>
      <c r="D62" s="1591">
        <f>'[9]sp. DRG'!E51</f>
        <v>6586</v>
      </c>
      <c r="E62" s="1592">
        <f>'[9]sp. DRG'!F51</f>
        <v>14282.43</v>
      </c>
      <c r="F62" s="1593">
        <f>'[9]sp. DRG'!G51</f>
        <v>6586</v>
      </c>
      <c r="G62" s="1594">
        <f>'[9]sp. DRG'!H51</f>
        <v>14282.43</v>
      </c>
      <c r="H62" s="1650"/>
      <c r="I62" s="1592"/>
      <c r="J62" s="1651"/>
      <c r="K62" s="1594"/>
      <c r="L62" s="1650">
        <f>'[9]sp. DRG'!I51</f>
        <v>1067</v>
      </c>
      <c r="M62" s="1656">
        <f>'[9]sp. DRG'!J51</f>
        <v>2991.39</v>
      </c>
      <c r="N62" s="1651">
        <f>'[9]sp. DRG'!K51</f>
        <v>694</v>
      </c>
      <c r="O62" s="1651">
        <f>'[9]sp. DRG'!L51</f>
        <v>6721</v>
      </c>
      <c r="P62" s="1656">
        <f>'[9]sp. DRG'!M51</f>
        <v>2907.41</v>
      </c>
      <c r="Q62" s="1651">
        <f>'[9]sp. DRG'!N51</f>
        <v>799</v>
      </c>
      <c r="R62" s="1656">
        <f>'[9]sp. DRG'!O51</f>
        <v>187.76</v>
      </c>
      <c r="S62" s="1657">
        <f>'[9]sp. DRG'!P51</f>
        <v>177.89</v>
      </c>
      <c r="T62" s="1650">
        <f>'[9]sp. DRG'!Q51</f>
        <v>5277</v>
      </c>
      <c r="U62" s="1656">
        <f>'[9]sp. DRG'!R51</f>
        <v>1194.81</v>
      </c>
      <c r="V62" s="1651">
        <f>'[9]sp. DRG'!S51</f>
        <v>5277</v>
      </c>
      <c r="W62" s="1657">
        <f>'[9]sp. DRG'!T51</f>
        <v>1194.81</v>
      </c>
      <c r="X62" s="1648">
        <f t="shared" si="12"/>
        <v>18656.39</v>
      </c>
      <c r="Y62" s="1649">
        <f t="shared" si="13"/>
        <v>18562.54</v>
      </c>
    </row>
    <row r="63" spans="1:29">
      <c r="A63" s="1579" t="s">
        <v>269</v>
      </c>
      <c r="B63" s="1580" t="s">
        <v>270</v>
      </c>
      <c r="C63" s="1707">
        <v>1</v>
      </c>
      <c r="D63" s="1591">
        <f>'[9]sp. DRG'!E52</f>
        <v>615</v>
      </c>
      <c r="E63" s="1592">
        <f>'[9]sp. DRG'!F52</f>
        <v>942.41</v>
      </c>
      <c r="F63" s="1593">
        <f>'[9]sp. DRG'!G52</f>
        <v>615</v>
      </c>
      <c r="G63" s="1594">
        <f>'[9]sp. DRG'!H52</f>
        <v>942.41</v>
      </c>
      <c r="H63" s="1650"/>
      <c r="I63" s="1592"/>
      <c r="J63" s="1651"/>
      <c r="K63" s="1594"/>
      <c r="L63" s="1650">
        <f>'[9]sp. DRG'!I52</f>
        <v>213</v>
      </c>
      <c r="M63" s="1656">
        <f>'[9]sp. DRG'!J52</f>
        <v>775.63</v>
      </c>
      <c r="N63" s="1651">
        <f>'[9]sp. DRG'!K52</f>
        <v>161</v>
      </c>
      <c r="O63" s="1651">
        <f>'[9]sp. DRG'!L52</f>
        <v>1420</v>
      </c>
      <c r="P63" s="1656">
        <f>'[9]sp. DRG'!M52</f>
        <v>655.24</v>
      </c>
      <c r="Q63" s="1651">
        <f>'[9]sp. DRG'!N52</f>
        <v>640</v>
      </c>
      <c r="R63" s="1656">
        <f>'[9]sp. DRG'!O52</f>
        <v>128</v>
      </c>
      <c r="S63" s="1657">
        <f>'[9]sp. DRG'!P52</f>
        <v>126.8</v>
      </c>
      <c r="T63" s="1650">
        <f>'[9]sp. DRG'!Q52</f>
        <v>537</v>
      </c>
      <c r="U63" s="1656">
        <f>'[9]sp. DRG'!R52</f>
        <v>165.4</v>
      </c>
      <c r="V63" s="1651">
        <f>'[9]sp. DRG'!S52</f>
        <v>537</v>
      </c>
      <c r="W63" s="1657">
        <f>'[9]sp. DRG'!T52</f>
        <v>165.4</v>
      </c>
      <c r="X63" s="1648">
        <f t="shared" si="12"/>
        <v>2011.44</v>
      </c>
      <c r="Y63" s="1649">
        <f t="shared" si="13"/>
        <v>1889.85</v>
      </c>
    </row>
    <row r="64" spans="1:29" ht="22.5">
      <c r="A64" s="1579" t="s">
        <v>271</v>
      </c>
      <c r="B64" s="1580" t="s">
        <v>272</v>
      </c>
      <c r="C64" s="1707">
        <v>1</v>
      </c>
      <c r="D64" s="1591">
        <f>'[9]sp. DRG'!E53</f>
        <v>1613</v>
      </c>
      <c r="E64" s="1592">
        <f>'[9]sp. DRG'!F53</f>
        <v>2454.59</v>
      </c>
      <c r="F64" s="1593">
        <f>'[9]sp. DRG'!G53</f>
        <v>1613</v>
      </c>
      <c r="G64" s="1594">
        <f>'[9]sp. DRG'!H53</f>
        <v>2454.59</v>
      </c>
      <c r="H64" s="1650"/>
      <c r="I64" s="1592"/>
      <c r="J64" s="1651"/>
      <c r="K64" s="1594"/>
      <c r="L64" s="1650">
        <f>'[9]sp. DRG'!I53</f>
        <v>42</v>
      </c>
      <c r="M64" s="1656">
        <f>'[9]sp. DRG'!J53</f>
        <v>96.34</v>
      </c>
      <c r="N64" s="1651">
        <f>'[9]sp. DRG'!K53</f>
        <v>40</v>
      </c>
      <c r="O64" s="1651">
        <f>'[9]sp. DRG'!L53</f>
        <v>0</v>
      </c>
      <c r="P64" s="1656">
        <f>'[9]sp. DRG'!M53</f>
        <v>91.76</v>
      </c>
      <c r="Q64" s="1651">
        <f>'[9]sp. DRG'!N53</f>
        <v>0</v>
      </c>
      <c r="R64" s="1656">
        <f>'[9]sp. DRG'!O53</f>
        <v>0</v>
      </c>
      <c r="S64" s="1657">
        <f>'[9]sp. DRG'!P53</f>
        <v>0</v>
      </c>
      <c r="T64" s="1650">
        <f>'[9]sp. DRG'!Q53</f>
        <v>2703</v>
      </c>
      <c r="U64" s="1656">
        <f>'[9]sp. DRG'!R53</f>
        <v>714</v>
      </c>
      <c r="V64" s="1651">
        <f>'[9]sp. DRG'!S53</f>
        <v>2703</v>
      </c>
      <c r="W64" s="1657">
        <f>'[9]sp. DRG'!T53</f>
        <v>714</v>
      </c>
      <c r="X64" s="1648">
        <f t="shared" si="12"/>
        <v>3264.9300000000003</v>
      </c>
      <c r="Y64" s="1649">
        <f t="shared" si="13"/>
        <v>3260.3500000000004</v>
      </c>
    </row>
    <row r="65" spans="1:29" ht="22.5">
      <c r="A65" s="1579" t="s">
        <v>273</v>
      </c>
      <c r="B65" s="1580" t="s">
        <v>274</v>
      </c>
      <c r="C65" s="1707">
        <v>1</v>
      </c>
      <c r="D65" s="1591">
        <f>'[9]sp. DRG'!E54</f>
        <v>1650</v>
      </c>
      <c r="E65" s="1592">
        <f>'[9]sp. DRG'!F54</f>
        <v>2591.6999999999998</v>
      </c>
      <c r="F65" s="1593">
        <f>'[9]sp. DRG'!G54</f>
        <v>1650</v>
      </c>
      <c r="G65" s="1594">
        <f>'[9]sp. DRG'!H54</f>
        <v>2591.6999999999998</v>
      </c>
      <c r="H65" s="1650"/>
      <c r="I65" s="1592"/>
      <c r="J65" s="1651"/>
      <c r="K65" s="1594"/>
      <c r="L65" s="1650">
        <f>'[9]sp. DRG'!I54</f>
        <v>162</v>
      </c>
      <c r="M65" s="1656">
        <f>'[9]sp. DRG'!J54</f>
        <v>449.68</v>
      </c>
      <c r="N65" s="1651">
        <f>'[9]sp. DRG'!K54</f>
        <v>134</v>
      </c>
      <c r="O65" s="1651">
        <f>'[9]sp. DRG'!L54</f>
        <v>638</v>
      </c>
      <c r="P65" s="1656">
        <f>'[9]sp. DRG'!M54</f>
        <v>434.34</v>
      </c>
      <c r="Q65" s="1651">
        <f>'[9]sp. DRG'!N54</f>
        <v>0</v>
      </c>
      <c r="R65" s="1656">
        <f>'[9]sp. DRG'!O54</f>
        <v>0</v>
      </c>
      <c r="S65" s="1657">
        <f>'[9]sp. DRG'!P54</f>
        <v>0</v>
      </c>
      <c r="T65" s="1650">
        <f>'[9]sp. DRG'!Q54</f>
        <v>282</v>
      </c>
      <c r="U65" s="1656">
        <f>'[9]sp. DRG'!R54</f>
        <v>76.5</v>
      </c>
      <c r="V65" s="1651">
        <f>'[9]sp. DRG'!S54</f>
        <v>282</v>
      </c>
      <c r="W65" s="1657">
        <f>'[9]sp. DRG'!T54</f>
        <v>76.5</v>
      </c>
      <c r="X65" s="1648">
        <f t="shared" si="12"/>
        <v>3117.88</v>
      </c>
      <c r="Y65" s="1649">
        <f t="shared" si="13"/>
        <v>3102.54</v>
      </c>
    </row>
    <row r="66" spans="1:29">
      <c r="A66" s="1579" t="s">
        <v>275</v>
      </c>
      <c r="B66" s="1580" t="s">
        <v>276</v>
      </c>
      <c r="C66" s="1708">
        <v>1</v>
      </c>
      <c r="D66" s="1591">
        <f>'[9]sp. DRG'!E55</f>
        <v>134</v>
      </c>
      <c r="E66" s="1592">
        <f>'[9]sp. DRG'!F55</f>
        <v>244.71</v>
      </c>
      <c r="F66" s="1591">
        <f>'[9]sp. DRG'!G55</f>
        <v>134</v>
      </c>
      <c r="G66" s="1592">
        <f>'[9]sp. DRG'!H55</f>
        <v>244.71</v>
      </c>
      <c r="H66" s="1650"/>
      <c r="I66" s="1656"/>
      <c r="J66" s="1651"/>
      <c r="K66" s="1657"/>
      <c r="L66" s="1650">
        <f>'[9]sp. DRG'!I55</f>
        <v>155</v>
      </c>
      <c r="M66" s="1656">
        <f>'[9]sp. DRG'!J55</f>
        <v>1933.65</v>
      </c>
      <c r="N66" s="1651">
        <f>'[9]sp. DRG'!K55</f>
        <v>0</v>
      </c>
      <c r="O66" s="1651">
        <f>'[9]sp. DRG'!L55</f>
        <v>6189</v>
      </c>
      <c r="P66" s="1656">
        <f>'[9]sp. DRG'!M55</f>
        <v>1917.69</v>
      </c>
      <c r="Q66" s="1651">
        <f>'[9]sp. DRG'!N55</f>
        <v>0</v>
      </c>
      <c r="R66" s="1656">
        <f>'[9]sp. DRG'!O55</f>
        <v>0</v>
      </c>
      <c r="S66" s="1657">
        <f>'[9]sp. DRG'!P55</f>
        <v>0</v>
      </c>
      <c r="T66" s="1650">
        <f>'[9]sp. DRG'!Q55</f>
        <v>0</v>
      </c>
      <c r="U66" s="1656">
        <f>'[9]sp. DRG'!R55</f>
        <v>0</v>
      </c>
      <c r="V66" s="1651">
        <f>'[9]sp. DRG'!S55</f>
        <v>0</v>
      </c>
      <c r="W66" s="1657">
        <f>'[9]sp. DRG'!T55</f>
        <v>0</v>
      </c>
      <c r="X66" s="1648">
        <f t="shared" si="12"/>
        <v>2178.36</v>
      </c>
      <c r="Y66" s="1649">
        <f t="shared" si="13"/>
        <v>2162.4</v>
      </c>
    </row>
    <row r="67" spans="1:29">
      <c r="A67" s="1579" t="s">
        <v>277</v>
      </c>
      <c r="B67" s="1580" t="s">
        <v>278</v>
      </c>
      <c r="C67" s="1708">
        <v>1</v>
      </c>
      <c r="D67" s="1591">
        <f>'[9]sp. DRG'!E56</f>
        <v>844</v>
      </c>
      <c r="E67" s="1592">
        <f>'[9]sp. DRG'!F56</f>
        <v>1322.2</v>
      </c>
      <c r="F67" s="1593">
        <f>'[9]sp. DRG'!G56</f>
        <v>844</v>
      </c>
      <c r="G67" s="1594">
        <f>'[9]sp. DRG'!H56</f>
        <v>1322.2</v>
      </c>
      <c r="H67" s="1650"/>
      <c r="I67" s="1592"/>
      <c r="J67" s="1651"/>
      <c r="K67" s="1594"/>
      <c r="L67" s="1650">
        <f>'[9]sp. DRG'!I56</f>
        <v>56</v>
      </c>
      <c r="M67" s="1656">
        <f>'[9]sp. DRG'!J56</f>
        <v>128.46</v>
      </c>
      <c r="N67" s="1651">
        <f>'[9]sp. DRG'!K56</f>
        <v>56</v>
      </c>
      <c r="O67" s="1651">
        <f>'[9]sp. DRG'!L56</f>
        <v>0</v>
      </c>
      <c r="P67" s="1656">
        <f>'[9]sp. DRG'!M56</f>
        <v>128.46</v>
      </c>
      <c r="Q67" s="1651">
        <f>'[9]sp. DRG'!N56</f>
        <v>0</v>
      </c>
      <c r="R67" s="1656">
        <f>'[9]sp. DRG'!O56</f>
        <v>0</v>
      </c>
      <c r="S67" s="1657">
        <f>'[9]sp. DRG'!P56</f>
        <v>0</v>
      </c>
      <c r="T67" s="1650">
        <f>'[9]sp. DRG'!Q56</f>
        <v>1242</v>
      </c>
      <c r="U67" s="1656">
        <f>'[9]sp. DRG'!R56</f>
        <v>186</v>
      </c>
      <c r="V67" s="1651">
        <f>'[9]sp. DRG'!S56</f>
        <v>1242</v>
      </c>
      <c r="W67" s="1657">
        <f>'[9]sp. DRG'!T56</f>
        <v>186</v>
      </c>
      <c r="X67" s="1648">
        <f t="shared" si="12"/>
        <v>1636.66</v>
      </c>
      <c r="Y67" s="1649">
        <f t="shared" si="13"/>
        <v>1636.66</v>
      </c>
    </row>
    <row r="68" spans="1:29">
      <c r="A68" s="1579" t="s">
        <v>279</v>
      </c>
      <c r="B68" s="1580" t="s">
        <v>280</v>
      </c>
      <c r="C68" s="1708"/>
      <c r="D68" s="1591">
        <f>'[9]sp. DRG'!E57</f>
        <v>225</v>
      </c>
      <c r="E68" s="1591">
        <f>'[9]sp. DRG'!F57</f>
        <v>289.22000000000003</v>
      </c>
      <c r="F68" s="1591">
        <f>'[9]sp. DRG'!G57</f>
        <v>225</v>
      </c>
      <c r="G68" s="1591">
        <f>'[9]sp. DRG'!H57</f>
        <v>289.22000000000003</v>
      </c>
      <c r="H68" s="1650"/>
      <c r="I68" s="1592"/>
      <c r="J68" s="1651"/>
      <c r="K68" s="1594"/>
      <c r="L68" s="1650">
        <f>'[9]sp. DRG'!I57</f>
        <v>42</v>
      </c>
      <c r="M68" s="1650">
        <f>'[9]sp. DRG'!J57</f>
        <v>96.34</v>
      </c>
      <c r="N68" s="1650">
        <f>'[9]sp. DRG'!K57</f>
        <v>42</v>
      </c>
      <c r="O68" s="1650">
        <f>'[9]sp. DRG'!L57</f>
        <v>0</v>
      </c>
      <c r="P68" s="1650">
        <f>'[9]sp. DRG'!M57</f>
        <v>96.34</v>
      </c>
      <c r="Q68" s="1650">
        <f>'[9]sp. DRG'!N57</f>
        <v>720</v>
      </c>
      <c r="R68" s="1650">
        <f>'[9]sp. DRG'!O57</f>
        <v>144</v>
      </c>
      <c r="S68" s="1650">
        <f>'[9]sp. DRG'!P57</f>
        <v>144</v>
      </c>
      <c r="T68" s="1650">
        <f>'[9]sp. DRG'!Q57</f>
        <v>228</v>
      </c>
      <c r="U68" s="1650">
        <f>'[9]sp. DRG'!R57</f>
        <v>67.2</v>
      </c>
      <c r="V68" s="1650">
        <f>'[9]sp. DRG'!S57</f>
        <v>228</v>
      </c>
      <c r="W68" s="1650">
        <f>'[9]sp. DRG'!T57</f>
        <v>67.2</v>
      </c>
      <c r="X68" s="1648">
        <f t="shared" si="12"/>
        <v>596.76</v>
      </c>
      <c r="Y68" s="1649">
        <f t="shared" si="13"/>
        <v>596.76</v>
      </c>
    </row>
    <row r="69" spans="1:29" ht="22.5">
      <c r="A69" s="1579" t="s">
        <v>281</v>
      </c>
      <c r="B69" s="1580" t="s">
        <v>282</v>
      </c>
      <c r="C69" s="1708">
        <v>1</v>
      </c>
      <c r="D69" s="1591">
        <f>'[9]sp. DRG'!E58</f>
        <v>92</v>
      </c>
      <c r="E69" s="1592">
        <f>'[9]sp. DRG'!F58</f>
        <v>144.15</v>
      </c>
      <c r="F69" s="1593">
        <f>'[9]sp. DRG'!G58</f>
        <v>92</v>
      </c>
      <c r="G69" s="1594">
        <f>'[9]sp. DRG'!H58</f>
        <v>144.15</v>
      </c>
      <c r="H69" s="1650"/>
      <c r="I69" s="1656"/>
      <c r="J69" s="1651"/>
      <c r="K69" s="1657"/>
      <c r="L69" s="1650">
        <f>'[9]sp. DRG'!I58</f>
        <v>64</v>
      </c>
      <c r="M69" s="1656">
        <f>'[9]sp. DRG'!J58</f>
        <v>2090.88</v>
      </c>
      <c r="N69" s="1651">
        <f>'[9]sp. DRG'!K58</f>
        <v>0</v>
      </c>
      <c r="O69" s="1651">
        <f>'[9]sp. DRG'!L58</f>
        <v>19008</v>
      </c>
      <c r="P69" s="1656">
        <f>'[9]sp. DRG'!M58</f>
        <v>2090.88</v>
      </c>
      <c r="Q69" s="1651">
        <f>'[9]sp. DRG'!N58</f>
        <v>0</v>
      </c>
      <c r="R69" s="1656">
        <f>'[9]sp. DRG'!O58</f>
        <v>0</v>
      </c>
      <c r="S69" s="1657">
        <f>'[9]sp. DRG'!P58</f>
        <v>0</v>
      </c>
      <c r="T69" s="1650">
        <f>'[9]sp. DRG'!Q58</f>
        <v>0</v>
      </c>
      <c r="U69" s="1656">
        <f>'[9]sp. DRG'!R58</f>
        <v>0</v>
      </c>
      <c r="V69" s="1651">
        <f>'[9]sp. DRG'!S58</f>
        <v>0</v>
      </c>
      <c r="W69" s="1657">
        <f>'[9]sp. DRG'!T58</f>
        <v>0</v>
      </c>
      <c r="X69" s="1648">
        <f t="shared" si="12"/>
        <v>2235.0300000000002</v>
      </c>
      <c r="Y69" s="1649">
        <f t="shared" si="13"/>
        <v>2235.0300000000002</v>
      </c>
    </row>
    <row r="70" spans="1:29" ht="22.5">
      <c r="A70" s="1579" t="s">
        <v>283</v>
      </c>
      <c r="B70" s="1580" t="s">
        <v>284</v>
      </c>
      <c r="C70" s="1708">
        <v>3</v>
      </c>
      <c r="D70" s="1591"/>
      <c r="E70" s="1656"/>
      <c r="F70" s="1651"/>
      <c r="G70" s="1657"/>
      <c r="H70" s="1650"/>
      <c r="I70" s="1656"/>
      <c r="J70" s="1651"/>
      <c r="K70" s="1657"/>
      <c r="L70" s="1650">
        <f>'[9]sp. recuperare si  cronici'!E23</f>
        <v>1440</v>
      </c>
      <c r="M70" s="1656">
        <f>'[9]sp. recuperare si  cronici'!F23</f>
        <v>3409.38</v>
      </c>
      <c r="N70" s="1651">
        <f>'[9]sp. recuperare si  cronici'!G23</f>
        <v>1242</v>
      </c>
      <c r="O70" s="1651">
        <f>'[9]sp. recuperare si  cronici'!H23</f>
        <v>0</v>
      </c>
      <c r="P70" s="1656">
        <f>'[9]sp. recuperare si  cronici'!I23</f>
        <v>2948.6</v>
      </c>
      <c r="Q70" s="1651">
        <f>'[9]sp. recuperare si  cronici'!J23</f>
        <v>0</v>
      </c>
      <c r="R70" s="1656">
        <f>'[9]sp. recuperare si  cronici'!K23</f>
        <v>0</v>
      </c>
      <c r="S70" s="1657">
        <f>'[9]sp. recuperare si  cronici'!L23</f>
        <v>0</v>
      </c>
      <c r="T70" s="1622"/>
      <c r="U70" s="1656"/>
      <c r="V70" s="1623"/>
      <c r="W70" s="1657"/>
      <c r="X70" s="1648">
        <f t="shared" si="12"/>
        <v>3409.38</v>
      </c>
      <c r="Y70" s="1649">
        <f t="shared" si="13"/>
        <v>2948.6</v>
      </c>
    </row>
    <row r="71" spans="1:29" ht="13.5" thickBot="1">
      <c r="A71" s="1630" t="s">
        <v>285</v>
      </c>
      <c r="B71" s="1655" t="s">
        <v>286</v>
      </c>
      <c r="C71" s="1709">
        <v>1</v>
      </c>
      <c r="D71" s="1606">
        <f>'[9]sp. DRG'!E59</f>
        <v>1036</v>
      </c>
      <c r="E71" s="1607">
        <f>'[9]sp. DRG'!F59</f>
        <v>2505.04</v>
      </c>
      <c r="F71" s="1608">
        <f>'[9]sp. DRG'!G59</f>
        <v>1036</v>
      </c>
      <c r="G71" s="1609">
        <f>'[9]sp. DRG'!H59</f>
        <v>2505.04</v>
      </c>
      <c r="H71" s="1710"/>
      <c r="I71" s="1711"/>
      <c r="J71" s="1712"/>
      <c r="K71" s="1713"/>
      <c r="L71" s="1710">
        <f>'[9]sp. DRG'!I59</f>
        <v>0</v>
      </c>
      <c r="M71" s="1711">
        <f>'[9]sp. DRG'!J59</f>
        <v>0</v>
      </c>
      <c r="N71" s="1712">
        <f>'[9]sp. DRG'!K59</f>
        <v>0</v>
      </c>
      <c r="O71" s="1712">
        <f>'[9]sp. DRG'!L59</f>
        <v>0</v>
      </c>
      <c r="P71" s="1711">
        <f>'[9]sp. DRG'!M59</f>
        <v>0</v>
      </c>
      <c r="Q71" s="1712">
        <f>'[9]sp. DRG'!N59</f>
        <v>0</v>
      </c>
      <c r="R71" s="1711">
        <f>'[9]sp. DRG'!O59</f>
        <v>0</v>
      </c>
      <c r="S71" s="1713">
        <f>'[9]sp. DRG'!P59</f>
        <v>0</v>
      </c>
      <c r="T71" s="1710">
        <f>'[9]sp. DRG'!Q59</f>
        <v>1428</v>
      </c>
      <c r="U71" s="1711">
        <f>'[9]sp. DRG'!R59</f>
        <v>423.75</v>
      </c>
      <c r="V71" s="1712">
        <f>'[9]sp. DRG'!S59</f>
        <v>1428</v>
      </c>
      <c r="W71" s="1713">
        <f>'[9]sp. DRG'!T59</f>
        <v>423.75</v>
      </c>
      <c r="X71" s="1648">
        <f t="shared" si="12"/>
        <v>2928.79</v>
      </c>
      <c r="Y71" s="1649">
        <f t="shared" si="13"/>
        <v>2928.79</v>
      </c>
    </row>
    <row r="72" spans="1:29">
      <c r="A72" s="1626" t="str">
        <f>'[9]sp. acuti altele decat DRG'!C14</f>
        <v>BH32</v>
      </c>
      <c r="B72" s="1714" t="str">
        <f>'[9]sp. acuti altele decat DRG'!D14</f>
        <v>SC EUCLID SRL</v>
      </c>
      <c r="C72" s="1715">
        <v>1</v>
      </c>
      <c r="D72" s="1591">
        <f>'[9]sp. DRG'!E61</f>
        <v>65</v>
      </c>
      <c r="E72" s="1591">
        <f>'[9]sp. DRG'!F61</f>
        <v>77.760000000000005</v>
      </c>
      <c r="F72" s="1591">
        <f>'[9]sp. DRG'!G61</f>
        <v>65</v>
      </c>
      <c r="G72" s="1591">
        <f>'[9]sp. DRG'!H61</f>
        <v>77.760000000000005</v>
      </c>
      <c r="H72" s="1650">
        <f>'[9]sp. acuti altele decat DRG'!E14</f>
        <v>0</v>
      </c>
      <c r="I72" s="1594">
        <f>'[9]sp. acuti altele decat DRG'!F14</f>
        <v>0</v>
      </c>
      <c r="J72" s="1650">
        <f>'[9]sp. acuti altele decat DRG'!G14</f>
        <v>0</v>
      </c>
      <c r="K72" s="1594">
        <f>'[9]sp. acuti altele decat DRG'!H14</f>
        <v>0</v>
      </c>
      <c r="L72" s="1650">
        <f>'[9]sp. DRG'!I61</f>
        <v>0</v>
      </c>
      <c r="M72" s="1650">
        <f>'[9]sp. DRG'!J61</f>
        <v>0</v>
      </c>
      <c r="N72" s="1650">
        <f>'[9]sp. DRG'!K61</f>
        <v>0</v>
      </c>
      <c r="O72" s="1650">
        <f>'[9]sp. DRG'!L61</f>
        <v>0</v>
      </c>
      <c r="P72" s="1650">
        <f>'[9]sp. DRG'!M61</f>
        <v>0</v>
      </c>
      <c r="Q72" s="1650">
        <f>'[9]sp. DRG'!N61</f>
        <v>0</v>
      </c>
      <c r="R72" s="1650">
        <f>'[9]sp. DRG'!O61</f>
        <v>0</v>
      </c>
      <c r="S72" s="1650">
        <f>'[9]sp. DRG'!P61</f>
        <v>0</v>
      </c>
      <c r="T72" s="1650">
        <f>'[9]sp. DRG'!Q61</f>
        <v>0</v>
      </c>
      <c r="U72" s="1650">
        <f>'[9]sp. DRG'!R61</f>
        <v>0</v>
      </c>
      <c r="V72" s="1650">
        <f>'[9]sp. DRG'!S61</f>
        <v>0</v>
      </c>
      <c r="W72" s="1650">
        <f>'[9]sp. DRG'!T61</f>
        <v>0</v>
      </c>
      <c r="X72" s="1648">
        <f t="shared" si="12"/>
        <v>77.760000000000005</v>
      </c>
      <c r="Y72" s="1649">
        <f t="shared" si="13"/>
        <v>77.760000000000005</v>
      </c>
    </row>
    <row r="73" spans="1:29" ht="23.25" thickBot="1">
      <c r="A73" s="1716" t="s">
        <v>287</v>
      </c>
      <c r="B73" s="1717" t="s">
        <v>288</v>
      </c>
      <c r="C73" s="1718">
        <v>1</v>
      </c>
      <c r="D73" s="1606">
        <f>'[9]sp. DRG'!E60</f>
        <v>891</v>
      </c>
      <c r="E73" s="1606">
        <f>'[9]sp. DRG'!F60</f>
        <v>1380.33</v>
      </c>
      <c r="F73" s="1606">
        <f>'[9]sp. DRG'!G60</f>
        <v>856</v>
      </c>
      <c r="G73" s="1606">
        <f>'[9]sp. DRG'!H60</f>
        <v>1325.45</v>
      </c>
      <c r="H73" s="1606"/>
      <c r="I73" s="1606"/>
      <c r="J73" s="1606"/>
      <c r="K73" s="1606"/>
      <c r="L73" s="1710">
        <f>'[9]sp. DRG'!I60</f>
        <v>0</v>
      </c>
      <c r="M73" s="1710">
        <f>'[9]sp. DRG'!J60</f>
        <v>0</v>
      </c>
      <c r="N73" s="1710">
        <f>'[9]sp. DRG'!K60</f>
        <v>0</v>
      </c>
      <c r="O73" s="1710">
        <f>'[9]sp. DRG'!L60</f>
        <v>0</v>
      </c>
      <c r="P73" s="1710">
        <f>'[9]sp. DRG'!M60</f>
        <v>0</v>
      </c>
      <c r="Q73" s="1710">
        <f>'[9]sp. DRG'!N60</f>
        <v>0</v>
      </c>
      <c r="R73" s="1710">
        <f>'[9]sp. DRG'!O60</f>
        <v>0</v>
      </c>
      <c r="S73" s="1710">
        <f>'[9]sp. DRG'!P60</f>
        <v>0</v>
      </c>
      <c r="T73" s="1710">
        <f>'[9]sp. DRG'!Q60</f>
        <v>759</v>
      </c>
      <c r="U73" s="1710">
        <f>'[9]sp. DRG'!R60</f>
        <v>180</v>
      </c>
      <c r="V73" s="1710">
        <f>'[9]sp. DRG'!S60</f>
        <v>759</v>
      </c>
      <c r="W73" s="1710">
        <f>'[9]sp. DRG'!T60</f>
        <v>180</v>
      </c>
      <c r="X73" s="1648">
        <f t="shared" si="12"/>
        <v>1560.33</v>
      </c>
      <c r="Y73" s="1649">
        <f t="shared" si="13"/>
        <v>1505.45</v>
      </c>
    </row>
    <row r="74" spans="1:29" ht="13.5" thickBot="1">
      <c r="A74" s="3027" t="s">
        <v>289</v>
      </c>
      <c r="B74" s="3028"/>
      <c r="C74" s="3029"/>
      <c r="D74" s="1641">
        <f>SUM(D61:D73)</f>
        <v>22757</v>
      </c>
      <c r="E74" s="1641">
        <f t="shared" ref="E74:W74" si="14">SUM(E61:E73)</f>
        <v>46601.06</v>
      </c>
      <c r="F74" s="1641">
        <f t="shared" si="14"/>
        <v>22722</v>
      </c>
      <c r="G74" s="1641">
        <f t="shared" si="14"/>
        <v>46546.179999999993</v>
      </c>
      <c r="H74" s="1641">
        <f t="shared" si="14"/>
        <v>0</v>
      </c>
      <c r="I74" s="1642">
        <f t="shared" si="14"/>
        <v>0</v>
      </c>
      <c r="J74" s="1641">
        <f t="shared" si="14"/>
        <v>0</v>
      </c>
      <c r="K74" s="1642">
        <f t="shared" si="14"/>
        <v>0</v>
      </c>
      <c r="L74" s="1641">
        <f t="shared" si="14"/>
        <v>3311</v>
      </c>
      <c r="M74" s="1641">
        <f t="shared" si="14"/>
        <v>13261.220000000001</v>
      </c>
      <c r="N74" s="1641">
        <f t="shared" si="14"/>
        <v>2439</v>
      </c>
      <c r="O74" s="1641">
        <f t="shared" si="14"/>
        <v>33976</v>
      </c>
      <c r="P74" s="1641">
        <f t="shared" si="14"/>
        <v>12560.19</v>
      </c>
      <c r="Q74" s="1641">
        <f t="shared" si="14"/>
        <v>2159</v>
      </c>
      <c r="R74" s="1641">
        <f t="shared" si="14"/>
        <v>459.76</v>
      </c>
      <c r="S74" s="1641">
        <f t="shared" si="14"/>
        <v>448.69</v>
      </c>
      <c r="T74" s="1641">
        <f t="shared" si="14"/>
        <v>13341</v>
      </c>
      <c r="U74" s="1641">
        <f t="shared" si="14"/>
        <v>3268.2799999999997</v>
      </c>
      <c r="V74" s="1641">
        <f t="shared" si="14"/>
        <v>13341</v>
      </c>
      <c r="W74" s="1641">
        <f t="shared" si="14"/>
        <v>3268.2799999999997</v>
      </c>
      <c r="X74" s="1610">
        <f>SUM(X61:X73)</f>
        <v>63590.320000000007</v>
      </c>
      <c r="Y74" s="1610">
        <f>SUM(Y61:Y73)</f>
        <v>62823.340000000004</v>
      </c>
      <c r="Z74" s="1614">
        <f>'[9]sp. DRG'!U62+'[9]sp. recuperare si  cronici'!U24+'[9]sp. acuti altele decat DRG'!U15</f>
        <v>63590.320000000007</v>
      </c>
      <c r="AA74" s="1614">
        <f>'[9]sp. DRG'!V62+'[9]sp. recuperare si  cronici'!V24+'[9]sp. acuti altele decat DRG'!V15</f>
        <v>62823.340000000004</v>
      </c>
      <c r="AB74" s="1615">
        <f>X74-Z74</f>
        <v>0</v>
      </c>
      <c r="AC74" s="1615">
        <f>Y74-AA74</f>
        <v>0</v>
      </c>
    </row>
    <row r="75" spans="1:29" s="1598" customFormat="1">
      <c r="A75" s="1568" t="s">
        <v>290</v>
      </c>
      <c r="B75" s="1719" t="s">
        <v>291</v>
      </c>
      <c r="C75" s="1621">
        <v>1</v>
      </c>
      <c r="D75" s="1674">
        <f>'[9]sp. DRG'!E63</f>
        <v>6624</v>
      </c>
      <c r="E75" s="1675">
        <f>'[9]sp. DRG'!F63</f>
        <v>10922.17</v>
      </c>
      <c r="F75" s="1676">
        <f>'[9]sp. DRG'!G63</f>
        <v>6624</v>
      </c>
      <c r="G75" s="1677">
        <f>'[9]sp. DRG'!H63</f>
        <v>10922.17</v>
      </c>
      <c r="H75" s="1720"/>
      <c r="I75" s="1675"/>
      <c r="J75" s="1679"/>
      <c r="K75" s="1677"/>
      <c r="L75" s="1720">
        <f>'[9]sp. DRG'!I63</f>
        <v>431</v>
      </c>
      <c r="M75" s="1721">
        <f>'[9]sp. DRG'!J63</f>
        <v>1691.26</v>
      </c>
      <c r="N75" s="1679">
        <f>'[9]sp. DRG'!K63</f>
        <v>431</v>
      </c>
      <c r="O75" s="1679">
        <f>'[9]sp. DRG'!L63</f>
        <v>3593</v>
      </c>
      <c r="P75" s="1721">
        <f>'[9]sp. DRG'!M63</f>
        <v>1691.26</v>
      </c>
      <c r="Q75" s="1679">
        <f>'[9]sp. DRG'!N63</f>
        <v>419</v>
      </c>
      <c r="R75" s="1721">
        <f>'[9]sp. DRG'!O63</f>
        <v>69.13</v>
      </c>
      <c r="S75" s="1722">
        <f>'[9]sp. DRG'!P63</f>
        <v>69.13</v>
      </c>
      <c r="T75" s="1720">
        <f>'[9]sp. DRG'!Q63</f>
        <v>1077</v>
      </c>
      <c r="U75" s="1721">
        <f>'[9]sp. DRG'!R63</f>
        <v>320.23</v>
      </c>
      <c r="V75" s="1679">
        <f>'[9]sp. DRG'!S63</f>
        <v>1676</v>
      </c>
      <c r="W75" s="1722">
        <f>'[9]sp. DRG'!T63</f>
        <v>320.23</v>
      </c>
      <c r="X75" s="1648">
        <f>U75+R75+M75+I75+E75</f>
        <v>13002.79</v>
      </c>
      <c r="Y75" s="1649">
        <f>W75+S75+P75+K75+G75</f>
        <v>13002.79</v>
      </c>
      <c r="Z75" s="1597"/>
      <c r="AA75" s="1597"/>
    </row>
    <row r="76" spans="1:29" s="1598" customFormat="1" ht="22.5">
      <c r="A76" s="1579" t="s">
        <v>292</v>
      </c>
      <c r="B76" s="1723" t="s">
        <v>293</v>
      </c>
      <c r="C76" s="1581">
        <v>1</v>
      </c>
      <c r="D76" s="1591">
        <f>'[9]sp. DRG'!E64</f>
        <v>1230</v>
      </c>
      <c r="E76" s="1592">
        <f>'[9]sp. DRG'!F64</f>
        <v>1543.74</v>
      </c>
      <c r="F76" s="1593">
        <f>'[9]sp. DRG'!G64</f>
        <v>1230</v>
      </c>
      <c r="G76" s="1594">
        <f>'[9]sp. DRG'!H64</f>
        <v>1543.74</v>
      </c>
      <c r="H76" s="1691"/>
      <c r="I76" s="1592"/>
      <c r="J76" s="1685"/>
      <c r="K76" s="1594"/>
      <c r="L76" s="1691">
        <f>'[9]sp. DRG'!I64</f>
        <v>0</v>
      </c>
      <c r="M76" s="1692">
        <f>'[9]sp. DRG'!J64</f>
        <v>0</v>
      </c>
      <c r="N76" s="1685">
        <f>'[9]sp. DRG'!K64</f>
        <v>0</v>
      </c>
      <c r="O76" s="1685">
        <f>'[9]sp. DRG'!L64</f>
        <v>0</v>
      </c>
      <c r="P76" s="1692">
        <f>'[9]sp. DRG'!M64</f>
        <v>0</v>
      </c>
      <c r="Q76" s="1685">
        <f>'[9]sp. DRG'!N64</f>
        <v>0</v>
      </c>
      <c r="R76" s="1692">
        <f>'[9]sp. DRG'!O64</f>
        <v>0</v>
      </c>
      <c r="S76" s="1693">
        <f>'[9]sp. DRG'!P64</f>
        <v>0</v>
      </c>
      <c r="T76" s="1691">
        <f>'[9]sp. DRG'!Q64</f>
        <v>1375</v>
      </c>
      <c r="U76" s="1692">
        <f>'[9]sp. DRG'!R64</f>
        <v>234.42</v>
      </c>
      <c r="V76" s="1685">
        <f>'[9]sp. DRG'!S64</f>
        <v>1376</v>
      </c>
      <c r="W76" s="1693">
        <f>'[9]sp. DRG'!T64</f>
        <v>219.38</v>
      </c>
      <c r="X76" s="1648">
        <f>U76+R76+M76+I76+E76</f>
        <v>1778.16</v>
      </c>
      <c r="Y76" s="1649">
        <f>W76+S76+P76+K76+G76</f>
        <v>1763.12</v>
      </c>
      <c r="Z76" s="1597"/>
      <c r="AA76" s="1597"/>
    </row>
    <row r="77" spans="1:29" s="1598" customFormat="1">
      <c r="A77" s="1579" t="s">
        <v>294</v>
      </c>
      <c r="B77" s="1723" t="s">
        <v>295</v>
      </c>
      <c r="C77" s="1581">
        <v>1</v>
      </c>
      <c r="D77" s="1591">
        <f>'[9]sp. DRG'!E65</f>
        <v>555</v>
      </c>
      <c r="E77" s="1592">
        <f>'[9]sp. DRG'!F65</f>
        <v>677</v>
      </c>
      <c r="F77" s="1593">
        <f>'[9]sp. DRG'!G65</f>
        <v>555</v>
      </c>
      <c r="G77" s="1594">
        <f>'[9]sp. DRG'!H65</f>
        <v>677</v>
      </c>
      <c r="H77" s="1691"/>
      <c r="I77" s="1592"/>
      <c r="J77" s="1685"/>
      <c r="K77" s="1594"/>
      <c r="L77" s="1691">
        <f>'[9]sp. DRG'!I65</f>
        <v>33</v>
      </c>
      <c r="M77" s="1692">
        <f>'[9]sp. DRG'!J65</f>
        <v>1464.73</v>
      </c>
      <c r="N77" s="1685">
        <f>'[9]sp. DRG'!K65</f>
        <v>33</v>
      </c>
      <c r="O77" s="1685">
        <f>'[9]sp. DRG'!L65</f>
        <v>10992</v>
      </c>
      <c r="P77" s="1692">
        <f>'[9]sp. DRG'!M65</f>
        <v>1464.73</v>
      </c>
      <c r="Q77" s="1685">
        <f>'[9]sp. DRG'!N65</f>
        <v>0</v>
      </c>
      <c r="R77" s="1692">
        <f>'[9]sp. DRG'!O65</f>
        <v>0</v>
      </c>
      <c r="S77" s="1693">
        <f>'[9]sp. DRG'!P65</f>
        <v>0</v>
      </c>
      <c r="T77" s="1691">
        <f>'[9]sp. DRG'!Q65</f>
        <v>487</v>
      </c>
      <c r="U77" s="1692">
        <f>'[9]sp. DRG'!R65</f>
        <v>128.13</v>
      </c>
      <c r="V77" s="1685">
        <f>'[9]sp. DRG'!S65</f>
        <v>457</v>
      </c>
      <c r="W77" s="1693">
        <f>'[9]sp. DRG'!T65</f>
        <v>118.84</v>
      </c>
      <c r="X77" s="1648">
        <f>U77+R77+M77+I77+E77</f>
        <v>2269.86</v>
      </c>
      <c r="Y77" s="1649">
        <f>W77+S77+P77+K77+G77</f>
        <v>2260.5699999999997</v>
      </c>
      <c r="Z77" s="1597"/>
      <c r="AA77" s="1597"/>
    </row>
    <row r="78" spans="1:29" s="1598" customFormat="1" ht="23.25" thickBot="1">
      <c r="A78" s="1630" t="s">
        <v>296</v>
      </c>
      <c r="B78" s="1724" t="s">
        <v>297</v>
      </c>
      <c r="C78" s="1662">
        <v>1</v>
      </c>
      <c r="D78" s="1606">
        <f>'[9]sp. DRG'!E66</f>
        <v>660</v>
      </c>
      <c r="E78" s="1607">
        <f>'[9]sp. DRG'!F66</f>
        <v>921.9</v>
      </c>
      <c r="F78" s="1608">
        <f>'[9]sp. DRG'!G66</f>
        <v>660</v>
      </c>
      <c r="G78" s="1609">
        <f>'[9]sp. DRG'!H66</f>
        <v>921.9</v>
      </c>
      <c r="H78" s="1725">
        <f>'[9]sp. acuti altele decat DRG'!E16</f>
        <v>0</v>
      </c>
      <c r="I78" s="1695">
        <f>'[9]sp. acuti altele decat DRG'!F16</f>
        <v>0</v>
      </c>
      <c r="J78" s="1696">
        <f>'[9]sp. acuti altele decat DRG'!G16</f>
        <v>0</v>
      </c>
      <c r="K78" s="1697">
        <f>'[9]sp. acuti altele decat DRG'!H16</f>
        <v>0</v>
      </c>
      <c r="L78" s="1725">
        <f>'[9]sp. DRG'!I66</f>
        <v>0</v>
      </c>
      <c r="M78" s="1695">
        <f>'[9]sp. DRG'!J66</f>
        <v>0</v>
      </c>
      <c r="N78" s="1696">
        <f>'[9]sp. DRG'!K66</f>
        <v>0</v>
      </c>
      <c r="O78" s="1696">
        <f>'[9]sp. DRG'!L66</f>
        <v>0</v>
      </c>
      <c r="P78" s="1695">
        <f>'[9]sp. DRG'!M66</f>
        <v>0</v>
      </c>
      <c r="Q78" s="1696">
        <f>'[9]sp. DRG'!N66</f>
        <v>0</v>
      </c>
      <c r="R78" s="1695">
        <f>'[9]sp. DRG'!O66</f>
        <v>0</v>
      </c>
      <c r="S78" s="1697">
        <f>'[9]sp. DRG'!P66</f>
        <v>0</v>
      </c>
      <c r="T78" s="1725">
        <f>'[9]sp. DRG'!Q66</f>
        <v>585</v>
      </c>
      <c r="U78" s="1695">
        <f>'[9]sp. DRG'!R66</f>
        <v>204.66</v>
      </c>
      <c r="V78" s="1696">
        <f>'[9]sp. DRG'!S66</f>
        <v>618</v>
      </c>
      <c r="W78" s="1697">
        <f>'[9]sp. DRG'!T66</f>
        <v>204.66</v>
      </c>
      <c r="X78" s="1648">
        <f>U78+R78+M78+I78+E78</f>
        <v>1126.56</v>
      </c>
      <c r="Y78" s="1649">
        <f>W78+S78+P78+K78+G78</f>
        <v>1126.56</v>
      </c>
      <c r="Z78" s="1597"/>
      <c r="AA78" s="1597"/>
    </row>
    <row r="79" spans="1:29" ht="13.5" thickBot="1">
      <c r="A79" s="3027" t="s">
        <v>298</v>
      </c>
      <c r="B79" s="3028"/>
      <c r="C79" s="3029"/>
      <c r="D79" s="1641">
        <f t="shared" ref="D79:Y79" si="15">SUM(D75:D78)</f>
        <v>9069</v>
      </c>
      <c r="E79" s="1642">
        <f t="shared" si="15"/>
        <v>14064.81</v>
      </c>
      <c r="F79" s="1641">
        <f t="shared" si="15"/>
        <v>9069</v>
      </c>
      <c r="G79" s="1642">
        <f t="shared" si="15"/>
        <v>14064.81</v>
      </c>
      <c r="H79" s="1643">
        <f t="shared" si="15"/>
        <v>0</v>
      </c>
      <c r="I79" s="1642">
        <f t="shared" si="15"/>
        <v>0</v>
      </c>
      <c r="J79" s="1641">
        <f t="shared" si="15"/>
        <v>0</v>
      </c>
      <c r="K79" s="1642">
        <f t="shared" si="15"/>
        <v>0</v>
      </c>
      <c r="L79" s="1643">
        <f t="shared" si="15"/>
        <v>464</v>
      </c>
      <c r="M79" s="1642">
        <f t="shared" si="15"/>
        <v>3155.99</v>
      </c>
      <c r="N79" s="1641">
        <f t="shared" si="15"/>
        <v>464</v>
      </c>
      <c r="O79" s="1641">
        <f t="shared" si="15"/>
        <v>14585</v>
      </c>
      <c r="P79" s="1642">
        <f t="shared" si="15"/>
        <v>3155.99</v>
      </c>
      <c r="Q79" s="1641">
        <f t="shared" si="15"/>
        <v>419</v>
      </c>
      <c r="R79" s="1642">
        <f t="shared" si="15"/>
        <v>69.13</v>
      </c>
      <c r="S79" s="1644">
        <f t="shared" si="15"/>
        <v>69.13</v>
      </c>
      <c r="T79" s="1641">
        <f t="shared" si="15"/>
        <v>3524</v>
      </c>
      <c r="U79" s="1642">
        <f t="shared" si="15"/>
        <v>887.43999999999994</v>
      </c>
      <c r="V79" s="1641">
        <f t="shared" si="15"/>
        <v>4127</v>
      </c>
      <c r="W79" s="1611">
        <f t="shared" si="15"/>
        <v>863.11</v>
      </c>
      <c r="X79" s="1611">
        <f t="shared" si="15"/>
        <v>18177.370000000003</v>
      </c>
      <c r="Y79" s="1611">
        <f t="shared" si="15"/>
        <v>18153.04</v>
      </c>
      <c r="Z79" s="1614">
        <f>'[9]sp. DRG'!U67+'[9]sp. acuti altele decat DRG'!U17</f>
        <v>18177.37</v>
      </c>
      <c r="AA79" s="1614">
        <f>'[9]sp. DRG'!V67+'[9]sp. acuti altele decat DRG'!V17</f>
        <v>18153.04</v>
      </c>
      <c r="AB79" s="1615">
        <f>X79-Z79</f>
        <v>0</v>
      </c>
      <c r="AC79" s="1615">
        <f>Y79-AA79</f>
        <v>0</v>
      </c>
    </row>
    <row r="80" spans="1:29" s="1598" customFormat="1" ht="22.5">
      <c r="A80" s="1568" t="s">
        <v>299</v>
      </c>
      <c r="B80" s="1719" t="s">
        <v>300</v>
      </c>
      <c r="C80" s="1726">
        <v>1</v>
      </c>
      <c r="D80" s="1674">
        <f>'[9]sp. DRG'!E68</f>
        <v>11634</v>
      </c>
      <c r="E80" s="1675">
        <f>'[9]sp. DRG'!F68</f>
        <v>19096.63</v>
      </c>
      <c r="F80" s="1676">
        <f>'[9]sp. DRG'!G68</f>
        <v>10557</v>
      </c>
      <c r="G80" s="1677">
        <f>'[9]sp. DRG'!H68</f>
        <v>19096.3</v>
      </c>
      <c r="H80" s="1703"/>
      <c r="I80" s="1675"/>
      <c r="J80" s="1704"/>
      <c r="K80" s="1677"/>
      <c r="L80" s="1703">
        <f>'[9]sp. DRG'!I68</f>
        <v>387</v>
      </c>
      <c r="M80" s="1705">
        <f>'[9]sp. DRG'!J68</f>
        <v>1581.35</v>
      </c>
      <c r="N80" s="1704">
        <f>'[9]sp. DRG'!K68</f>
        <v>561</v>
      </c>
      <c r="O80" s="1704">
        <f>'[9]sp. DRG'!L68</f>
        <v>9284</v>
      </c>
      <c r="P80" s="1705">
        <f>'[9]sp. DRG'!M68</f>
        <v>1581.35</v>
      </c>
      <c r="Q80" s="1704">
        <f>'[9]sp. DRG'!N68</f>
        <v>0</v>
      </c>
      <c r="R80" s="1705">
        <f>'[9]sp. DRG'!O68</f>
        <v>0</v>
      </c>
      <c r="S80" s="1706">
        <f>'[9]sp. DRG'!P68</f>
        <v>0</v>
      </c>
      <c r="T80" s="1703">
        <f>'[9]sp. DRG'!Q68</f>
        <v>5934</v>
      </c>
      <c r="U80" s="1705">
        <f>'[9]sp. DRG'!R68</f>
        <v>1537.08</v>
      </c>
      <c r="V80" s="1704">
        <f>'[9]sp. DRG'!S68</f>
        <v>7799</v>
      </c>
      <c r="W80" s="1706">
        <f>'[9]sp. DRG'!T68</f>
        <v>1537.08</v>
      </c>
      <c r="X80" s="1727">
        <f t="shared" ref="X80:X86" si="16">U80+R80+M80+I80+E80</f>
        <v>22215.06</v>
      </c>
      <c r="Y80" s="1728">
        <f t="shared" ref="Y80:Y86" si="17">W80+S80+P80+K80+G80</f>
        <v>22214.73</v>
      </c>
      <c r="Z80" s="1597"/>
      <c r="AA80" s="1597"/>
    </row>
    <row r="81" spans="1:29" s="1598" customFormat="1" ht="22.5">
      <c r="A81" s="1579" t="s">
        <v>301</v>
      </c>
      <c r="B81" s="1723" t="s">
        <v>302</v>
      </c>
      <c r="C81" s="1581">
        <v>1</v>
      </c>
      <c r="D81" s="1591">
        <f>'[9]sp. DRG'!E72</f>
        <v>51</v>
      </c>
      <c r="E81" s="1592">
        <f>'[9]sp. DRG'!F72</f>
        <v>71.81</v>
      </c>
      <c r="F81" s="1593">
        <f>'[9]sp. DRG'!G72</f>
        <v>51</v>
      </c>
      <c r="G81" s="1594">
        <f>'[9]sp. DRG'!H72</f>
        <v>71.81</v>
      </c>
      <c r="H81" s="1650"/>
      <c r="I81" s="1656"/>
      <c r="J81" s="1651"/>
      <c r="K81" s="1657"/>
      <c r="L81" s="1650">
        <f>'[9]sp. DRG'!I72</f>
        <v>1056</v>
      </c>
      <c r="M81" s="1656">
        <f>'[9]sp. DRG'!J72</f>
        <v>2098.4899999999998</v>
      </c>
      <c r="N81" s="1651">
        <f>'[9]sp. DRG'!K72</f>
        <v>1092</v>
      </c>
      <c r="O81" s="1651">
        <f>'[9]sp. DRG'!L72</f>
        <v>13650</v>
      </c>
      <c r="P81" s="1656">
        <f>'[9]sp. DRG'!M72</f>
        <v>2098.4899999999998</v>
      </c>
      <c r="Q81" s="1651">
        <f>'[9]sp. DRG'!N72</f>
        <v>0</v>
      </c>
      <c r="R81" s="1656">
        <f>'[9]sp. DRG'!O72</f>
        <v>0</v>
      </c>
      <c r="S81" s="1657">
        <f>'[9]sp. DRG'!P72</f>
        <v>0</v>
      </c>
      <c r="T81" s="1650">
        <f>'[9]sp. DRG'!Q72</f>
        <v>138</v>
      </c>
      <c r="U81" s="1656">
        <f>'[9]sp. DRG'!R72</f>
        <v>38.99</v>
      </c>
      <c r="V81" s="1651">
        <f>'[9]sp. DRG'!S72</f>
        <v>158</v>
      </c>
      <c r="W81" s="1657">
        <f>'[9]sp. DRG'!T72</f>
        <v>38.99</v>
      </c>
      <c r="X81" s="1727">
        <f t="shared" si="16"/>
        <v>2209.2899999999995</v>
      </c>
      <c r="Y81" s="1728">
        <f t="shared" si="17"/>
        <v>2209.2899999999995</v>
      </c>
      <c r="Z81" s="1597"/>
      <c r="AA81" s="1597"/>
    </row>
    <row r="82" spans="1:29" s="1598" customFormat="1" ht="56.25">
      <c r="A82" s="1579" t="s">
        <v>303</v>
      </c>
      <c r="B82" s="1580" t="s">
        <v>304</v>
      </c>
      <c r="C82" s="1581">
        <v>1</v>
      </c>
      <c r="D82" s="1591">
        <f>'[9]sp. DRG'!E73</f>
        <v>0</v>
      </c>
      <c r="E82" s="1592">
        <f>'[9]sp. DRG'!F73</f>
        <v>0</v>
      </c>
      <c r="F82" s="1593">
        <f>'[9]sp. DRG'!G73</f>
        <v>0</v>
      </c>
      <c r="G82" s="1594">
        <f>'[9]sp. DRG'!H73</f>
        <v>0</v>
      </c>
      <c r="H82" s="1650"/>
      <c r="I82" s="1656"/>
      <c r="J82" s="1651"/>
      <c r="K82" s="1657"/>
      <c r="L82" s="1650">
        <f>'[9]sp. DRG'!I73</f>
        <v>0</v>
      </c>
      <c r="M82" s="1656">
        <f>'[9]sp. DRG'!J73</f>
        <v>0</v>
      </c>
      <c r="N82" s="1651">
        <f>'[9]sp. DRG'!K73</f>
        <v>0</v>
      </c>
      <c r="O82" s="1651">
        <f>'[9]sp. DRG'!L73</f>
        <v>0</v>
      </c>
      <c r="P82" s="1656">
        <f>'[9]sp. DRG'!M73</f>
        <v>0</v>
      </c>
      <c r="Q82" s="1651">
        <f>'[9]sp. DRG'!N73</f>
        <v>0</v>
      </c>
      <c r="R82" s="1656">
        <f>'[9]sp. DRG'!O73</f>
        <v>0</v>
      </c>
      <c r="S82" s="1657">
        <f>'[9]sp. DRG'!P73</f>
        <v>0</v>
      </c>
      <c r="T82" s="1650">
        <f>'[9]sp. DRG'!Q73</f>
        <v>0</v>
      </c>
      <c r="U82" s="1656">
        <f>'[9]sp. DRG'!R73</f>
        <v>0</v>
      </c>
      <c r="V82" s="1651">
        <f>'[9]sp. DRG'!S73</f>
        <v>0</v>
      </c>
      <c r="W82" s="1657">
        <f>'[9]sp. DRG'!T73</f>
        <v>0</v>
      </c>
      <c r="X82" s="1727">
        <f t="shared" si="16"/>
        <v>0</v>
      </c>
      <c r="Y82" s="1728">
        <f t="shared" si="17"/>
        <v>0</v>
      </c>
      <c r="Z82" s="1597"/>
      <c r="AA82" s="1597"/>
    </row>
    <row r="83" spans="1:29" s="1598" customFormat="1" ht="56.25">
      <c r="A83" s="1579" t="s">
        <v>305</v>
      </c>
      <c r="B83" s="1580" t="s">
        <v>306</v>
      </c>
      <c r="C83" s="1581">
        <v>1</v>
      </c>
      <c r="D83" s="1591">
        <f>'[9]sp. DRG'!E69</f>
        <v>0</v>
      </c>
      <c r="E83" s="1592">
        <f>'[9]sp. DRG'!F69</f>
        <v>0</v>
      </c>
      <c r="F83" s="1593">
        <f>'[9]sp. DRG'!G69</f>
        <v>0</v>
      </c>
      <c r="G83" s="1594">
        <f>'[9]sp. DRG'!H69</f>
        <v>0</v>
      </c>
      <c r="H83" s="1650"/>
      <c r="I83" s="1592"/>
      <c r="J83" s="1651"/>
      <c r="K83" s="1594"/>
      <c r="L83" s="1650">
        <f>'[9]sp. DRG'!I69</f>
        <v>0</v>
      </c>
      <c r="M83" s="1656">
        <f>'[9]sp. DRG'!J69</f>
        <v>0</v>
      </c>
      <c r="N83" s="1651">
        <f>'[9]sp. DRG'!K69</f>
        <v>0</v>
      </c>
      <c r="O83" s="1651">
        <f>'[9]sp. DRG'!L69</f>
        <v>0</v>
      </c>
      <c r="P83" s="1656">
        <f>'[9]sp. DRG'!M69</f>
        <v>0</v>
      </c>
      <c r="Q83" s="1651">
        <f>'[9]sp. DRG'!N69</f>
        <v>0</v>
      </c>
      <c r="R83" s="1656">
        <f>'[9]sp. DRG'!O69</f>
        <v>0</v>
      </c>
      <c r="S83" s="1657">
        <f>'[9]sp. DRG'!P69</f>
        <v>0</v>
      </c>
      <c r="T83" s="1650">
        <f>'[9]sp. DRG'!Q69</f>
        <v>0</v>
      </c>
      <c r="U83" s="1656">
        <f>'[9]sp. DRG'!R69</f>
        <v>0</v>
      </c>
      <c r="V83" s="1651">
        <f>'[9]sp. DRG'!S69</f>
        <v>0</v>
      </c>
      <c r="W83" s="1657">
        <f>'[9]sp. DRG'!T69</f>
        <v>0</v>
      </c>
      <c r="X83" s="1727">
        <f t="shared" si="16"/>
        <v>0</v>
      </c>
      <c r="Y83" s="1728">
        <f t="shared" si="17"/>
        <v>0</v>
      </c>
      <c r="Z83" s="1597"/>
      <c r="AA83" s="1597"/>
    </row>
    <row r="84" spans="1:29" s="1598" customFormat="1" ht="56.25">
      <c r="A84" s="1579" t="s">
        <v>307</v>
      </c>
      <c r="B84" s="1580" t="s">
        <v>308</v>
      </c>
      <c r="C84" s="1581">
        <v>1</v>
      </c>
      <c r="D84" s="1591">
        <f>'[9]sp. DRG'!E70</f>
        <v>0</v>
      </c>
      <c r="E84" s="1592">
        <f>'[9]sp. DRG'!F70</f>
        <v>0</v>
      </c>
      <c r="F84" s="1593">
        <f>'[9]sp. DRG'!G70</f>
        <v>0</v>
      </c>
      <c r="G84" s="1594">
        <f>'[9]sp. DRG'!H70</f>
        <v>0</v>
      </c>
      <c r="H84" s="1650"/>
      <c r="I84" s="1592"/>
      <c r="J84" s="1651"/>
      <c r="K84" s="1594"/>
      <c r="L84" s="1650">
        <f>'[9]sp. DRG'!I70</f>
        <v>0</v>
      </c>
      <c r="M84" s="1656">
        <f>'[9]sp. DRG'!J70</f>
        <v>0</v>
      </c>
      <c r="N84" s="1651">
        <f>'[9]sp. DRG'!K70</f>
        <v>0</v>
      </c>
      <c r="O84" s="1651">
        <f>'[9]sp. DRG'!L70</f>
        <v>0</v>
      </c>
      <c r="P84" s="1656">
        <f>'[9]sp. DRG'!M70</f>
        <v>0</v>
      </c>
      <c r="Q84" s="1651">
        <f>'[9]sp. DRG'!N70</f>
        <v>0</v>
      </c>
      <c r="R84" s="1656">
        <f>'[9]sp. DRG'!O70</f>
        <v>0</v>
      </c>
      <c r="S84" s="1657">
        <f>'[9]sp. DRG'!P70</f>
        <v>0</v>
      </c>
      <c r="T84" s="1650">
        <f>'[9]sp. DRG'!Q70</f>
        <v>0</v>
      </c>
      <c r="U84" s="1656">
        <f>'[9]sp. DRG'!R70</f>
        <v>0</v>
      </c>
      <c r="V84" s="1651">
        <f>'[9]sp. DRG'!S70</f>
        <v>0</v>
      </c>
      <c r="W84" s="1657">
        <f>'[9]sp. DRG'!T70</f>
        <v>0</v>
      </c>
      <c r="X84" s="1727">
        <f t="shared" si="16"/>
        <v>0</v>
      </c>
      <c r="Y84" s="1728">
        <f t="shared" si="17"/>
        <v>0</v>
      </c>
      <c r="Z84" s="1597"/>
      <c r="AA84" s="1597"/>
    </row>
    <row r="85" spans="1:29" s="1598" customFormat="1">
      <c r="A85" s="1579" t="s">
        <v>309</v>
      </c>
      <c r="B85" s="1723" t="s">
        <v>310</v>
      </c>
      <c r="C85" s="1581">
        <v>1</v>
      </c>
      <c r="D85" s="1591">
        <f>'[9]sp. DRG'!E71</f>
        <v>2352</v>
      </c>
      <c r="E85" s="1592">
        <f>'[9]sp. DRG'!F71</f>
        <v>3521.58</v>
      </c>
      <c r="F85" s="1593">
        <f>'[9]sp. DRG'!G71</f>
        <v>2378</v>
      </c>
      <c r="G85" s="1594">
        <f>'[9]sp. DRG'!H71</f>
        <v>3521.3</v>
      </c>
      <c r="H85" s="1650"/>
      <c r="I85" s="1592"/>
      <c r="J85" s="1651"/>
      <c r="K85" s="1594"/>
      <c r="L85" s="1650">
        <f>'[9]sp. DRG'!I71</f>
        <v>0</v>
      </c>
      <c r="M85" s="1656">
        <f>'[9]sp. DRG'!J71</f>
        <v>0</v>
      </c>
      <c r="N85" s="1651">
        <f>'[9]sp. DRG'!K71</f>
        <v>0</v>
      </c>
      <c r="O85" s="1651">
        <f>'[9]sp. DRG'!L71</f>
        <v>0</v>
      </c>
      <c r="P85" s="1656">
        <f>'[9]sp. DRG'!M71</f>
        <v>0</v>
      </c>
      <c r="Q85" s="1651">
        <f>'[9]sp. DRG'!N71</f>
        <v>0</v>
      </c>
      <c r="R85" s="1656">
        <f>'[9]sp. DRG'!O71</f>
        <v>0</v>
      </c>
      <c r="S85" s="1657">
        <f>'[9]sp. DRG'!P71</f>
        <v>0</v>
      </c>
      <c r="T85" s="1650">
        <f>'[9]sp. DRG'!Q71</f>
        <v>411</v>
      </c>
      <c r="U85" s="1656">
        <f>'[9]sp. DRG'!R71</f>
        <v>106.61</v>
      </c>
      <c r="V85" s="1651">
        <f>'[9]sp. DRG'!S71</f>
        <v>1283</v>
      </c>
      <c r="W85" s="1657">
        <f>'[9]sp. DRG'!T71</f>
        <v>106.61</v>
      </c>
      <c r="X85" s="1727">
        <f t="shared" si="16"/>
        <v>3628.19</v>
      </c>
      <c r="Y85" s="1728">
        <f t="shared" si="17"/>
        <v>3627.9100000000003</v>
      </c>
      <c r="Z85" s="1597"/>
      <c r="AA85" s="1597"/>
    </row>
    <row r="86" spans="1:29" s="1598" customFormat="1" ht="23.25" thickBot="1">
      <c r="A86" s="1579" t="s">
        <v>311</v>
      </c>
      <c r="B86" s="1723" t="s">
        <v>312</v>
      </c>
      <c r="C86" s="1581">
        <v>1</v>
      </c>
      <c r="D86" s="1600">
        <f>'[9]sp. DRG'!E74</f>
        <v>153</v>
      </c>
      <c r="E86" s="1601">
        <f>'[9]sp. DRG'!F74</f>
        <v>218.42</v>
      </c>
      <c r="F86" s="1602">
        <f>'[9]sp. DRG'!G74</f>
        <v>145</v>
      </c>
      <c r="G86" s="1603">
        <f>'[9]sp. DRG'!H74</f>
        <v>217.08</v>
      </c>
      <c r="H86" s="1663"/>
      <c r="I86" s="1664"/>
      <c r="J86" s="1729"/>
      <c r="K86" s="1665"/>
      <c r="L86" s="1663">
        <f>'[9]sp. DRG'!I74</f>
        <v>177</v>
      </c>
      <c r="M86" s="1664">
        <f>'[9]sp. DRG'!J74</f>
        <v>1270.72</v>
      </c>
      <c r="N86" s="1729">
        <f>'[9]sp. DRG'!K74</f>
        <v>149</v>
      </c>
      <c r="O86" s="1729">
        <f>'[9]sp. DRG'!L74</f>
        <v>6247</v>
      </c>
      <c r="P86" s="1664">
        <f>'[9]sp. DRG'!M74</f>
        <v>1250.76</v>
      </c>
      <c r="Q86" s="1729">
        <f>'[9]sp. DRG'!N74</f>
        <v>0</v>
      </c>
      <c r="R86" s="1664">
        <f>'[9]sp. DRG'!O74</f>
        <v>0</v>
      </c>
      <c r="S86" s="1665">
        <f>'[9]sp. DRG'!P74</f>
        <v>0</v>
      </c>
      <c r="T86" s="1663">
        <f>'[9]sp. DRG'!Q74</f>
        <v>229</v>
      </c>
      <c r="U86" s="1664">
        <f>'[9]sp. DRG'!R74</f>
        <v>22.9</v>
      </c>
      <c r="V86" s="1729">
        <f>'[9]sp. DRG'!S74</f>
        <v>375</v>
      </c>
      <c r="W86" s="1665">
        <f>'[9]sp. DRG'!T74</f>
        <v>22.9</v>
      </c>
      <c r="X86" s="1727">
        <f t="shared" si="16"/>
        <v>1512.0400000000002</v>
      </c>
      <c r="Y86" s="1728">
        <f t="shared" si="17"/>
        <v>1490.74</v>
      </c>
      <c r="Z86" s="1597"/>
      <c r="AA86" s="1597"/>
    </row>
    <row r="87" spans="1:29" ht="13.5" thickBot="1">
      <c r="A87" s="3027" t="s">
        <v>313</v>
      </c>
      <c r="B87" s="3028"/>
      <c r="C87" s="3029"/>
      <c r="D87" s="1610">
        <f t="shared" ref="D87:Y87" si="18">SUM(D80:D86)</f>
        <v>14190</v>
      </c>
      <c r="E87" s="1730">
        <f t="shared" si="18"/>
        <v>22908.440000000002</v>
      </c>
      <c r="F87" s="1731">
        <f t="shared" si="18"/>
        <v>13131</v>
      </c>
      <c r="G87" s="1730">
        <f t="shared" si="18"/>
        <v>22906.49</v>
      </c>
      <c r="H87" s="1731">
        <f t="shared" si="18"/>
        <v>0</v>
      </c>
      <c r="I87" s="1730">
        <f t="shared" si="18"/>
        <v>0</v>
      </c>
      <c r="J87" s="1731">
        <f t="shared" si="18"/>
        <v>0</v>
      </c>
      <c r="K87" s="1730">
        <f t="shared" si="18"/>
        <v>0</v>
      </c>
      <c r="L87" s="1731">
        <f t="shared" si="18"/>
        <v>1620</v>
      </c>
      <c r="M87" s="1730">
        <f t="shared" si="18"/>
        <v>4950.5599999999995</v>
      </c>
      <c r="N87" s="1731">
        <f t="shared" si="18"/>
        <v>1802</v>
      </c>
      <c r="O87" s="1731">
        <f t="shared" si="18"/>
        <v>29181</v>
      </c>
      <c r="P87" s="1730">
        <f t="shared" si="18"/>
        <v>4930.5999999999995</v>
      </c>
      <c r="Q87" s="1731">
        <f t="shared" si="18"/>
        <v>0</v>
      </c>
      <c r="R87" s="1730">
        <f t="shared" si="18"/>
        <v>0</v>
      </c>
      <c r="S87" s="1732">
        <f t="shared" si="18"/>
        <v>0</v>
      </c>
      <c r="T87" s="1610">
        <f t="shared" si="18"/>
        <v>6712</v>
      </c>
      <c r="U87" s="1730">
        <f t="shared" si="18"/>
        <v>1705.58</v>
      </c>
      <c r="V87" s="1731">
        <f t="shared" si="18"/>
        <v>9615</v>
      </c>
      <c r="W87" s="1730">
        <f t="shared" si="18"/>
        <v>1705.58</v>
      </c>
      <c r="X87" s="1730">
        <f t="shared" si="18"/>
        <v>29564.58</v>
      </c>
      <c r="Y87" s="1730">
        <f t="shared" si="18"/>
        <v>29542.670000000002</v>
      </c>
      <c r="Z87" s="1614">
        <f>'[9]sp. DRG'!U75</f>
        <v>29564.579999999998</v>
      </c>
      <c r="AA87" s="1614">
        <f>'[9]sp. DRG'!V75</f>
        <v>29542.67</v>
      </c>
      <c r="AB87" s="1615">
        <f>X87-Z87</f>
        <v>0</v>
      </c>
      <c r="AC87" s="1615">
        <f>Y87-AA87</f>
        <v>0</v>
      </c>
    </row>
    <row r="88" spans="1:29">
      <c r="A88" s="1568" t="s">
        <v>314</v>
      </c>
      <c r="B88" s="1733" t="s">
        <v>315</v>
      </c>
      <c r="C88" s="1734">
        <v>1</v>
      </c>
      <c r="D88" s="1678">
        <f>'[9]sp. DRG'!E76</f>
        <v>7593</v>
      </c>
      <c r="E88" s="1721">
        <f>'[9]sp. DRG'!F76</f>
        <v>18184.32</v>
      </c>
      <c r="F88" s="1679">
        <f>'[9]sp. DRG'!G76</f>
        <v>7074</v>
      </c>
      <c r="G88" s="1722">
        <f>'[9]sp. DRG'!H76</f>
        <v>18184.32</v>
      </c>
      <c r="H88" s="1720"/>
      <c r="I88" s="1721"/>
      <c r="J88" s="1679"/>
      <c r="K88" s="1722"/>
      <c r="L88" s="1720">
        <f>'[9]sp. DRG'!I76</f>
        <v>276</v>
      </c>
      <c r="M88" s="1721">
        <f>'[9]sp. DRG'!J76</f>
        <v>630.08000000000004</v>
      </c>
      <c r="N88" s="1679">
        <f>'[9]sp. DRG'!K76</f>
        <v>360</v>
      </c>
      <c r="O88" s="1679">
        <f>'[9]sp. DRG'!L76</f>
        <v>0</v>
      </c>
      <c r="P88" s="1721">
        <f>'[9]sp. DRG'!M76</f>
        <v>630.08000000000004</v>
      </c>
      <c r="Q88" s="1679">
        <f>'[9]sp. DRG'!N76</f>
        <v>0</v>
      </c>
      <c r="R88" s="1721">
        <f>'[9]sp. DRG'!O76</f>
        <v>0</v>
      </c>
      <c r="S88" s="1722">
        <f>'[9]sp. DRG'!P76</f>
        <v>0</v>
      </c>
      <c r="T88" s="1720">
        <f>'[9]sp. DRG'!Q76</f>
        <v>804</v>
      </c>
      <c r="U88" s="1721">
        <f>'[9]sp. DRG'!R76</f>
        <v>239.4</v>
      </c>
      <c r="V88" s="1679">
        <f>'[9]sp. DRG'!S76</f>
        <v>824</v>
      </c>
      <c r="W88" s="1722">
        <f>'[9]sp. DRG'!T76</f>
        <v>239.4</v>
      </c>
      <c r="X88" s="1619">
        <f t="shared" ref="X88:X109" si="19">U88+R88+M88+I88+E88</f>
        <v>19053.8</v>
      </c>
      <c r="Y88" s="1620">
        <f t="shared" ref="Y88:Y109" si="20">W88+S88+P88+K88+G88</f>
        <v>19053.8</v>
      </c>
    </row>
    <row r="89" spans="1:29" ht="22.5">
      <c r="A89" s="1735" t="s">
        <v>316</v>
      </c>
      <c r="B89" s="1733" t="s">
        <v>317</v>
      </c>
      <c r="C89" s="1736">
        <v>1</v>
      </c>
      <c r="D89" s="1684">
        <f>'[9]sp. DRG'!E77</f>
        <v>1965</v>
      </c>
      <c r="E89" s="1692">
        <f>'[9]sp. DRG'!F77</f>
        <v>3117.99</v>
      </c>
      <c r="F89" s="1685">
        <f>'[9]sp. DRG'!G77</f>
        <v>1934</v>
      </c>
      <c r="G89" s="1693">
        <f>'[9]sp. DRG'!H77</f>
        <v>3117.99</v>
      </c>
      <c r="H89" s="1691"/>
      <c r="I89" s="1692"/>
      <c r="J89" s="1685"/>
      <c r="K89" s="1693"/>
      <c r="L89" s="1691">
        <f>'[9]sp. DRG'!I77</f>
        <v>141</v>
      </c>
      <c r="M89" s="1692">
        <f>'[9]sp. DRG'!J77</f>
        <v>2213.63</v>
      </c>
      <c r="N89" s="1685">
        <f>'[9]sp. DRG'!K77</f>
        <v>0</v>
      </c>
      <c r="O89" s="1685">
        <f>'[9]sp. DRG'!L77</f>
        <v>2319</v>
      </c>
      <c r="P89" s="1692">
        <f>'[9]sp. DRG'!M77</f>
        <v>1971.15</v>
      </c>
      <c r="Q89" s="1685">
        <f>'[9]sp. DRG'!N77</f>
        <v>0</v>
      </c>
      <c r="R89" s="1692">
        <f>'[9]sp. DRG'!O77</f>
        <v>0</v>
      </c>
      <c r="S89" s="1693">
        <f>'[9]sp. DRG'!P77</f>
        <v>0</v>
      </c>
      <c r="T89" s="1691">
        <f>'[9]sp. DRG'!Q77</f>
        <v>393</v>
      </c>
      <c r="U89" s="1692">
        <f>'[9]sp. DRG'!R77</f>
        <v>119.92</v>
      </c>
      <c r="V89" s="1685">
        <f>'[9]sp. DRG'!S77</f>
        <v>564</v>
      </c>
      <c r="W89" s="1693">
        <f>'[9]sp. DRG'!T77</f>
        <v>119.92</v>
      </c>
      <c r="X89" s="1619">
        <f t="shared" si="19"/>
        <v>5451.54</v>
      </c>
      <c r="Y89" s="1620">
        <f t="shared" si="20"/>
        <v>5209.0599999999995</v>
      </c>
    </row>
    <row r="90" spans="1:29">
      <c r="A90" s="1579" t="s">
        <v>318</v>
      </c>
      <c r="B90" s="1737" t="s">
        <v>319</v>
      </c>
      <c r="C90" s="1736">
        <v>1</v>
      </c>
      <c r="D90" s="1684">
        <f>'[9]sp. DRG'!E78</f>
        <v>2406</v>
      </c>
      <c r="E90" s="1692">
        <f>'[9]sp. DRG'!F78</f>
        <v>4520.59</v>
      </c>
      <c r="F90" s="1685">
        <f>'[9]sp. DRG'!G78</f>
        <v>2368</v>
      </c>
      <c r="G90" s="1693">
        <f>'[9]sp. DRG'!H78</f>
        <v>4520.59</v>
      </c>
      <c r="H90" s="1691"/>
      <c r="I90" s="1692"/>
      <c r="J90" s="1685"/>
      <c r="K90" s="1693"/>
      <c r="L90" s="1691">
        <f>'[9]sp. DRG'!I78</f>
        <v>0</v>
      </c>
      <c r="M90" s="1692">
        <f>'[9]sp. DRG'!J78</f>
        <v>0</v>
      </c>
      <c r="N90" s="1685">
        <f>'[9]sp. DRG'!K78</f>
        <v>0</v>
      </c>
      <c r="O90" s="1685">
        <f>'[9]sp. DRG'!L78</f>
        <v>0</v>
      </c>
      <c r="P90" s="1692">
        <f>'[9]sp. DRG'!M78</f>
        <v>0</v>
      </c>
      <c r="Q90" s="1685">
        <f>'[9]sp. DRG'!N78</f>
        <v>0</v>
      </c>
      <c r="R90" s="1692">
        <f>'[9]sp. DRG'!O78</f>
        <v>0</v>
      </c>
      <c r="S90" s="1693">
        <f>'[9]sp. DRG'!P78</f>
        <v>0</v>
      </c>
      <c r="T90" s="1691">
        <f>'[9]sp. DRG'!Q78</f>
        <v>1115</v>
      </c>
      <c r="U90" s="1692">
        <f>'[9]sp. DRG'!R78</f>
        <v>384.02</v>
      </c>
      <c r="V90" s="1685">
        <f>'[9]sp. DRG'!S78</f>
        <v>1362</v>
      </c>
      <c r="W90" s="1693">
        <f>'[9]sp. DRG'!T78</f>
        <v>384.02</v>
      </c>
      <c r="X90" s="1619">
        <f t="shared" si="19"/>
        <v>4904.6100000000006</v>
      </c>
      <c r="Y90" s="1620">
        <f t="shared" si="20"/>
        <v>4904.6100000000006</v>
      </c>
    </row>
    <row r="91" spans="1:29">
      <c r="A91" s="1579" t="s">
        <v>320</v>
      </c>
      <c r="B91" s="1737" t="s">
        <v>321</v>
      </c>
      <c r="C91" s="1736">
        <v>1</v>
      </c>
      <c r="D91" s="1684">
        <f>'[9]sp. DRG'!E79</f>
        <v>810</v>
      </c>
      <c r="E91" s="1692">
        <f>'[9]sp. DRG'!F79</f>
        <v>1800.62</v>
      </c>
      <c r="F91" s="1685">
        <f>'[9]sp. DRG'!G79</f>
        <v>782</v>
      </c>
      <c r="G91" s="1693">
        <f>'[9]sp. DRG'!H79</f>
        <v>1766.93</v>
      </c>
      <c r="H91" s="1691"/>
      <c r="I91" s="1692"/>
      <c r="J91" s="1685"/>
      <c r="K91" s="1693"/>
      <c r="L91" s="1691">
        <f>'[9]sp. DRG'!I79</f>
        <v>0</v>
      </c>
      <c r="M91" s="1692">
        <f>'[9]sp. DRG'!J79</f>
        <v>0</v>
      </c>
      <c r="N91" s="1685">
        <f>'[9]sp. DRG'!K79</f>
        <v>0</v>
      </c>
      <c r="O91" s="1685">
        <f>'[9]sp. DRG'!L79</f>
        <v>0</v>
      </c>
      <c r="P91" s="1692">
        <f>'[9]sp. DRG'!M79</f>
        <v>0</v>
      </c>
      <c r="Q91" s="1685">
        <f>'[9]sp. DRG'!N79</f>
        <v>0</v>
      </c>
      <c r="R91" s="1692">
        <f>'[9]sp. DRG'!O79</f>
        <v>0</v>
      </c>
      <c r="S91" s="1693">
        <f>'[9]sp. DRG'!P79</f>
        <v>0</v>
      </c>
      <c r="T91" s="1691">
        <f>'[9]sp. DRG'!Q79</f>
        <v>494</v>
      </c>
      <c r="U91" s="1692">
        <f>'[9]sp. DRG'!R79</f>
        <v>135.16999999999999</v>
      </c>
      <c r="V91" s="1685">
        <f>'[9]sp. DRG'!S79</f>
        <v>1556</v>
      </c>
      <c r="W91" s="1693">
        <f>'[9]sp. DRG'!T79</f>
        <v>135.16999999999999</v>
      </c>
      <c r="X91" s="1619">
        <f t="shared" si="19"/>
        <v>1935.79</v>
      </c>
      <c r="Y91" s="1620">
        <f t="shared" si="20"/>
        <v>1902.1000000000001</v>
      </c>
    </row>
    <row r="92" spans="1:29">
      <c r="A92" s="1579" t="s">
        <v>322</v>
      </c>
      <c r="B92" s="1737" t="s">
        <v>323</v>
      </c>
      <c r="C92" s="1738">
        <v>1</v>
      </c>
      <c r="D92" s="1684">
        <f>'[9]sp. DRG'!E80</f>
        <v>456</v>
      </c>
      <c r="E92" s="1692">
        <f>'[9]sp. DRG'!F80</f>
        <v>777.94</v>
      </c>
      <c r="F92" s="1685">
        <f>'[9]sp. DRG'!G80</f>
        <v>447</v>
      </c>
      <c r="G92" s="1693">
        <f>'[9]sp. DRG'!H80</f>
        <v>724.72</v>
      </c>
      <c r="H92" s="1691"/>
      <c r="I92" s="1692"/>
      <c r="J92" s="1685"/>
      <c r="K92" s="1693"/>
      <c r="L92" s="1691">
        <f>'[9]sp. DRG'!I80</f>
        <v>150</v>
      </c>
      <c r="M92" s="1692">
        <f>'[9]sp. DRG'!J80</f>
        <v>1208.8</v>
      </c>
      <c r="N92" s="1685">
        <f>'[9]sp. DRG'!K80</f>
        <v>113</v>
      </c>
      <c r="O92" s="1685">
        <f>'[9]sp. DRG'!L80</f>
        <v>5522</v>
      </c>
      <c r="P92" s="1692">
        <f>'[9]sp. DRG'!M80</f>
        <v>1208.8</v>
      </c>
      <c r="Q92" s="1685">
        <f>'[9]sp. DRG'!N80</f>
        <v>0</v>
      </c>
      <c r="R92" s="1692">
        <f>'[9]sp. DRG'!O80</f>
        <v>0</v>
      </c>
      <c r="S92" s="1693">
        <f>'[9]sp. DRG'!P80</f>
        <v>0</v>
      </c>
      <c r="T92" s="1691">
        <f>'[9]sp. DRG'!Q80</f>
        <v>0</v>
      </c>
      <c r="U92" s="1692">
        <f>'[9]sp. DRG'!R80</f>
        <v>0</v>
      </c>
      <c r="V92" s="1685">
        <f>'[9]sp. DRG'!S80</f>
        <v>0</v>
      </c>
      <c r="W92" s="1693">
        <f>'[9]sp. DRG'!T80</f>
        <v>0</v>
      </c>
      <c r="X92" s="1619">
        <f t="shared" si="19"/>
        <v>1986.74</v>
      </c>
      <c r="Y92" s="1620">
        <f t="shared" si="20"/>
        <v>1933.52</v>
      </c>
    </row>
    <row r="93" spans="1:29">
      <c r="A93" s="1579" t="s">
        <v>324</v>
      </c>
      <c r="B93" s="1737" t="s">
        <v>325</v>
      </c>
      <c r="C93" s="1738">
        <v>1</v>
      </c>
      <c r="D93" s="1684">
        <f>'[9]sp. DRG'!E81</f>
        <v>2205</v>
      </c>
      <c r="E93" s="1692">
        <f>'[9]sp. DRG'!F81</f>
        <v>3200.99</v>
      </c>
      <c r="F93" s="1685">
        <f>'[9]sp. DRG'!G81</f>
        <v>2033</v>
      </c>
      <c r="G93" s="1693">
        <f>'[9]sp. DRG'!H81</f>
        <v>3200.99</v>
      </c>
      <c r="H93" s="1691"/>
      <c r="I93" s="1692"/>
      <c r="J93" s="1685"/>
      <c r="K93" s="1693"/>
      <c r="L93" s="1691">
        <f>'[9]sp. DRG'!I81</f>
        <v>129</v>
      </c>
      <c r="M93" s="1692">
        <f>'[9]sp. DRG'!J81</f>
        <v>295.93</v>
      </c>
      <c r="N93" s="1685">
        <f>'[9]sp. DRG'!K81</f>
        <v>151</v>
      </c>
      <c r="O93" s="1685">
        <f>'[9]sp. DRG'!L81</f>
        <v>0</v>
      </c>
      <c r="P93" s="1692">
        <f>'[9]sp. DRG'!M81</f>
        <v>295.93</v>
      </c>
      <c r="Q93" s="1685">
        <f>'[9]sp. DRG'!N81</f>
        <v>0</v>
      </c>
      <c r="R93" s="1692">
        <f>'[9]sp. DRG'!O81</f>
        <v>0</v>
      </c>
      <c r="S93" s="1693">
        <f>'[9]sp. DRG'!P81</f>
        <v>0</v>
      </c>
      <c r="T93" s="1691">
        <f>'[9]sp. DRG'!Q81</f>
        <v>1156</v>
      </c>
      <c r="U93" s="1692">
        <f>'[9]sp. DRG'!R81</f>
        <v>356.74</v>
      </c>
      <c r="V93" s="1685">
        <f>'[9]sp. DRG'!S81</f>
        <v>1746</v>
      </c>
      <c r="W93" s="1693">
        <f>'[9]sp. DRG'!T81</f>
        <v>356.74</v>
      </c>
      <c r="X93" s="1619">
        <f t="shared" si="19"/>
        <v>3853.66</v>
      </c>
      <c r="Y93" s="1620">
        <f t="shared" si="20"/>
        <v>3853.66</v>
      </c>
    </row>
    <row r="94" spans="1:29">
      <c r="A94" s="1579" t="s">
        <v>326</v>
      </c>
      <c r="B94" s="1737" t="s">
        <v>327</v>
      </c>
      <c r="C94" s="1739">
        <v>1</v>
      </c>
      <c r="D94" s="1684">
        <f>'[9]sp. DRG'!E82</f>
        <v>225</v>
      </c>
      <c r="E94" s="1692">
        <f>'[9]sp. DRG'!F82</f>
        <v>304.08999999999997</v>
      </c>
      <c r="F94" s="1685">
        <f>'[9]sp. DRG'!G82</f>
        <v>196</v>
      </c>
      <c r="G94" s="1693">
        <f>'[9]sp. DRG'!H82</f>
        <v>304.08999999999997</v>
      </c>
      <c r="H94" s="1691"/>
      <c r="I94" s="1692"/>
      <c r="J94" s="1691"/>
      <c r="K94" s="1693"/>
      <c r="L94" s="1691">
        <f>'[9]sp. DRG'!I82</f>
        <v>84</v>
      </c>
      <c r="M94" s="1692">
        <f>'[9]sp. DRG'!J82</f>
        <v>185.78</v>
      </c>
      <c r="N94" s="1685">
        <f>'[9]sp. DRG'!K82</f>
        <v>101</v>
      </c>
      <c r="O94" s="1685">
        <f>'[9]sp. DRG'!L82</f>
        <v>0</v>
      </c>
      <c r="P94" s="1692">
        <f>'[9]sp. DRG'!M82</f>
        <v>185.78</v>
      </c>
      <c r="Q94" s="1685">
        <f>'[9]sp. DRG'!N82</f>
        <v>1050</v>
      </c>
      <c r="R94" s="1692">
        <f>'[9]sp. DRG'!O82</f>
        <v>246.75</v>
      </c>
      <c r="S94" s="1693">
        <f>'[9]sp. DRG'!P82</f>
        <v>287.88</v>
      </c>
      <c r="T94" s="1691">
        <f>'[9]sp. DRG'!Q82</f>
        <v>243</v>
      </c>
      <c r="U94" s="1692">
        <f>'[9]sp. DRG'!R82</f>
        <v>75.23</v>
      </c>
      <c r="V94" s="1685">
        <f>'[9]sp. DRG'!S82</f>
        <v>375</v>
      </c>
      <c r="W94" s="1693">
        <f>'[9]sp. DRG'!T82</f>
        <v>75.23</v>
      </c>
      <c r="X94" s="1619">
        <f t="shared" si="19"/>
        <v>811.84999999999991</v>
      </c>
      <c r="Y94" s="1620">
        <f t="shared" si="20"/>
        <v>852.98</v>
      </c>
    </row>
    <row r="95" spans="1:29" s="1598" customFormat="1">
      <c r="A95" s="1579" t="s">
        <v>328</v>
      </c>
      <c r="B95" s="1737" t="s">
        <v>329</v>
      </c>
      <c r="C95" s="1738">
        <v>1</v>
      </c>
      <c r="D95" s="1684">
        <f>'[9]sp. DRG'!E83</f>
        <v>687</v>
      </c>
      <c r="E95" s="1692">
        <f>'[9]sp. DRG'!F83</f>
        <v>946.75</v>
      </c>
      <c r="F95" s="1685">
        <f>'[9]sp. DRG'!G83</f>
        <v>662</v>
      </c>
      <c r="G95" s="1693">
        <f>'[9]sp. DRG'!H83</f>
        <v>946.75</v>
      </c>
      <c r="H95" s="1691"/>
      <c r="I95" s="1692"/>
      <c r="J95" s="1685"/>
      <c r="K95" s="1693"/>
      <c r="L95" s="1691">
        <f>'[9]sp. DRG'!I83</f>
        <v>84</v>
      </c>
      <c r="M95" s="1692">
        <f>'[9]sp. DRG'!J83</f>
        <v>168.2</v>
      </c>
      <c r="N95" s="1685">
        <f>'[9]sp. DRG'!K83</f>
        <v>86</v>
      </c>
      <c r="O95" s="1685">
        <f>'[9]sp. DRG'!L83</f>
        <v>0</v>
      </c>
      <c r="P95" s="1692">
        <f>'[9]sp. DRG'!M83</f>
        <v>168.2</v>
      </c>
      <c r="Q95" s="1685">
        <f>'[9]sp. DRG'!N83</f>
        <v>0</v>
      </c>
      <c r="R95" s="1692">
        <f>'[9]sp. DRG'!O83</f>
        <v>0</v>
      </c>
      <c r="S95" s="1693">
        <f>'[9]sp. DRG'!P83</f>
        <v>0</v>
      </c>
      <c r="T95" s="1691">
        <f>'[9]sp. DRG'!Q83</f>
        <v>450</v>
      </c>
      <c r="U95" s="1692">
        <f>'[9]sp. DRG'!R83</f>
        <v>45</v>
      </c>
      <c r="V95" s="1685">
        <f>'[9]sp. DRG'!S83</f>
        <v>480</v>
      </c>
      <c r="W95" s="1693">
        <f>'[9]sp. DRG'!T83</f>
        <v>45</v>
      </c>
      <c r="X95" s="1619">
        <f t="shared" si="19"/>
        <v>1159.95</v>
      </c>
      <c r="Y95" s="1620">
        <f t="shared" si="20"/>
        <v>1159.95</v>
      </c>
      <c r="Z95" s="1597"/>
      <c r="AA95" s="1597"/>
    </row>
    <row r="96" spans="1:29">
      <c r="A96" s="1579" t="s">
        <v>330</v>
      </c>
      <c r="B96" s="1737" t="s">
        <v>331</v>
      </c>
      <c r="C96" s="1738">
        <v>1</v>
      </c>
      <c r="D96" s="1684">
        <f>'[9]sp. DRG'!E84</f>
        <v>606</v>
      </c>
      <c r="E96" s="1692">
        <f>'[9]sp. DRG'!F84</f>
        <v>725.27</v>
      </c>
      <c r="F96" s="1685">
        <f>'[9]sp. DRG'!G84</f>
        <v>558</v>
      </c>
      <c r="G96" s="1693">
        <f>'[9]sp. DRG'!H84</f>
        <v>725.27</v>
      </c>
      <c r="H96" s="1691"/>
      <c r="I96" s="1692"/>
      <c r="J96" s="1685"/>
      <c r="K96" s="1693"/>
      <c r="L96" s="1691">
        <f>'[9]sp. DRG'!I84</f>
        <v>33</v>
      </c>
      <c r="M96" s="1692">
        <f>'[9]sp. DRG'!J84</f>
        <v>72.98</v>
      </c>
      <c r="N96" s="1685">
        <f>'[9]sp. DRG'!K84</f>
        <v>35</v>
      </c>
      <c r="O96" s="1685">
        <f>'[9]sp. DRG'!L84</f>
        <v>0</v>
      </c>
      <c r="P96" s="1692">
        <f>'[9]sp. DRG'!M84</f>
        <v>72.98</v>
      </c>
      <c r="Q96" s="1685">
        <f>'[9]sp. DRG'!N84</f>
        <v>0</v>
      </c>
      <c r="R96" s="1692">
        <f>'[9]sp. DRG'!O84</f>
        <v>0</v>
      </c>
      <c r="S96" s="1693">
        <f>'[9]sp. DRG'!P84</f>
        <v>0</v>
      </c>
      <c r="T96" s="1691">
        <f>'[9]sp. DRG'!Q84</f>
        <v>19</v>
      </c>
      <c r="U96" s="1692">
        <f>'[9]sp. DRG'!R84</f>
        <v>24.01</v>
      </c>
      <c r="V96" s="1685">
        <f>'[9]sp. DRG'!S84</f>
        <v>224</v>
      </c>
      <c r="W96" s="1693">
        <f>'[9]sp. DRG'!T84</f>
        <v>24.01</v>
      </c>
      <c r="X96" s="1619">
        <f t="shared" si="19"/>
        <v>822.26</v>
      </c>
      <c r="Y96" s="1620">
        <f t="shared" si="20"/>
        <v>822.26</v>
      </c>
    </row>
    <row r="97" spans="1:29">
      <c r="A97" s="1579" t="s">
        <v>332</v>
      </c>
      <c r="B97" s="1737" t="s">
        <v>333</v>
      </c>
      <c r="C97" s="1738">
        <v>1</v>
      </c>
      <c r="D97" s="1684">
        <f>'[9]sp. DRG'!E85</f>
        <v>1293</v>
      </c>
      <c r="E97" s="1692">
        <f>'[9]sp. DRG'!F85</f>
        <v>2543.06</v>
      </c>
      <c r="F97" s="1685">
        <f>'[9]sp. DRG'!G85</f>
        <v>1274</v>
      </c>
      <c r="G97" s="1693">
        <f>'[9]sp. DRG'!H85</f>
        <v>2543.06</v>
      </c>
      <c r="H97" s="1691"/>
      <c r="I97" s="1692"/>
      <c r="J97" s="1685"/>
      <c r="K97" s="1693"/>
      <c r="L97" s="1691">
        <f>'[9]sp. DRG'!I85</f>
        <v>333</v>
      </c>
      <c r="M97" s="1692">
        <f>'[9]sp. DRG'!J85</f>
        <v>4411.92</v>
      </c>
      <c r="N97" s="1685">
        <f>'[9]sp. DRG'!K85</f>
        <v>217</v>
      </c>
      <c r="O97" s="1685">
        <f>'[9]sp. DRG'!L85</f>
        <v>28959</v>
      </c>
      <c r="P97" s="1692">
        <f>'[9]sp. DRG'!M85</f>
        <v>4348.37</v>
      </c>
      <c r="Q97" s="1685">
        <f>'[9]sp. DRG'!N85</f>
        <v>0</v>
      </c>
      <c r="R97" s="1692">
        <f>'[9]sp. DRG'!O85</f>
        <v>0</v>
      </c>
      <c r="S97" s="1693">
        <f>'[9]sp. DRG'!P85</f>
        <v>0</v>
      </c>
      <c r="T97" s="1691">
        <f>'[9]sp. DRG'!Q85</f>
        <v>240</v>
      </c>
      <c r="U97" s="1692">
        <f>'[9]sp. DRG'!R85</f>
        <v>30.22</v>
      </c>
      <c r="V97" s="1685">
        <f>'[9]sp. DRG'!S85</f>
        <v>404</v>
      </c>
      <c r="W97" s="1693">
        <f>'[9]sp. DRG'!T85</f>
        <v>30.22</v>
      </c>
      <c r="X97" s="1619">
        <f t="shared" si="19"/>
        <v>6985.2000000000007</v>
      </c>
      <c r="Y97" s="1620">
        <f t="shared" si="20"/>
        <v>6921.65</v>
      </c>
    </row>
    <row r="98" spans="1:29" ht="22.5">
      <c r="A98" s="1626" t="s">
        <v>334</v>
      </c>
      <c r="B98" s="1740" t="s">
        <v>335</v>
      </c>
      <c r="C98" s="1741">
        <v>3</v>
      </c>
      <c r="D98" s="1742"/>
      <c r="E98" s="1743"/>
      <c r="F98" s="1744"/>
      <c r="G98" s="1745"/>
      <c r="H98" s="1746"/>
      <c r="I98" s="1743"/>
      <c r="J98" s="1744"/>
      <c r="K98" s="1745"/>
      <c r="L98" s="1746">
        <f>'[9]sp. recuperare si  cronici'!E27</f>
        <v>0</v>
      </c>
      <c r="M98" s="1743">
        <f>'[9]sp. recuperare si  cronici'!F27</f>
        <v>0</v>
      </c>
      <c r="N98" s="1744">
        <f>'[9]sp. recuperare si  cronici'!G27</f>
        <v>159</v>
      </c>
      <c r="O98" s="1744">
        <f>'[9]sp. recuperare si  cronici'!H27</f>
        <v>0</v>
      </c>
      <c r="P98" s="1743">
        <f>'[9]sp. recuperare si  cronici'!I27</f>
        <v>0</v>
      </c>
      <c r="Q98" s="1744">
        <f>'[9]sp. recuperare si  cronici'!J27</f>
        <v>1382</v>
      </c>
      <c r="R98" s="1743">
        <f>'[9]sp. recuperare si  cronici'!K27</f>
        <v>324.77</v>
      </c>
      <c r="S98" s="1745">
        <f>'[9]sp. recuperare si  cronici'!L27</f>
        <v>324.77</v>
      </c>
      <c r="T98" s="1747">
        <f>'[9]sp. recuperare si  cronici'!Q27</f>
        <v>0</v>
      </c>
      <c r="U98" s="1747">
        <f>'[9]sp. recuperare si  cronici'!R27</f>
        <v>0</v>
      </c>
      <c r="V98" s="1747">
        <f>'[9]sp. recuperare si  cronici'!S27</f>
        <v>0</v>
      </c>
      <c r="W98" s="1747">
        <f>'[9]sp. recuperare si  cronici'!T27</f>
        <v>0</v>
      </c>
      <c r="X98" s="1619">
        <f t="shared" si="19"/>
        <v>324.77</v>
      </c>
      <c r="Y98" s="1620">
        <f t="shared" si="20"/>
        <v>324.77</v>
      </c>
    </row>
    <row r="99" spans="1:29">
      <c r="A99" s="1626" t="s">
        <v>336</v>
      </c>
      <c r="B99" s="1740" t="s">
        <v>337</v>
      </c>
      <c r="C99" s="1741">
        <v>1</v>
      </c>
      <c r="D99" s="1742">
        <f>'[9]sp. DRG'!E86</f>
        <v>159</v>
      </c>
      <c r="E99" s="1748">
        <f>'[9]sp. DRG'!F86</f>
        <v>197.29</v>
      </c>
      <c r="F99" s="1749">
        <f>'[9]sp. DRG'!G86</f>
        <v>165</v>
      </c>
      <c r="G99" s="1750">
        <f>'[9]sp. DRG'!H86</f>
        <v>197.29</v>
      </c>
      <c r="H99" s="1746"/>
      <c r="I99" s="1743"/>
      <c r="J99" s="1744"/>
      <c r="K99" s="1745"/>
      <c r="L99" s="1746">
        <f>'[9]sp. DRG'!I86</f>
        <v>0</v>
      </c>
      <c r="M99" s="1748">
        <f>'[9]sp. DRG'!J86</f>
        <v>0</v>
      </c>
      <c r="N99" s="1744">
        <f>'[9]sp. DRG'!K86</f>
        <v>0</v>
      </c>
      <c r="O99" s="1744">
        <f>'[9]sp. DRG'!L86</f>
        <v>0</v>
      </c>
      <c r="P99" s="1748">
        <f>'[9]sp. DRG'!M86</f>
        <v>0</v>
      </c>
      <c r="Q99" s="1744">
        <f>'[9]sp. DRG'!N86</f>
        <v>0</v>
      </c>
      <c r="R99" s="1748">
        <f>'[9]sp. DRG'!O86</f>
        <v>0</v>
      </c>
      <c r="S99" s="1750">
        <f>'[9]sp. DRG'!P86</f>
        <v>0</v>
      </c>
      <c r="T99" s="1746">
        <f>'[9]sp. DRG'!Q86</f>
        <v>33</v>
      </c>
      <c r="U99" s="1748">
        <f>'[9]sp. DRG'!R86</f>
        <v>17.940000000000001</v>
      </c>
      <c r="V99" s="1744">
        <f>'[9]sp. DRG'!S86</f>
        <v>122</v>
      </c>
      <c r="W99" s="1750">
        <f>'[9]sp. DRG'!T86</f>
        <v>17.940000000000001</v>
      </c>
      <c r="X99" s="1619">
        <f t="shared" si="19"/>
        <v>215.23</v>
      </c>
      <c r="Y99" s="1620">
        <f t="shared" si="20"/>
        <v>215.23</v>
      </c>
    </row>
    <row r="100" spans="1:29" s="1756" customFormat="1">
      <c r="A100" s="1751" t="s">
        <v>338</v>
      </c>
      <c r="B100" s="1740" t="s">
        <v>339</v>
      </c>
      <c r="C100" s="1752">
        <v>1</v>
      </c>
      <c r="D100" s="1742">
        <f>'[9]sp. DRG'!E87</f>
        <v>468</v>
      </c>
      <c r="E100" s="1748">
        <f>'[9]sp. DRG'!F87</f>
        <v>1177.3900000000001</v>
      </c>
      <c r="F100" s="1749">
        <f>'[9]sp. DRG'!G87</f>
        <v>477</v>
      </c>
      <c r="G100" s="1750">
        <f>'[9]sp. DRG'!H87</f>
        <v>1177.3900000000001</v>
      </c>
      <c r="H100" s="1746"/>
      <c r="I100" s="1753"/>
      <c r="J100" s="1744"/>
      <c r="K100" s="1754"/>
      <c r="L100" s="1746">
        <f>'[9]sp. DRG'!I87</f>
        <v>0</v>
      </c>
      <c r="M100" s="1748">
        <f>'[9]sp. DRG'!J87</f>
        <v>0</v>
      </c>
      <c r="N100" s="1744">
        <f>'[9]sp. DRG'!K87</f>
        <v>0</v>
      </c>
      <c r="O100" s="1744">
        <f>'[9]sp. DRG'!L87</f>
        <v>0</v>
      </c>
      <c r="P100" s="1748">
        <f>'[9]sp. DRG'!M87</f>
        <v>0</v>
      </c>
      <c r="Q100" s="1744">
        <f>'[9]sp. DRG'!N87</f>
        <v>0</v>
      </c>
      <c r="R100" s="1748">
        <f>'[9]sp. DRG'!O87</f>
        <v>0</v>
      </c>
      <c r="S100" s="1750">
        <f>'[9]sp. DRG'!P87</f>
        <v>0</v>
      </c>
      <c r="T100" s="1746">
        <f>'[9]sp. DRG'!Q87</f>
        <v>123</v>
      </c>
      <c r="U100" s="1748">
        <f>'[9]sp. DRG'!R87</f>
        <v>89.72</v>
      </c>
      <c r="V100" s="1744">
        <f>'[9]sp. DRG'!S87</f>
        <v>225</v>
      </c>
      <c r="W100" s="1750">
        <f>'[9]sp. DRG'!T87</f>
        <v>89.72</v>
      </c>
      <c r="X100" s="1619">
        <f t="shared" si="19"/>
        <v>1267.1100000000001</v>
      </c>
      <c r="Y100" s="1620">
        <f t="shared" si="20"/>
        <v>1267.1100000000001</v>
      </c>
      <c r="Z100" s="1755"/>
      <c r="AA100" s="1755"/>
    </row>
    <row r="101" spans="1:29" s="1598" customFormat="1">
      <c r="A101" s="1757" t="s">
        <v>340</v>
      </c>
      <c r="B101" s="1758" t="s">
        <v>341</v>
      </c>
      <c r="C101" s="1752">
        <v>1</v>
      </c>
      <c r="D101" s="1742">
        <f>'[9]sp. DRG'!E88</f>
        <v>885</v>
      </c>
      <c r="E101" s="1748">
        <f>'[9]sp. DRG'!F88</f>
        <v>1384.35</v>
      </c>
      <c r="F101" s="1749">
        <f>'[9]sp. DRG'!G88</f>
        <v>861</v>
      </c>
      <c r="G101" s="1750">
        <f>'[9]sp. DRG'!H88</f>
        <v>1384.35</v>
      </c>
      <c r="H101" s="1746"/>
      <c r="I101" s="1753"/>
      <c r="J101" s="1744"/>
      <c r="K101" s="1754"/>
      <c r="L101" s="1746">
        <f>'[9]sp. DRG'!I88</f>
        <v>0</v>
      </c>
      <c r="M101" s="1748">
        <f>'[9]sp. DRG'!J88</f>
        <v>0</v>
      </c>
      <c r="N101" s="1744">
        <f>'[9]sp. DRG'!K88</f>
        <v>0</v>
      </c>
      <c r="O101" s="1744">
        <f>'[9]sp. DRG'!L88</f>
        <v>0</v>
      </c>
      <c r="P101" s="1748">
        <f>'[9]sp. DRG'!M88</f>
        <v>0</v>
      </c>
      <c r="Q101" s="1744">
        <f>'[9]sp. DRG'!N88</f>
        <v>0</v>
      </c>
      <c r="R101" s="1748">
        <f>'[9]sp. DRG'!O88</f>
        <v>0</v>
      </c>
      <c r="S101" s="1750">
        <f>'[9]sp. DRG'!P88</f>
        <v>0</v>
      </c>
      <c r="T101" s="1746">
        <f>'[9]sp. DRG'!Q88</f>
        <v>380</v>
      </c>
      <c r="U101" s="1748">
        <f>'[9]sp. DRG'!R88</f>
        <v>120</v>
      </c>
      <c r="V101" s="1744">
        <f>'[9]sp. DRG'!S88</f>
        <v>434</v>
      </c>
      <c r="W101" s="1750">
        <f>'[9]sp. DRG'!T88</f>
        <v>120</v>
      </c>
      <c r="X101" s="1619">
        <f t="shared" si="19"/>
        <v>1504.35</v>
      </c>
      <c r="Y101" s="1620">
        <f t="shared" si="20"/>
        <v>1504.35</v>
      </c>
      <c r="Z101" s="1597"/>
      <c r="AA101" s="1597"/>
    </row>
    <row r="102" spans="1:29" s="1598" customFormat="1">
      <c r="A102" s="1751" t="s">
        <v>342</v>
      </c>
      <c r="B102" s="1740" t="s">
        <v>343</v>
      </c>
      <c r="C102" s="1752">
        <v>1</v>
      </c>
      <c r="D102" s="1742">
        <f>'[9]sp. DRG'!E89</f>
        <v>420</v>
      </c>
      <c r="E102" s="1748">
        <f>'[9]sp. DRG'!F89</f>
        <v>889.75</v>
      </c>
      <c r="F102" s="1749">
        <f>'[9]sp. DRG'!G89</f>
        <v>411</v>
      </c>
      <c r="G102" s="1750">
        <f>'[9]sp. DRG'!H89</f>
        <v>889.75</v>
      </c>
      <c r="H102" s="1746"/>
      <c r="I102" s="1753"/>
      <c r="J102" s="1744"/>
      <c r="K102" s="1754"/>
      <c r="L102" s="1746">
        <f>'[9]sp. DRG'!I89</f>
        <v>0</v>
      </c>
      <c r="M102" s="1748">
        <f>'[9]sp. DRG'!J89</f>
        <v>0</v>
      </c>
      <c r="N102" s="1744">
        <f>'[9]sp. DRG'!K89</f>
        <v>0</v>
      </c>
      <c r="O102" s="1744">
        <f>'[9]sp. DRG'!L89</f>
        <v>0</v>
      </c>
      <c r="P102" s="1748">
        <f>'[9]sp. DRG'!M89</f>
        <v>0</v>
      </c>
      <c r="Q102" s="1744">
        <f>'[9]sp. DRG'!N89</f>
        <v>0</v>
      </c>
      <c r="R102" s="1748">
        <f>'[9]sp. DRG'!O89</f>
        <v>0</v>
      </c>
      <c r="S102" s="1750">
        <f>'[9]sp. DRG'!P89</f>
        <v>0</v>
      </c>
      <c r="T102" s="1746">
        <f>'[9]sp. DRG'!Q89</f>
        <v>971</v>
      </c>
      <c r="U102" s="1748">
        <f>'[9]sp. DRG'!R89</f>
        <v>405.7</v>
      </c>
      <c r="V102" s="1744">
        <f>'[9]sp. DRG'!S89</f>
        <v>1481</v>
      </c>
      <c r="W102" s="1750">
        <f>'[9]sp. DRG'!T89</f>
        <v>405.7</v>
      </c>
      <c r="X102" s="1619">
        <f t="shared" si="19"/>
        <v>1295.45</v>
      </c>
      <c r="Y102" s="1620">
        <f t="shared" si="20"/>
        <v>1295.45</v>
      </c>
      <c r="Z102" s="1597"/>
      <c r="AA102" s="1597"/>
    </row>
    <row r="103" spans="1:29" s="1598" customFormat="1">
      <c r="A103" s="1751" t="s">
        <v>344</v>
      </c>
      <c r="B103" s="1740" t="s">
        <v>345</v>
      </c>
      <c r="C103" s="1752">
        <v>1</v>
      </c>
      <c r="D103" s="1742">
        <f>'[9]sp. DRG'!E92</f>
        <v>96</v>
      </c>
      <c r="E103" s="1748">
        <f>'[9]sp. DRG'!F92</f>
        <v>282.26</v>
      </c>
      <c r="F103" s="1749">
        <f>'[9]sp. DRG'!G92</f>
        <v>110</v>
      </c>
      <c r="G103" s="1750">
        <f>'[9]sp. DRG'!H92</f>
        <v>282.26</v>
      </c>
      <c r="H103" s="1746"/>
      <c r="I103" s="1753"/>
      <c r="J103" s="1744"/>
      <c r="K103" s="1754"/>
      <c r="L103" s="1746">
        <f>'[9]sp. DRG'!I92</f>
        <v>0</v>
      </c>
      <c r="M103" s="1748">
        <f>'[9]sp. DRG'!J92</f>
        <v>0</v>
      </c>
      <c r="N103" s="1744">
        <f>'[9]sp. DRG'!K92</f>
        <v>0</v>
      </c>
      <c r="O103" s="1744">
        <f>'[9]sp. DRG'!L92</f>
        <v>0</v>
      </c>
      <c r="P103" s="1748">
        <f>'[9]sp. DRG'!M92</f>
        <v>0</v>
      </c>
      <c r="Q103" s="1744">
        <f>'[9]sp. DRG'!N92</f>
        <v>0</v>
      </c>
      <c r="R103" s="1748">
        <f>'[9]sp. DRG'!O92</f>
        <v>0</v>
      </c>
      <c r="S103" s="1750">
        <f>'[9]sp. DRG'!P92</f>
        <v>0</v>
      </c>
      <c r="T103" s="1746">
        <f>'[9]sp. DRG'!Q92</f>
        <v>0</v>
      </c>
      <c r="U103" s="1748">
        <f>'[9]sp. DRG'!R92</f>
        <v>0</v>
      </c>
      <c r="V103" s="1744">
        <f>'[9]sp. DRG'!S92</f>
        <v>0</v>
      </c>
      <c r="W103" s="1750">
        <f>'[9]sp. DRG'!T92</f>
        <v>0</v>
      </c>
      <c r="X103" s="1619">
        <f t="shared" si="19"/>
        <v>282.26</v>
      </c>
      <c r="Y103" s="1620">
        <f t="shared" si="20"/>
        <v>282.26</v>
      </c>
      <c r="Z103" s="1597"/>
      <c r="AA103" s="1597"/>
    </row>
    <row r="104" spans="1:29" s="1598" customFormat="1">
      <c r="A104" s="1751" t="s">
        <v>346</v>
      </c>
      <c r="B104" s="1740" t="s">
        <v>347</v>
      </c>
      <c r="C104" s="1752">
        <v>1</v>
      </c>
      <c r="D104" s="1742">
        <f>'[9]sp. DRG'!E93</f>
        <v>417</v>
      </c>
      <c r="E104" s="1748">
        <f>'[9]sp. DRG'!F93</f>
        <v>567.52</v>
      </c>
      <c r="F104" s="1749">
        <f>'[9]sp. DRG'!G93</f>
        <v>386</v>
      </c>
      <c r="G104" s="1750">
        <f>'[9]sp. DRG'!H93</f>
        <v>567.52</v>
      </c>
      <c r="H104" s="1746"/>
      <c r="I104" s="1753"/>
      <c r="J104" s="1744"/>
      <c r="K104" s="1754"/>
      <c r="L104" s="1746">
        <f>'[9]sp. DRG'!I93</f>
        <v>0</v>
      </c>
      <c r="M104" s="1748">
        <f>'[9]sp. DRG'!J93</f>
        <v>0</v>
      </c>
      <c r="N104" s="1744">
        <f>'[9]sp. DRG'!K93</f>
        <v>0</v>
      </c>
      <c r="O104" s="1744">
        <f>'[9]sp. DRG'!L93</f>
        <v>0</v>
      </c>
      <c r="P104" s="1748">
        <f>'[9]sp. DRG'!M93</f>
        <v>0</v>
      </c>
      <c r="Q104" s="1744">
        <f>'[9]sp. DRG'!N93</f>
        <v>0</v>
      </c>
      <c r="R104" s="1748">
        <f>'[9]sp. DRG'!O93</f>
        <v>0</v>
      </c>
      <c r="S104" s="1750">
        <f>'[9]sp. DRG'!P93</f>
        <v>0</v>
      </c>
      <c r="T104" s="1746">
        <f>'[9]sp. DRG'!Q93</f>
        <v>41</v>
      </c>
      <c r="U104" s="1748">
        <f>'[9]sp. DRG'!R93</f>
        <v>17.510000000000002</v>
      </c>
      <c r="V104" s="1744">
        <f>'[9]sp. DRG'!S93</f>
        <v>59</v>
      </c>
      <c r="W104" s="1750">
        <f>'[9]sp. DRG'!T93</f>
        <v>13.77</v>
      </c>
      <c r="X104" s="1619">
        <f t="shared" si="19"/>
        <v>585.03</v>
      </c>
      <c r="Y104" s="1620">
        <f t="shared" si="20"/>
        <v>581.29</v>
      </c>
      <c r="Z104" s="1597"/>
      <c r="AA104" s="1597"/>
    </row>
    <row r="105" spans="1:29" s="1598" customFormat="1" ht="23.25" thickBot="1">
      <c r="A105" s="1759" t="s">
        <v>348</v>
      </c>
      <c r="B105" s="1760" t="s">
        <v>349</v>
      </c>
      <c r="C105" s="1752">
        <v>1</v>
      </c>
      <c r="D105" s="1761">
        <f>'[9]sp. DRG'!E90</f>
        <v>204</v>
      </c>
      <c r="E105" s="1761">
        <f>'[9]sp. DRG'!F90</f>
        <v>362.67</v>
      </c>
      <c r="F105" s="1761">
        <f>'[9]sp. DRG'!G90</f>
        <v>177</v>
      </c>
      <c r="G105" s="1761">
        <f>'[9]sp. DRG'!H90</f>
        <v>362.67</v>
      </c>
      <c r="H105" s="1746"/>
      <c r="I105" s="1753"/>
      <c r="J105" s="1744"/>
      <c r="K105" s="1754"/>
      <c r="L105" s="1746">
        <f>'[9]sp. DRG'!I90</f>
        <v>0</v>
      </c>
      <c r="M105" s="1746">
        <f>'[9]sp. DRG'!J90</f>
        <v>0</v>
      </c>
      <c r="N105" s="1746">
        <f>'[9]sp. DRG'!K90</f>
        <v>0</v>
      </c>
      <c r="O105" s="1746">
        <f>'[9]sp. DRG'!L90</f>
        <v>0</v>
      </c>
      <c r="P105" s="1746">
        <f>'[9]sp. DRG'!M90</f>
        <v>0</v>
      </c>
      <c r="Q105" s="1746">
        <f>'[9]sp. DRG'!N90</f>
        <v>0</v>
      </c>
      <c r="R105" s="1746">
        <f>'[9]sp. DRG'!O90</f>
        <v>0</v>
      </c>
      <c r="S105" s="1746">
        <f>'[9]sp. DRG'!P90</f>
        <v>0</v>
      </c>
      <c r="T105" s="1746">
        <f>'[9]sp. DRG'!Q90</f>
        <v>1419</v>
      </c>
      <c r="U105" s="1746">
        <f>'[9]sp. DRG'!R90</f>
        <v>586.85</v>
      </c>
      <c r="V105" s="1746">
        <f>'[9]sp. DRG'!S90</f>
        <v>1840</v>
      </c>
      <c r="W105" s="1746">
        <f>'[9]sp. DRG'!T90</f>
        <v>586.85</v>
      </c>
      <c r="X105" s="1619">
        <f t="shared" si="19"/>
        <v>949.52</v>
      </c>
      <c r="Y105" s="1620">
        <f t="shared" si="20"/>
        <v>949.52</v>
      </c>
      <c r="Z105" s="1597"/>
      <c r="AA105" s="1597"/>
    </row>
    <row r="106" spans="1:29" s="1598" customFormat="1">
      <c r="A106" s="1759" t="s">
        <v>350</v>
      </c>
      <c r="B106" s="1762" t="s">
        <v>351</v>
      </c>
      <c r="C106" s="1763">
        <v>1</v>
      </c>
      <c r="D106" s="1761">
        <f>'[9]sp. DRG'!E91</f>
        <v>184</v>
      </c>
      <c r="E106" s="1761">
        <f>'[9]sp. DRG'!F91</f>
        <v>359.95</v>
      </c>
      <c r="F106" s="1761">
        <f>'[9]sp. DRG'!G91</f>
        <v>208</v>
      </c>
      <c r="G106" s="1761">
        <f>'[9]sp. DRG'!H91</f>
        <v>359.95</v>
      </c>
      <c r="H106" s="1764"/>
      <c r="I106" s="1765"/>
      <c r="J106" s="1766"/>
      <c r="K106" s="1767"/>
      <c r="L106" s="1746">
        <f>'[9]sp. DRG'!I91</f>
        <v>0</v>
      </c>
      <c r="M106" s="1746">
        <f>'[9]sp. DRG'!J91</f>
        <v>0</v>
      </c>
      <c r="N106" s="1746">
        <f>'[9]sp. DRG'!K91</f>
        <v>0</v>
      </c>
      <c r="O106" s="1746">
        <f>'[9]sp. DRG'!L91</f>
        <v>0</v>
      </c>
      <c r="P106" s="1746">
        <f>'[9]sp. DRG'!M91</f>
        <v>0</v>
      </c>
      <c r="Q106" s="1746">
        <f>'[9]sp. DRG'!N91</f>
        <v>0</v>
      </c>
      <c r="R106" s="1746">
        <f>'[9]sp. DRG'!O91</f>
        <v>0</v>
      </c>
      <c r="S106" s="1746">
        <f>'[9]sp. DRG'!P91</f>
        <v>0</v>
      </c>
      <c r="T106" s="1746">
        <f>'[9]sp. DRG'!Q91</f>
        <v>967</v>
      </c>
      <c r="U106" s="1746">
        <f>'[9]sp. DRG'!R91</f>
        <v>302.06</v>
      </c>
      <c r="V106" s="1746">
        <f>'[9]sp. DRG'!S91</f>
        <v>1443</v>
      </c>
      <c r="W106" s="1746">
        <f>'[9]sp. DRG'!T91</f>
        <v>302.06</v>
      </c>
      <c r="X106" s="1619">
        <f t="shared" si="19"/>
        <v>662.01</v>
      </c>
      <c r="Y106" s="1620">
        <f t="shared" si="20"/>
        <v>662.01</v>
      </c>
      <c r="Z106" s="1597"/>
      <c r="AA106" s="1597"/>
    </row>
    <row r="107" spans="1:29" s="1598" customFormat="1">
      <c r="A107" s="1759" t="s">
        <v>352</v>
      </c>
      <c r="B107" s="1768" t="s">
        <v>353</v>
      </c>
      <c r="C107" s="1769">
        <v>3</v>
      </c>
      <c r="D107" s="1749"/>
      <c r="E107" s="1748"/>
      <c r="F107" s="1749"/>
      <c r="G107" s="1748"/>
      <c r="H107" s="1744">
        <f>'[9]sp. recuperare si  cronici'!M28</f>
        <v>0</v>
      </c>
      <c r="I107" s="1744">
        <f>'[9]sp. recuperare si  cronici'!N28</f>
        <v>0</v>
      </c>
      <c r="J107" s="1744">
        <f>'[9]sp. recuperare si  cronici'!O28</f>
        <v>0</v>
      </c>
      <c r="K107" s="1744">
        <f>'[9]sp. recuperare si  cronici'!P28</f>
        <v>0</v>
      </c>
      <c r="L107" s="1746">
        <f>'[9]sp. recuperare si  cronici'!E28</f>
        <v>0</v>
      </c>
      <c r="M107" s="1746">
        <f>'[9]sp. recuperare si  cronici'!F28</f>
        <v>0</v>
      </c>
      <c r="N107" s="1746">
        <f>'[9]sp. recuperare si  cronici'!G28</f>
        <v>0</v>
      </c>
      <c r="O107" s="1746">
        <f>'[9]sp. recuperare si  cronici'!H28</f>
        <v>0</v>
      </c>
      <c r="P107" s="1746">
        <f>'[9]sp. recuperare si  cronici'!I28</f>
        <v>0</v>
      </c>
      <c r="Q107" s="1746">
        <f>'[9]sp. recuperare si  cronici'!J28</f>
        <v>0</v>
      </c>
      <c r="R107" s="1746">
        <f>'[9]sp. recuperare si  cronici'!K28</f>
        <v>0</v>
      </c>
      <c r="S107" s="1746">
        <f>'[9]sp. recuperare si  cronici'!L28</f>
        <v>0</v>
      </c>
      <c r="T107" s="1744">
        <f>'[9]sp. recuperare si  cronici'!Q28</f>
        <v>0</v>
      </c>
      <c r="U107" s="1744">
        <f>'[9]sp. recuperare si  cronici'!R28</f>
        <v>0</v>
      </c>
      <c r="V107" s="1744">
        <f>'[9]sp. recuperare si  cronici'!S28</f>
        <v>0</v>
      </c>
      <c r="W107" s="1744">
        <f>'[9]sp. recuperare si  cronici'!T28</f>
        <v>0</v>
      </c>
      <c r="X107" s="1619">
        <f t="shared" si="19"/>
        <v>0</v>
      </c>
      <c r="Y107" s="1620">
        <f t="shared" si="20"/>
        <v>0</v>
      </c>
      <c r="Z107" s="1597"/>
      <c r="AA107" s="1597"/>
    </row>
    <row r="108" spans="1:29" s="1598" customFormat="1" ht="23.25" thickBot="1">
      <c r="A108" s="1759" t="s">
        <v>354</v>
      </c>
      <c r="B108" s="1770" t="s">
        <v>355</v>
      </c>
      <c r="C108" s="1769">
        <v>3</v>
      </c>
      <c r="D108" s="1749"/>
      <c r="E108" s="1748"/>
      <c r="F108" s="1749"/>
      <c r="G108" s="1748"/>
      <c r="H108" s="1744">
        <f>'[9]sp. recuperare si  cronici'!M29</f>
        <v>0</v>
      </c>
      <c r="I108" s="1744">
        <f>'[9]sp. recuperare si  cronici'!N29</f>
        <v>0</v>
      </c>
      <c r="J108" s="1744">
        <f>'[9]sp. recuperare si  cronici'!O29</f>
        <v>0</v>
      </c>
      <c r="K108" s="1744">
        <f>'[9]sp. recuperare si  cronici'!P29</f>
        <v>0</v>
      </c>
      <c r="L108" s="1744">
        <f>'[9]sp. recuperare si  cronici'!E29</f>
        <v>78</v>
      </c>
      <c r="M108" s="1744">
        <f>'[9]sp. recuperare si  cronici'!F29</f>
        <v>227.85</v>
      </c>
      <c r="N108" s="1744">
        <f>'[9]sp. recuperare si  cronici'!G29</f>
        <v>78</v>
      </c>
      <c r="O108" s="1744">
        <f>'[9]sp. recuperare si  cronici'!H29</f>
        <v>0</v>
      </c>
      <c r="P108" s="1744">
        <f>'[9]sp. recuperare si  cronici'!I29</f>
        <v>227.85</v>
      </c>
      <c r="Q108" s="1744">
        <f>'[9]sp. recuperare si  cronici'!J29</f>
        <v>0</v>
      </c>
      <c r="R108" s="1744">
        <f>'[9]sp. recuperare si  cronici'!K29</f>
        <v>0</v>
      </c>
      <c r="S108" s="1744">
        <f>'[9]sp. recuperare si  cronici'!L29</f>
        <v>0</v>
      </c>
      <c r="T108" s="1744">
        <f>'[9]sp. recuperare si  cronici'!Q29</f>
        <v>0</v>
      </c>
      <c r="U108" s="1744">
        <f>'[9]sp. recuperare si  cronici'!R29</f>
        <v>0</v>
      </c>
      <c r="V108" s="1744">
        <f>'[9]sp. recuperare si  cronici'!S29</f>
        <v>0</v>
      </c>
      <c r="W108" s="1744">
        <f>'[9]sp. recuperare si  cronici'!T29</f>
        <v>0</v>
      </c>
      <c r="X108" s="1624">
        <f t="shared" si="19"/>
        <v>227.85</v>
      </c>
      <c r="Y108" s="1624">
        <f t="shared" si="20"/>
        <v>227.85</v>
      </c>
      <c r="Z108" s="1597"/>
      <c r="AA108" s="1597"/>
    </row>
    <row r="109" spans="1:29" s="1598" customFormat="1">
      <c r="A109" s="1771" t="s">
        <v>352</v>
      </c>
      <c r="B109" s="1772" t="s">
        <v>353</v>
      </c>
      <c r="C109" s="1769">
        <v>2</v>
      </c>
      <c r="D109" s="1749"/>
      <c r="E109" s="1748"/>
      <c r="F109" s="1749"/>
      <c r="G109" s="1748"/>
      <c r="H109" s="1744">
        <f>'[9]sp. acuti altele decat DRG'!E19</f>
        <v>42</v>
      </c>
      <c r="I109" s="1744">
        <f>'[9]sp. acuti altele decat DRG'!F19</f>
        <v>42</v>
      </c>
      <c r="J109" s="1744">
        <f>'[9]sp. acuti altele decat DRG'!G19</f>
        <v>42</v>
      </c>
      <c r="K109" s="1744">
        <f>'[9]sp. acuti altele decat DRG'!H19</f>
        <v>42</v>
      </c>
      <c r="L109" s="1744">
        <f>'[9]sp. acuti altele decat DRG'!I19</f>
        <v>51</v>
      </c>
      <c r="M109" s="1744">
        <f>'[9]sp. acuti altele decat DRG'!J19</f>
        <v>138.01</v>
      </c>
      <c r="N109" s="1744">
        <f>'[9]sp. acuti altele decat DRG'!K19</f>
        <v>51</v>
      </c>
      <c r="O109" s="1744">
        <f>'[9]sp. acuti altele decat DRG'!L19</f>
        <v>0</v>
      </c>
      <c r="P109" s="1744">
        <f>'[9]sp. acuti altele decat DRG'!M19</f>
        <v>138.01</v>
      </c>
      <c r="Q109" s="1744">
        <f>'[9]sp. acuti altele decat DRG'!N19</f>
        <v>0</v>
      </c>
      <c r="R109" s="1744">
        <f>'[9]sp. acuti altele decat DRG'!O19</f>
        <v>0</v>
      </c>
      <c r="S109" s="1744">
        <f>'[9]sp. acuti altele decat DRG'!P19</f>
        <v>0</v>
      </c>
      <c r="T109" s="1744">
        <f>'[9]sp. acuti altele decat DRG'!Q19</f>
        <v>0</v>
      </c>
      <c r="U109" s="1744">
        <f>'[9]sp. acuti altele decat DRG'!R19</f>
        <v>0</v>
      </c>
      <c r="V109" s="1744">
        <f>'[9]sp. acuti altele decat DRG'!S19</f>
        <v>0</v>
      </c>
      <c r="W109" s="1744">
        <f>'[9]sp. acuti altele decat DRG'!T19</f>
        <v>0</v>
      </c>
      <c r="X109" s="1624">
        <f t="shared" si="19"/>
        <v>180.01</v>
      </c>
      <c r="Y109" s="1624">
        <f t="shared" si="20"/>
        <v>180.01</v>
      </c>
      <c r="Z109" s="1597"/>
      <c r="AA109" s="1597"/>
    </row>
    <row r="110" spans="1:29" s="1598" customFormat="1" ht="24">
      <c r="A110" s="1773" t="s">
        <v>1155</v>
      </c>
      <c r="B110" s="1774" t="s">
        <v>1156</v>
      </c>
      <c r="C110" s="1769">
        <v>3</v>
      </c>
      <c r="D110" s="1749"/>
      <c r="E110" s="1748"/>
      <c r="F110" s="1749"/>
      <c r="G110" s="1748"/>
      <c r="H110" s="1744">
        <f>'[9]sp. recuperare si  cronici'!M30</f>
        <v>0</v>
      </c>
      <c r="I110" s="1744">
        <f>'[9]sp. recuperare si  cronici'!N30</f>
        <v>0</v>
      </c>
      <c r="J110" s="1744">
        <f>'[9]sp. recuperare si  cronici'!O30</f>
        <v>0</v>
      </c>
      <c r="K110" s="1744">
        <f>'[9]sp. recuperare si  cronici'!P30</f>
        <v>0</v>
      </c>
      <c r="L110" s="1744">
        <f>'[9]sp. recuperare si  cronici'!E30</f>
        <v>72</v>
      </c>
      <c r="M110" s="1744">
        <f>'[9]sp. recuperare si  cronici'!F30</f>
        <v>165.17</v>
      </c>
      <c r="N110" s="1744">
        <f>'[9]sp. recuperare si  cronici'!G30</f>
        <v>81</v>
      </c>
      <c r="O110" s="1744">
        <f>'[9]sp. recuperare si  cronici'!H30</f>
        <v>0</v>
      </c>
      <c r="P110" s="1744">
        <f>'[9]sp. recuperare si  cronici'!I30</f>
        <v>165.17</v>
      </c>
      <c r="Q110" s="1744">
        <f>'[9]sp. recuperare si  cronici'!J30</f>
        <v>0</v>
      </c>
      <c r="R110" s="1744">
        <f>'[9]sp. recuperare si  cronici'!K30</f>
        <v>0</v>
      </c>
      <c r="S110" s="1744">
        <f>'[9]sp. recuperare si  cronici'!L30</f>
        <v>0</v>
      </c>
      <c r="T110" s="1744">
        <f>'[9]sp. recuperare si  cronici'!Q30</f>
        <v>71</v>
      </c>
      <c r="U110" s="1744">
        <f>'[9]sp. recuperare si  cronici'!R30</f>
        <v>44.5</v>
      </c>
      <c r="V110" s="1744">
        <f>'[9]sp. recuperare si  cronici'!S30</f>
        <v>224</v>
      </c>
      <c r="W110" s="1744">
        <f>'[9]sp. recuperare si  cronici'!T30</f>
        <v>44.5</v>
      </c>
      <c r="X110" s="1624">
        <f>U110+R110+M110+I110+E110</f>
        <v>209.67</v>
      </c>
      <c r="Y110" s="1624">
        <f>W110+S110+P110+K110+G110</f>
        <v>209.67</v>
      </c>
      <c r="Z110" s="1597"/>
      <c r="AA110" s="1597"/>
    </row>
    <row r="111" spans="1:29" s="1598" customFormat="1" ht="13.5" thickBot="1">
      <c r="A111" s="1775" t="s">
        <v>1157</v>
      </c>
      <c r="B111" s="1776" t="s">
        <v>1158</v>
      </c>
      <c r="C111" s="1777">
        <v>3</v>
      </c>
      <c r="D111" s="1778"/>
      <c r="E111" s="1779"/>
      <c r="F111" s="1778"/>
      <c r="G111" s="1779"/>
      <c r="H111" s="1744">
        <f>'[9]sp. recuperare si  cronici'!M31</f>
        <v>0</v>
      </c>
      <c r="I111" s="1744">
        <f>'[9]sp. recuperare si  cronici'!N31</f>
        <v>0</v>
      </c>
      <c r="J111" s="1744">
        <f>'[9]sp. recuperare si  cronici'!O31</f>
        <v>0</v>
      </c>
      <c r="K111" s="1744">
        <f>'[9]sp. recuperare si  cronici'!P31</f>
        <v>0</v>
      </c>
      <c r="L111" s="1744">
        <f>'[9]sp. recuperare si  cronici'!E31</f>
        <v>15</v>
      </c>
      <c r="M111" s="1744">
        <f>'[9]sp. recuperare si  cronici'!F31</f>
        <v>34.409999999999997</v>
      </c>
      <c r="N111" s="1744">
        <f>'[9]sp. recuperare si  cronici'!G31</f>
        <v>16</v>
      </c>
      <c r="O111" s="1744">
        <f>'[9]sp. recuperare si  cronici'!H31</f>
        <v>0</v>
      </c>
      <c r="P111" s="1744">
        <f>'[9]sp. recuperare si  cronici'!I31</f>
        <v>32.19</v>
      </c>
      <c r="Q111" s="1744">
        <f>'[9]sp. recuperare si  cronici'!J31</f>
        <v>0</v>
      </c>
      <c r="R111" s="1744">
        <f>'[9]sp. recuperare si  cronici'!K31</f>
        <v>0</v>
      </c>
      <c r="S111" s="1744">
        <f>'[9]sp. recuperare si  cronici'!L31</f>
        <v>0</v>
      </c>
      <c r="T111" s="1744">
        <f>'[9]sp. recuperare si  cronici'!Q31</f>
        <v>12</v>
      </c>
      <c r="U111" s="1744">
        <f>'[9]sp. recuperare si  cronici'!R31</f>
        <v>38.909999999999997</v>
      </c>
      <c r="V111" s="1744">
        <f>'[9]sp. recuperare si  cronici'!S31</f>
        <v>121</v>
      </c>
      <c r="W111" s="1744">
        <f>'[9]sp. recuperare si  cronici'!T31</f>
        <v>38.909999999999997</v>
      </c>
      <c r="X111" s="1624">
        <f>U111+R111+M111+I111+E111</f>
        <v>73.319999999999993</v>
      </c>
      <c r="Y111" s="1624">
        <f>W111+S111+P111+K111+G111</f>
        <v>71.099999999999994</v>
      </c>
      <c r="Z111" s="1597"/>
      <c r="AA111" s="1597"/>
    </row>
    <row r="112" spans="1:29" ht="13.5" thickBot="1">
      <c r="A112" s="3027" t="s">
        <v>358</v>
      </c>
      <c r="B112" s="3028"/>
      <c r="C112" s="3029"/>
      <c r="D112" s="1610">
        <f t="shared" ref="D112:Y112" si="21">SUM(D88:D111)</f>
        <v>21079</v>
      </c>
      <c r="E112" s="1730">
        <f t="shared" si="21"/>
        <v>41342.799999999981</v>
      </c>
      <c r="F112" s="1731">
        <f t="shared" si="21"/>
        <v>20123</v>
      </c>
      <c r="G112" s="1730">
        <f t="shared" si="21"/>
        <v>41255.889999999992</v>
      </c>
      <c r="H112" s="1731">
        <f t="shared" si="21"/>
        <v>42</v>
      </c>
      <c r="I112" s="1730">
        <f t="shared" si="21"/>
        <v>42</v>
      </c>
      <c r="J112" s="1731">
        <f t="shared" si="21"/>
        <v>42</v>
      </c>
      <c r="K112" s="1730">
        <f t="shared" si="21"/>
        <v>42</v>
      </c>
      <c r="L112" s="1731">
        <f t="shared" si="21"/>
        <v>1446</v>
      </c>
      <c r="M112" s="1730">
        <f t="shared" si="21"/>
        <v>9752.76</v>
      </c>
      <c r="N112" s="1731">
        <f t="shared" si="21"/>
        <v>1448</v>
      </c>
      <c r="O112" s="1731">
        <f t="shared" si="21"/>
        <v>36800</v>
      </c>
      <c r="P112" s="1730">
        <f t="shared" si="21"/>
        <v>9444.51</v>
      </c>
      <c r="Q112" s="1731">
        <f t="shared" si="21"/>
        <v>2432</v>
      </c>
      <c r="R112" s="1730">
        <f t="shared" si="21"/>
        <v>571.52</v>
      </c>
      <c r="S112" s="1732">
        <f t="shared" si="21"/>
        <v>612.65</v>
      </c>
      <c r="T112" s="1610">
        <f t="shared" si="21"/>
        <v>8931</v>
      </c>
      <c r="U112" s="1730">
        <f t="shared" si="21"/>
        <v>3032.9</v>
      </c>
      <c r="V112" s="1731">
        <f t="shared" si="21"/>
        <v>13484</v>
      </c>
      <c r="W112" s="1730">
        <f t="shared" si="21"/>
        <v>3029.16</v>
      </c>
      <c r="X112" s="1730">
        <f t="shared" si="21"/>
        <v>54741.979999999989</v>
      </c>
      <c r="Y112" s="1730">
        <f t="shared" si="21"/>
        <v>54384.21</v>
      </c>
      <c r="Z112" s="1614">
        <f>'[9]sp. DRG'!U94+'[9]sp. recuperare si  cronici'!U32+'[9]sp. acuti altele decat DRG'!U22</f>
        <v>54741.979999999996</v>
      </c>
      <c r="AA112" s="1614">
        <f>'[9]sp. DRG'!V94+'[9]sp. recuperare si  cronici'!V32+'[9]sp. acuti altele decat DRG'!V22</f>
        <v>54384.210000000006</v>
      </c>
      <c r="AB112" s="1615">
        <f>X112-Z112</f>
        <v>0</v>
      </c>
      <c r="AC112" s="1615">
        <f>Y112-AA112</f>
        <v>0</v>
      </c>
    </row>
    <row r="113" spans="1:29" s="1598" customFormat="1" ht="22.5">
      <c r="A113" s="1568" t="s">
        <v>359</v>
      </c>
      <c r="B113" s="1719" t="s">
        <v>360</v>
      </c>
      <c r="C113" s="1570">
        <v>1</v>
      </c>
      <c r="D113" s="1674">
        <f>'[9]sp. DRG'!E95</f>
        <v>8994</v>
      </c>
      <c r="E113" s="1675">
        <f>'[9]sp. DRG'!F95</f>
        <v>19874.939999999999</v>
      </c>
      <c r="F113" s="1676">
        <f>'[9]sp. DRG'!G95</f>
        <v>8845</v>
      </c>
      <c r="G113" s="1677">
        <f>'[9]sp. DRG'!H95</f>
        <v>19546.52</v>
      </c>
      <c r="H113" s="1780"/>
      <c r="I113" s="1781"/>
      <c r="J113" s="1782"/>
      <c r="K113" s="1783"/>
      <c r="L113" s="1678">
        <f>'[9]sp. DRG'!I95</f>
        <v>342</v>
      </c>
      <c r="M113" s="1784">
        <f>'[9]sp. DRG'!J95</f>
        <v>1129.8499999999999</v>
      </c>
      <c r="N113" s="1720">
        <f>'[9]sp. DRG'!K95</f>
        <v>381</v>
      </c>
      <c r="O113" s="1720">
        <f>'[9]sp. DRG'!L95</f>
        <v>649</v>
      </c>
      <c r="P113" s="1784">
        <f>'[9]sp. DRG'!M95</f>
        <v>1040.07</v>
      </c>
      <c r="Q113" s="1720">
        <f>'[9]sp. DRG'!N95</f>
        <v>0</v>
      </c>
      <c r="R113" s="1784">
        <f>'[9]sp. DRG'!O95</f>
        <v>0</v>
      </c>
      <c r="S113" s="1785">
        <f>'[9]sp. DRG'!P95</f>
        <v>0</v>
      </c>
      <c r="T113" s="1780">
        <f>'[9]sp. DRG'!Q95</f>
        <v>16527</v>
      </c>
      <c r="U113" s="1786">
        <f>'[9]sp. DRG'!R95</f>
        <v>4639.2299999999996</v>
      </c>
      <c r="V113" s="1780">
        <f>'[9]sp. DRG'!S95</f>
        <v>16705</v>
      </c>
      <c r="W113" s="1787">
        <f>'[9]sp. DRG'!T95</f>
        <v>4465.22</v>
      </c>
      <c r="X113" s="1788">
        <f>U113+R113+M113+I113+E113</f>
        <v>25644.019999999997</v>
      </c>
      <c r="Y113" s="1649">
        <f>W113+S113+P113+K113+G113</f>
        <v>25051.81</v>
      </c>
      <c r="Z113" s="1597"/>
      <c r="AA113" s="1597"/>
    </row>
    <row r="114" spans="1:29" s="1598" customFormat="1" ht="22.5">
      <c r="A114" s="1579" t="s">
        <v>361</v>
      </c>
      <c r="B114" s="1723" t="s">
        <v>362</v>
      </c>
      <c r="C114" s="1581">
        <v>1</v>
      </c>
      <c r="D114" s="1591">
        <f>'[9]sp. DRG'!E96</f>
        <v>441</v>
      </c>
      <c r="E114" s="1592">
        <f>'[9]sp. DRG'!F96</f>
        <v>557.85</v>
      </c>
      <c r="F114" s="1593">
        <f>'[9]sp. DRG'!G96</f>
        <v>441</v>
      </c>
      <c r="G114" s="1594">
        <f>'[9]sp. DRG'!H96</f>
        <v>557.85</v>
      </c>
      <c r="H114" s="1691"/>
      <c r="I114" s="1592"/>
      <c r="J114" s="1685"/>
      <c r="K114" s="1594"/>
      <c r="L114" s="1789">
        <f>'[9]sp. DRG'!I96</f>
        <v>129</v>
      </c>
      <c r="M114" s="1786">
        <f>'[9]sp. DRG'!J96</f>
        <v>285.72000000000003</v>
      </c>
      <c r="N114" s="1780">
        <f>'[9]sp. DRG'!K96</f>
        <v>100</v>
      </c>
      <c r="O114" s="1780">
        <f>'[9]sp. DRG'!L96</f>
        <v>0</v>
      </c>
      <c r="P114" s="1786">
        <f>'[9]sp. DRG'!M96</f>
        <v>217.92</v>
      </c>
      <c r="Q114" s="1780">
        <f>'[9]sp. DRG'!N96</f>
        <v>0</v>
      </c>
      <c r="R114" s="1786">
        <f>'[9]sp. DRG'!O96</f>
        <v>0</v>
      </c>
      <c r="S114" s="1790">
        <f>'[9]sp. DRG'!P96</f>
        <v>0</v>
      </c>
      <c r="T114" s="1780">
        <f>'[9]sp. DRG'!Q96</f>
        <v>867</v>
      </c>
      <c r="U114" s="1786">
        <f>'[9]sp. DRG'!R96</f>
        <v>179.83</v>
      </c>
      <c r="V114" s="1780">
        <f>'[9]sp. DRG'!S96</f>
        <v>967</v>
      </c>
      <c r="W114" s="1787">
        <f>'[9]sp. DRG'!T96</f>
        <v>179.83</v>
      </c>
      <c r="X114" s="1788">
        <f>U114+R114+M114+I114+E114</f>
        <v>1023.4000000000001</v>
      </c>
      <c r="Y114" s="1649">
        <f>W114+S114+P114+K114+G114</f>
        <v>955.6</v>
      </c>
      <c r="Z114" s="1597"/>
      <c r="AA114" s="1597"/>
    </row>
    <row r="115" spans="1:29" s="1598" customFormat="1">
      <c r="A115" s="1579" t="s">
        <v>363</v>
      </c>
      <c r="B115" s="1723" t="s">
        <v>364</v>
      </c>
      <c r="C115" s="1581">
        <v>1</v>
      </c>
      <c r="D115" s="1591">
        <f>'[9]sp. DRG'!E97</f>
        <v>561</v>
      </c>
      <c r="E115" s="1592">
        <f>'[9]sp. DRG'!F97</f>
        <v>1099</v>
      </c>
      <c r="F115" s="1593">
        <f>'[9]sp. DRG'!G97</f>
        <v>561</v>
      </c>
      <c r="G115" s="1594">
        <f>'[9]sp. DRG'!H97</f>
        <v>1099</v>
      </c>
      <c r="H115" s="1691"/>
      <c r="I115" s="1692"/>
      <c r="J115" s="1685"/>
      <c r="K115" s="1693"/>
      <c r="L115" s="1789">
        <f>'[9]sp. DRG'!I97</f>
        <v>279</v>
      </c>
      <c r="M115" s="1786">
        <f>'[9]sp. DRG'!J97</f>
        <v>2766</v>
      </c>
      <c r="N115" s="1780">
        <f>'[9]sp. DRG'!K97</f>
        <v>0</v>
      </c>
      <c r="O115" s="1780">
        <f>'[9]sp. DRG'!L97</f>
        <v>21900</v>
      </c>
      <c r="P115" s="1786">
        <f>'[9]sp. DRG'!M97</f>
        <v>2959</v>
      </c>
      <c r="Q115" s="1780">
        <f>'[9]sp. DRG'!N97</f>
        <v>0</v>
      </c>
      <c r="R115" s="1786">
        <f>'[9]sp. DRG'!O97</f>
        <v>0</v>
      </c>
      <c r="S115" s="1790">
        <f>'[9]sp. DRG'!P97</f>
        <v>0</v>
      </c>
      <c r="T115" s="1780">
        <f>'[9]sp. DRG'!Q97</f>
        <v>2100</v>
      </c>
      <c r="U115" s="1786">
        <f>'[9]sp. DRG'!R97</f>
        <v>210</v>
      </c>
      <c r="V115" s="1780">
        <f>'[9]sp. DRG'!S97</f>
        <v>2277</v>
      </c>
      <c r="W115" s="1787">
        <f>'[9]sp. DRG'!T97</f>
        <v>210</v>
      </c>
      <c r="X115" s="1788">
        <f>U115+R115+M115+I115+E115</f>
        <v>4075</v>
      </c>
      <c r="Y115" s="1649">
        <f>W115+S115+P115+K115+G115</f>
        <v>4268</v>
      </c>
      <c r="Z115" s="1597"/>
      <c r="AA115" s="1597"/>
    </row>
    <row r="116" spans="1:29" ht="13.5" thickBot="1">
      <c r="A116" s="1791" t="s">
        <v>365</v>
      </c>
      <c r="B116" s="1792" t="s">
        <v>366</v>
      </c>
      <c r="C116" s="1793">
        <v>1</v>
      </c>
      <c r="D116" s="1606">
        <f>'[9]sp. DRG'!E98</f>
        <v>51</v>
      </c>
      <c r="E116" s="1607">
        <f>'[9]sp. DRG'!F98</f>
        <v>66.55</v>
      </c>
      <c r="F116" s="1608">
        <f>'[9]sp. DRG'!G98</f>
        <v>47</v>
      </c>
      <c r="G116" s="1609">
        <f>'[9]sp. DRG'!H98</f>
        <v>65.900000000000006</v>
      </c>
      <c r="H116" s="1691"/>
      <c r="I116" s="1695"/>
      <c r="J116" s="1685"/>
      <c r="K116" s="1697"/>
      <c r="L116" s="1794">
        <f>'[9]sp. DRG'!I98</f>
        <v>0</v>
      </c>
      <c r="M116" s="1795">
        <f>'[9]sp. DRG'!J98</f>
        <v>2377.09</v>
      </c>
      <c r="N116" s="1796">
        <f>'[9]sp. DRG'!K98</f>
        <v>0</v>
      </c>
      <c r="O116" s="1796">
        <f>'[9]sp. DRG'!L98</f>
        <v>10150</v>
      </c>
      <c r="P116" s="1795">
        <f>'[9]sp. DRG'!M98</f>
        <v>2377.09</v>
      </c>
      <c r="Q116" s="1796">
        <f>'[9]sp. DRG'!N98</f>
        <v>0</v>
      </c>
      <c r="R116" s="1795">
        <f>'[9]sp. DRG'!O98</f>
        <v>0</v>
      </c>
      <c r="S116" s="1797">
        <f>'[9]sp. DRG'!P98</f>
        <v>0</v>
      </c>
      <c r="T116" s="1780">
        <f>'[9]sp. DRG'!Q98</f>
        <v>123</v>
      </c>
      <c r="U116" s="1786">
        <f>'[9]sp. DRG'!R98</f>
        <v>37.619999999999997</v>
      </c>
      <c r="V116" s="1780">
        <f>'[9]sp. DRG'!S98</f>
        <v>121</v>
      </c>
      <c r="W116" s="1787">
        <f>'[9]sp. DRG'!T98</f>
        <v>37.619999999999997</v>
      </c>
      <c r="X116" s="1788">
        <f>U116+R116+M116+I116+E116</f>
        <v>2481.2600000000002</v>
      </c>
      <c r="Y116" s="1649">
        <f>W116+S116+P116+K116+G116</f>
        <v>2480.61</v>
      </c>
    </row>
    <row r="117" spans="1:29" ht="17.25" customHeight="1" thickBot="1">
      <c r="A117" s="1798" t="s">
        <v>367</v>
      </c>
      <c r="B117" s="1799" t="s">
        <v>368</v>
      </c>
      <c r="C117" s="1800">
        <v>1</v>
      </c>
      <c r="D117" s="1606">
        <f>'[9]sp. DRG'!E99</f>
        <v>0</v>
      </c>
      <c r="E117" s="1607">
        <f>'[9]sp. DRG'!F99</f>
        <v>0</v>
      </c>
      <c r="F117" s="1608">
        <f>'[9]sp. DRG'!G99</f>
        <v>0</v>
      </c>
      <c r="G117" s="1609">
        <f>'[9]sp. DRG'!H99</f>
        <v>0</v>
      </c>
      <c r="H117" s="1801"/>
      <c r="I117" s="1801"/>
      <c r="J117" s="1801"/>
      <c r="K117" s="1801"/>
      <c r="L117" s="1794">
        <f>'[9]sp. DRG'!I99</f>
        <v>0</v>
      </c>
      <c r="M117" s="1794">
        <f>'[9]sp. DRG'!J99</f>
        <v>640.41</v>
      </c>
      <c r="N117" s="1794">
        <f>'[9]sp. DRG'!K99</f>
        <v>0</v>
      </c>
      <c r="O117" s="1794">
        <f>'[9]sp. DRG'!L99</f>
        <v>2617</v>
      </c>
      <c r="P117" s="1794">
        <f>'[9]sp. DRG'!M99</f>
        <v>616.62</v>
      </c>
      <c r="Q117" s="1794">
        <f>'[9]sp. DRG'!N99</f>
        <v>0</v>
      </c>
      <c r="R117" s="1794">
        <f>'[9]sp. DRG'!O99</f>
        <v>0</v>
      </c>
      <c r="S117" s="1794">
        <f>'[9]sp. DRG'!P99</f>
        <v>0</v>
      </c>
      <c r="T117" s="1794">
        <f>'[9]sp. DRG'!Q99</f>
        <v>480</v>
      </c>
      <c r="U117" s="1794">
        <f>'[9]sp. DRG'!R99</f>
        <v>134.78</v>
      </c>
      <c r="V117" s="1794">
        <f>'[9]sp. DRG'!S99</f>
        <v>406</v>
      </c>
      <c r="W117" s="1794">
        <f>'[9]sp. DRG'!T99</f>
        <v>138.12</v>
      </c>
      <c r="X117" s="1788">
        <f>U117+R117+M117+I117+E117</f>
        <v>775.18999999999994</v>
      </c>
      <c r="Y117" s="1649">
        <f>W117+S117+P117+K117+G117</f>
        <v>754.74</v>
      </c>
    </row>
    <row r="118" spans="1:29" ht="13.5" thickBot="1">
      <c r="A118" s="3027" t="s">
        <v>369</v>
      </c>
      <c r="B118" s="3028"/>
      <c r="C118" s="3029"/>
      <c r="D118" s="1641">
        <f t="shared" ref="D118:L118" si="22">SUM(D113:D117)</f>
        <v>10047</v>
      </c>
      <c r="E118" s="1642">
        <f t="shared" si="22"/>
        <v>21598.339999999997</v>
      </c>
      <c r="F118" s="1641">
        <f t="shared" si="22"/>
        <v>9894</v>
      </c>
      <c r="G118" s="1642">
        <f t="shared" si="22"/>
        <v>21269.27</v>
      </c>
      <c r="H118" s="1731">
        <f t="shared" si="22"/>
        <v>0</v>
      </c>
      <c r="I118" s="1731">
        <f t="shared" si="22"/>
        <v>0</v>
      </c>
      <c r="J118" s="1731">
        <f t="shared" si="22"/>
        <v>0</v>
      </c>
      <c r="K118" s="1731">
        <f t="shared" si="22"/>
        <v>0</v>
      </c>
      <c r="L118" s="1802">
        <f t="shared" si="22"/>
        <v>750</v>
      </c>
      <c r="M118" s="1642">
        <f t="shared" ref="M118:Y118" si="23">SUM(M113:M117)</f>
        <v>7199.07</v>
      </c>
      <c r="N118" s="1802">
        <f t="shared" si="23"/>
        <v>481</v>
      </c>
      <c r="O118" s="1802">
        <f t="shared" si="23"/>
        <v>35316</v>
      </c>
      <c r="P118" s="1642">
        <f t="shared" si="23"/>
        <v>7210.7</v>
      </c>
      <c r="Q118" s="1802">
        <f t="shared" si="23"/>
        <v>0</v>
      </c>
      <c r="R118" s="1642">
        <f t="shared" si="23"/>
        <v>0</v>
      </c>
      <c r="S118" s="1642">
        <f t="shared" si="23"/>
        <v>0</v>
      </c>
      <c r="T118" s="1802">
        <f t="shared" si="23"/>
        <v>20097</v>
      </c>
      <c r="U118" s="1611">
        <f t="shared" si="23"/>
        <v>5201.4599999999991</v>
      </c>
      <c r="V118" s="1731">
        <f t="shared" si="23"/>
        <v>20476</v>
      </c>
      <c r="W118" s="1611">
        <f t="shared" si="23"/>
        <v>5030.79</v>
      </c>
      <c r="X118" s="1611">
        <f t="shared" si="23"/>
        <v>33998.870000000003</v>
      </c>
      <c r="Y118" s="1611">
        <f t="shared" si="23"/>
        <v>33510.76</v>
      </c>
      <c r="Z118" s="1614">
        <f>'[9]sp. DRG'!U100+'[9]sp. recuperare si  cronici'!U34</f>
        <v>33998.870000000003</v>
      </c>
      <c r="AA118" s="1614">
        <f>'[9]sp. DRG'!V100+'[9]sp. recuperare si  cronici'!V34</f>
        <v>33510.76</v>
      </c>
      <c r="AB118" s="1615">
        <f>X118-Z118</f>
        <v>0</v>
      </c>
      <c r="AC118" s="1615">
        <f>Y118-AA118</f>
        <v>0</v>
      </c>
    </row>
    <row r="119" spans="1:29">
      <c r="A119" s="1568" t="s">
        <v>370</v>
      </c>
      <c r="B119" s="1580" t="s">
        <v>371</v>
      </c>
      <c r="C119" s="1621">
        <v>1</v>
      </c>
      <c r="D119" s="1678">
        <f>'[9]sp. DRG'!E101</f>
        <v>7155</v>
      </c>
      <c r="E119" s="1721">
        <f>'[9]sp. DRG'!F101</f>
        <v>12597.81</v>
      </c>
      <c r="F119" s="1679">
        <f>'[9]sp. DRG'!G101</f>
        <v>7152</v>
      </c>
      <c r="G119" s="1722">
        <f>'[9]sp. DRG'!H101</f>
        <v>12591.19</v>
      </c>
      <c r="H119" s="1780"/>
      <c r="I119" s="1803"/>
      <c r="J119" s="1782"/>
      <c r="K119" s="1804"/>
      <c r="L119" s="1678">
        <f>'[9]sp. DRG'!I101</f>
        <v>93</v>
      </c>
      <c r="M119" s="1721">
        <f>'[9]sp. DRG'!J101</f>
        <v>634.67999999999995</v>
      </c>
      <c r="N119" s="1679">
        <f>'[9]sp. DRG'!K101</f>
        <v>141</v>
      </c>
      <c r="O119" s="1679">
        <f>'[9]sp. DRG'!L101</f>
        <v>3641</v>
      </c>
      <c r="P119" s="1721">
        <f>'[9]sp. DRG'!M101</f>
        <v>634.67999999999995</v>
      </c>
      <c r="Q119" s="1679">
        <f>'[9]sp. DRG'!N101</f>
        <v>0</v>
      </c>
      <c r="R119" s="1721">
        <f>'[9]sp. DRG'!O101</f>
        <v>0</v>
      </c>
      <c r="S119" s="1805">
        <f>'[9]sp. DRG'!P101</f>
        <v>0</v>
      </c>
      <c r="T119" s="1678">
        <f>'[9]sp. DRG'!Q101</f>
        <v>1914</v>
      </c>
      <c r="U119" s="1803">
        <f>'[9]sp. DRG'!R101</f>
        <v>604.67999999999995</v>
      </c>
      <c r="V119" s="1782">
        <f>'[9]sp. DRG'!S101</f>
        <v>2156</v>
      </c>
      <c r="W119" s="1806">
        <f>'[9]sp. DRG'!T101</f>
        <v>593.29</v>
      </c>
      <c r="X119" s="1648">
        <f t="shared" ref="X119:X126" si="24">U119+R119+M119+I119+E119</f>
        <v>13837.17</v>
      </c>
      <c r="Y119" s="1649">
        <f t="shared" ref="Y119:Y126" si="25">W119+S119+P119+K119+G119</f>
        <v>13819.16</v>
      </c>
    </row>
    <row r="120" spans="1:29">
      <c r="A120" s="1579" t="s">
        <v>372</v>
      </c>
      <c r="B120" s="1723" t="s">
        <v>373</v>
      </c>
      <c r="C120" s="1621">
        <v>1</v>
      </c>
      <c r="D120" s="1684">
        <f>'[9]sp. DRG'!E102</f>
        <v>2661</v>
      </c>
      <c r="E120" s="1692">
        <f>'[9]sp. DRG'!F102</f>
        <v>3923.8</v>
      </c>
      <c r="F120" s="1685">
        <f>'[9]sp. DRG'!G102</f>
        <v>2661</v>
      </c>
      <c r="G120" s="1693">
        <f>'[9]sp. DRG'!H102</f>
        <v>3923.8</v>
      </c>
      <c r="H120" s="1691"/>
      <c r="I120" s="1803"/>
      <c r="J120" s="1685"/>
      <c r="K120" s="1804"/>
      <c r="L120" s="1684">
        <f>'[9]sp. DRG'!I102</f>
        <v>27</v>
      </c>
      <c r="M120" s="1692">
        <f>'[9]sp. DRG'!J102</f>
        <v>190.27</v>
      </c>
      <c r="N120" s="1685">
        <f>'[9]sp. DRG'!K102</f>
        <v>76</v>
      </c>
      <c r="O120" s="1685">
        <f>'[9]sp. DRG'!L102</f>
        <v>0</v>
      </c>
      <c r="P120" s="1692">
        <f>'[9]sp. DRG'!M102</f>
        <v>190.27</v>
      </c>
      <c r="Q120" s="1685">
        <f>'[9]sp. DRG'!N102</f>
        <v>0</v>
      </c>
      <c r="R120" s="1692">
        <f>'[9]sp. DRG'!O102</f>
        <v>0</v>
      </c>
      <c r="S120" s="1807">
        <f>'[9]sp. DRG'!P102</f>
        <v>0</v>
      </c>
      <c r="T120" s="1684">
        <f>'[9]sp. DRG'!Q102</f>
        <v>3018</v>
      </c>
      <c r="U120" s="1692">
        <f>'[9]sp. DRG'!R102</f>
        <v>508.81</v>
      </c>
      <c r="V120" s="1685">
        <f>'[9]sp. DRG'!S102</f>
        <v>3871</v>
      </c>
      <c r="W120" s="1693">
        <f>'[9]sp. DRG'!T102</f>
        <v>508.81</v>
      </c>
      <c r="X120" s="1648">
        <f t="shared" si="24"/>
        <v>4622.88</v>
      </c>
      <c r="Y120" s="1649">
        <f t="shared" si="25"/>
        <v>4622.88</v>
      </c>
    </row>
    <row r="121" spans="1:29" s="1598" customFormat="1">
      <c r="A121" s="1579" t="s">
        <v>374</v>
      </c>
      <c r="B121" s="1723" t="s">
        <v>375</v>
      </c>
      <c r="C121" s="1621">
        <v>1</v>
      </c>
      <c r="D121" s="1684">
        <f>'[9]sp. DRG'!E103</f>
        <v>840</v>
      </c>
      <c r="E121" s="1692">
        <f>'[9]sp. DRG'!F103</f>
        <v>1089.82</v>
      </c>
      <c r="F121" s="1685">
        <f>'[9]sp. DRG'!G103</f>
        <v>840</v>
      </c>
      <c r="G121" s="1693">
        <f>'[9]sp. DRG'!H103</f>
        <v>1089.82</v>
      </c>
      <c r="H121" s="1691"/>
      <c r="I121" s="1803"/>
      <c r="J121" s="1685"/>
      <c r="K121" s="1804"/>
      <c r="L121" s="1684">
        <f>'[9]sp. DRG'!I103</f>
        <v>60</v>
      </c>
      <c r="M121" s="1692">
        <f>'[9]sp. DRG'!J103</f>
        <v>132.88999999999999</v>
      </c>
      <c r="N121" s="1685">
        <f>'[9]sp. DRG'!K103</f>
        <v>60</v>
      </c>
      <c r="O121" s="1685">
        <f>'[9]sp. DRG'!L103</f>
        <v>0</v>
      </c>
      <c r="P121" s="1692">
        <f>'[9]sp. DRG'!M103</f>
        <v>132.88999999999999</v>
      </c>
      <c r="Q121" s="1685">
        <f>'[9]sp. DRG'!N103</f>
        <v>0</v>
      </c>
      <c r="R121" s="1692">
        <f>'[9]sp. DRG'!O103</f>
        <v>0</v>
      </c>
      <c r="S121" s="1807">
        <f>'[9]sp. DRG'!P103</f>
        <v>0</v>
      </c>
      <c r="T121" s="1684">
        <f>'[9]sp. DRG'!Q103</f>
        <v>180</v>
      </c>
      <c r="U121" s="1692">
        <f>'[9]sp. DRG'!R103</f>
        <v>39.03</v>
      </c>
      <c r="V121" s="1685">
        <f>'[9]sp. DRG'!S103</f>
        <v>180</v>
      </c>
      <c r="W121" s="1693">
        <f>'[9]sp. DRG'!T103</f>
        <v>39.03</v>
      </c>
      <c r="X121" s="1648">
        <f t="shared" si="24"/>
        <v>1261.74</v>
      </c>
      <c r="Y121" s="1649">
        <f t="shared" si="25"/>
        <v>1261.74</v>
      </c>
      <c r="Z121" s="1597"/>
      <c r="AA121" s="1597"/>
    </row>
    <row r="122" spans="1:29" s="1598" customFormat="1">
      <c r="A122" s="1579" t="s">
        <v>376</v>
      </c>
      <c r="B122" s="1723" t="s">
        <v>377</v>
      </c>
      <c r="C122" s="1581">
        <v>3</v>
      </c>
      <c r="D122" s="1684"/>
      <c r="E122" s="1692"/>
      <c r="F122" s="1685"/>
      <c r="G122" s="1693"/>
      <c r="H122" s="1691"/>
      <c r="I122" s="1692"/>
      <c r="J122" s="1685"/>
      <c r="K122" s="1807"/>
      <c r="L122" s="1684">
        <f>'[9]sp. recuperare si  cronici'!E35</f>
        <v>171</v>
      </c>
      <c r="M122" s="1692">
        <f>'[9]sp. recuperare si  cronici'!F35</f>
        <v>404.72</v>
      </c>
      <c r="N122" s="1685">
        <f>'[9]sp. recuperare si  cronici'!G35</f>
        <v>216</v>
      </c>
      <c r="O122" s="1685">
        <f>'[9]sp. recuperare si  cronici'!H35</f>
        <v>0</v>
      </c>
      <c r="P122" s="1692">
        <f>'[9]sp. recuperare si  cronici'!I35</f>
        <v>404.72</v>
      </c>
      <c r="Q122" s="1685">
        <f>'[9]sp. recuperare si  cronici'!J35</f>
        <v>408</v>
      </c>
      <c r="R122" s="1692">
        <f>'[9]sp. recuperare si  cronici'!K35</f>
        <v>96.13</v>
      </c>
      <c r="S122" s="1807">
        <f>'[9]sp. recuperare si  cronici'!L35</f>
        <v>96.13</v>
      </c>
      <c r="T122" s="1684">
        <f>'[9]sp. recuperare si  cronici'!Q35</f>
        <v>225</v>
      </c>
      <c r="U122" s="1692">
        <f>'[9]sp. recuperare si  cronici'!R35</f>
        <v>53.35</v>
      </c>
      <c r="V122" s="1685">
        <f>'[9]sp. recuperare si  cronici'!S35</f>
        <v>280</v>
      </c>
      <c r="W122" s="1693">
        <f>'[9]sp. recuperare si  cronici'!T35</f>
        <v>53.35</v>
      </c>
      <c r="X122" s="1648">
        <f t="shared" si="24"/>
        <v>554.20000000000005</v>
      </c>
      <c r="Y122" s="1649">
        <f t="shared" si="25"/>
        <v>554.20000000000005</v>
      </c>
      <c r="Z122" s="1597"/>
      <c r="AA122" s="1597"/>
    </row>
    <row r="123" spans="1:29" ht="22.5">
      <c r="A123" s="1579" t="s">
        <v>378</v>
      </c>
      <c r="B123" s="1723" t="s">
        <v>379</v>
      </c>
      <c r="C123" s="1581">
        <v>1</v>
      </c>
      <c r="D123" s="1684">
        <f>'[9]sp. DRG'!E104</f>
        <v>1596</v>
      </c>
      <c r="E123" s="1692">
        <f>'[9]sp. DRG'!F104</f>
        <v>3263.49</v>
      </c>
      <c r="F123" s="1685">
        <f>'[9]sp. DRG'!G104</f>
        <v>1596</v>
      </c>
      <c r="G123" s="1693">
        <f>'[9]sp. DRG'!H104</f>
        <v>3263.24</v>
      </c>
      <c r="H123" s="1691"/>
      <c r="I123" s="1692"/>
      <c r="J123" s="1685"/>
      <c r="K123" s="1807"/>
      <c r="L123" s="1684">
        <f>'[9]sp. DRG'!I104</f>
        <v>177</v>
      </c>
      <c r="M123" s="1692">
        <f>'[9]sp. DRG'!J104</f>
        <v>4582.26</v>
      </c>
      <c r="N123" s="1685">
        <f>'[9]sp. DRG'!K104</f>
        <v>177</v>
      </c>
      <c r="O123" s="1685">
        <f>'[9]sp. DRG'!L104</f>
        <v>34899</v>
      </c>
      <c r="P123" s="1692">
        <f>'[9]sp. DRG'!M104</f>
        <v>4582.26</v>
      </c>
      <c r="Q123" s="1685">
        <f>'[9]sp. DRG'!N104</f>
        <v>2004</v>
      </c>
      <c r="R123" s="1692">
        <f>'[9]sp. DRG'!O104</f>
        <v>472.18</v>
      </c>
      <c r="S123" s="1807">
        <f>'[9]sp. DRG'!P104</f>
        <v>472.18</v>
      </c>
      <c r="T123" s="1684">
        <f>'[9]sp. DRG'!Q104</f>
        <v>1500</v>
      </c>
      <c r="U123" s="1692">
        <f>'[9]sp. DRG'!R104</f>
        <v>322.79000000000002</v>
      </c>
      <c r="V123" s="1685">
        <f>'[9]sp. DRG'!S104</f>
        <v>1432</v>
      </c>
      <c r="W123" s="1693">
        <f>'[9]sp. DRG'!T104</f>
        <v>303.26</v>
      </c>
      <c r="X123" s="1648">
        <f t="shared" si="24"/>
        <v>8640.7200000000012</v>
      </c>
      <c r="Y123" s="1649">
        <f t="shared" si="25"/>
        <v>8620.94</v>
      </c>
    </row>
    <row r="124" spans="1:29" s="1598" customFormat="1">
      <c r="A124" s="1808" t="s">
        <v>380</v>
      </c>
      <c r="B124" s="1809" t="s">
        <v>381</v>
      </c>
      <c r="C124" s="1662">
        <v>3</v>
      </c>
      <c r="D124" s="1684"/>
      <c r="E124" s="1692"/>
      <c r="F124" s="1685"/>
      <c r="G124" s="1693"/>
      <c r="H124" s="1691"/>
      <c r="I124" s="1692"/>
      <c r="J124" s="1685"/>
      <c r="K124" s="1807"/>
      <c r="L124" s="1684">
        <f>'[9]sp. recuperare si  cronici'!E36</f>
        <v>42</v>
      </c>
      <c r="M124" s="1692">
        <f>'[9]sp. recuperare si  cronici'!F36</f>
        <v>92.89</v>
      </c>
      <c r="N124" s="1685">
        <f>'[9]sp. recuperare si  cronici'!G36</f>
        <v>40</v>
      </c>
      <c r="O124" s="1685">
        <f>'[9]sp. recuperare si  cronici'!H36</f>
        <v>0</v>
      </c>
      <c r="P124" s="1692">
        <f>'[9]sp. recuperare si  cronici'!I36</f>
        <v>88.47</v>
      </c>
      <c r="Q124" s="1685">
        <f>'[9]sp. recuperare si  cronici'!J36</f>
        <v>1000</v>
      </c>
      <c r="R124" s="1692">
        <f>'[9]sp. recuperare si  cronici'!K36</f>
        <v>235.62</v>
      </c>
      <c r="S124" s="1807">
        <f>'[9]sp. recuperare si  cronici'!L36</f>
        <v>218.89</v>
      </c>
      <c r="T124" s="1684">
        <f>'[9]sp. recuperare si  cronici'!Q36</f>
        <v>0</v>
      </c>
      <c r="U124" s="1692">
        <f>'[9]sp. recuperare si  cronici'!R36</f>
        <v>0</v>
      </c>
      <c r="V124" s="1685">
        <f>'[9]sp. recuperare si  cronici'!S36</f>
        <v>0</v>
      </c>
      <c r="W124" s="1693">
        <f>'[9]sp. recuperare si  cronici'!T36</f>
        <v>0</v>
      </c>
      <c r="X124" s="1648">
        <f t="shared" si="24"/>
        <v>328.51</v>
      </c>
      <c r="Y124" s="1649">
        <f t="shared" si="25"/>
        <v>307.36</v>
      </c>
      <c r="Z124" s="1597"/>
      <c r="AA124" s="1597"/>
    </row>
    <row r="125" spans="1:29" s="1598" customFormat="1" ht="13.5" thickBot="1">
      <c r="A125" s="1810" t="s">
        <v>382</v>
      </c>
      <c r="B125" s="1811" t="s">
        <v>383</v>
      </c>
      <c r="C125" s="1812">
        <v>3</v>
      </c>
      <c r="D125" s="1813"/>
      <c r="E125" s="1814"/>
      <c r="F125" s="1815"/>
      <c r="G125" s="1816"/>
      <c r="H125" s="1817"/>
      <c r="I125" s="1814"/>
      <c r="J125" s="1815"/>
      <c r="K125" s="1818"/>
      <c r="L125" s="1813">
        <f>'[9]sp. recuperare si  cronici'!E37</f>
        <v>222</v>
      </c>
      <c r="M125" s="1814">
        <f>'[9]sp. recuperare si  cronici'!F37</f>
        <v>535.37174000000005</v>
      </c>
      <c r="N125" s="1815">
        <f>'[9]sp. recuperare si  cronici'!G37</f>
        <v>134</v>
      </c>
      <c r="O125" s="1815">
        <f>'[9]sp. recuperare si  cronici'!H37</f>
        <v>0</v>
      </c>
      <c r="P125" s="1814">
        <f>'[9]sp. recuperare si  cronici'!I37</f>
        <v>498.76</v>
      </c>
      <c r="Q125" s="1815">
        <f>'[9]sp. recuperare si  cronici'!J37</f>
        <v>1914</v>
      </c>
      <c r="R125" s="1814">
        <f>'[9]sp. recuperare si  cronici'!K37</f>
        <v>424.35161999999997</v>
      </c>
      <c r="S125" s="1818">
        <f>'[9]sp. recuperare si  cronici'!L37</f>
        <v>377.23</v>
      </c>
      <c r="T125" s="1813">
        <f>'[9]sp. recuperare si  cronici'!Q37</f>
        <v>903</v>
      </c>
      <c r="U125" s="1814">
        <f>'[9]sp. recuperare si  cronici'!R37</f>
        <v>253.42</v>
      </c>
      <c r="V125" s="1815">
        <f>'[9]sp. recuperare si  cronici'!S37</f>
        <v>912</v>
      </c>
      <c r="W125" s="1816">
        <f>'[9]sp. recuperare si  cronici'!T37</f>
        <v>223.15</v>
      </c>
      <c r="X125" s="1648">
        <f t="shared" si="24"/>
        <v>1213.14336</v>
      </c>
      <c r="Y125" s="1649">
        <f t="shared" si="25"/>
        <v>1099.1399999999999</v>
      </c>
      <c r="Z125" s="1597"/>
      <c r="AA125" s="1597"/>
    </row>
    <row r="126" spans="1:29" s="1598" customFormat="1" ht="13.5" thickBot="1">
      <c r="A126" s="1819" t="s">
        <v>384</v>
      </c>
      <c r="B126" s="1820" t="s">
        <v>385</v>
      </c>
      <c r="C126" s="1821">
        <v>1</v>
      </c>
      <c r="D126" s="1815">
        <f>'[9]sp. DRG'!E105</f>
        <v>627</v>
      </c>
      <c r="E126" s="1815">
        <f>'[9]sp. DRG'!F105</f>
        <v>908.64</v>
      </c>
      <c r="F126" s="1815">
        <f>'[9]sp. DRG'!G105</f>
        <v>607</v>
      </c>
      <c r="G126" s="1815">
        <f>'[9]sp. DRG'!H105</f>
        <v>880.22</v>
      </c>
      <c r="H126" s="1815"/>
      <c r="I126" s="1815"/>
      <c r="J126" s="1815"/>
      <c r="K126" s="1815"/>
      <c r="L126" s="1815">
        <f>'[9]sp. DRG'!I105</f>
        <v>0</v>
      </c>
      <c r="M126" s="1815">
        <f>'[9]sp. DRG'!J105</f>
        <v>0</v>
      </c>
      <c r="N126" s="1815">
        <f>'[9]sp. DRG'!K105</f>
        <v>0</v>
      </c>
      <c r="O126" s="1815">
        <f>'[9]sp. DRG'!L105</f>
        <v>0</v>
      </c>
      <c r="P126" s="1815">
        <f>'[9]sp. DRG'!M105</f>
        <v>0</v>
      </c>
      <c r="Q126" s="1815">
        <f>'[9]sp. DRG'!N105</f>
        <v>0</v>
      </c>
      <c r="R126" s="1815">
        <f>'[9]sp. DRG'!O105</f>
        <v>0</v>
      </c>
      <c r="S126" s="1815">
        <f>'[9]sp. DRG'!P105</f>
        <v>0</v>
      </c>
      <c r="T126" s="1815">
        <f>'[9]sp. DRG'!Q105</f>
        <v>255</v>
      </c>
      <c r="U126" s="1815">
        <f>'[9]sp. DRG'!R105</f>
        <v>99.32</v>
      </c>
      <c r="V126" s="1815">
        <f>'[9]sp. DRG'!S105</f>
        <v>298</v>
      </c>
      <c r="W126" s="1815">
        <f>'[9]sp. DRG'!T105</f>
        <v>99.32</v>
      </c>
      <c r="X126" s="1648">
        <f t="shared" si="24"/>
        <v>1007.96</v>
      </c>
      <c r="Y126" s="1649">
        <f t="shared" si="25"/>
        <v>979.54</v>
      </c>
      <c r="Z126" s="1597"/>
      <c r="AA126" s="1597"/>
    </row>
    <row r="127" spans="1:29" ht="13.5" thickBot="1">
      <c r="A127" s="3027" t="s">
        <v>386</v>
      </c>
      <c r="B127" s="3028"/>
      <c r="C127" s="3029"/>
      <c r="D127" s="1610">
        <f>SUM(D119:D126)</f>
        <v>12879</v>
      </c>
      <c r="E127" s="1611">
        <f>SUM(E119:E126)</f>
        <v>21783.559999999998</v>
      </c>
      <c r="F127" s="1610">
        <f>SUM(F119:F126)</f>
        <v>12856</v>
      </c>
      <c r="G127" s="1611">
        <f>SUM(G119:G126)</f>
        <v>21748.270000000004</v>
      </c>
      <c r="H127" s="1731">
        <f>SUM(H119:H125)</f>
        <v>0</v>
      </c>
      <c r="I127" s="1611">
        <f>SUM(I119:I125)</f>
        <v>0</v>
      </c>
      <c r="J127" s="1610">
        <f>SUM(J119:J125)</f>
        <v>0</v>
      </c>
      <c r="K127" s="1611">
        <f>SUM(K119:K125)</f>
        <v>0</v>
      </c>
      <c r="L127" s="1731">
        <f>SUM(L119:L126)</f>
        <v>792</v>
      </c>
      <c r="M127" s="1611">
        <f t="shared" ref="M127:Y127" si="26">SUM(M119:M126)</f>
        <v>6573.0817399999996</v>
      </c>
      <c r="N127" s="1731">
        <f t="shared" si="26"/>
        <v>844</v>
      </c>
      <c r="O127" s="1731">
        <f t="shared" si="26"/>
        <v>38540</v>
      </c>
      <c r="P127" s="1611">
        <f t="shared" si="26"/>
        <v>6532.05</v>
      </c>
      <c r="Q127" s="1731">
        <f t="shared" si="26"/>
        <v>5326</v>
      </c>
      <c r="R127" s="1611">
        <f t="shared" si="26"/>
        <v>1228.28162</v>
      </c>
      <c r="S127" s="1611">
        <f t="shared" si="26"/>
        <v>1164.4299999999998</v>
      </c>
      <c r="T127" s="1731">
        <f t="shared" si="26"/>
        <v>7995</v>
      </c>
      <c r="U127" s="1611">
        <f t="shared" si="26"/>
        <v>1881.3999999999999</v>
      </c>
      <c r="V127" s="1731">
        <f t="shared" si="26"/>
        <v>9129</v>
      </c>
      <c r="W127" s="1611">
        <f t="shared" si="26"/>
        <v>1820.2099999999998</v>
      </c>
      <c r="X127" s="1611">
        <f t="shared" si="26"/>
        <v>31466.323360000002</v>
      </c>
      <c r="Y127" s="1611">
        <f t="shared" si="26"/>
        <v>31264.960000000006</v>
      </c>
      <c r="Z127" s="1614">
        <f>'[9]sp. DRG'!U106+'[9]sp. recuperare si  cronici'!U38</f>
        <v>31466.323360000006</v>
      </c>
      <c r="AA127" s="1614">
        <f>'[9]sp. DRG'!V106+'[9]sp. recuperare si  cronici'!V38</f>
        <v>31264.960000000003</v>
      </c>
      <c r="AB127" s="1615">
        <f>X127-Z127</f>
        <v>0</v>
      </c>
      <c r="AC127" s="1615">
        <f>Y127-AA127</f>
        <v>0</v>
      </c>
    </row>
    <row r="128" spans="1:29">
      <c r="A128" s="1568" t="s">
        <v>387</v>
      </c>
      <c r="B128" s="1719" t="s">
        <v>388</v>
      </c>
      <c r="C128" s="1822">
        <v>1</v>
      </c>
      <c r="D128" s="1678">
        <f>'[9]sp. DRG'!E107</f>
        <v>6255</v>
      </c>
      <c r="E128" s="1721">
        <f>'[9]sp. DRG'!F107</f>
        <v>11071.35</v>
      </c>
      <c r="F128" s="1679">
        <f>'[9]sp. DRG'!G107</f>
        <v>5900</v>
      </c>
      <c r="G128" s="1722">
        <f>'[9]sp. DRG'!H107</f>
        <v>11069.51</v>
      </c>
      <c r="H128" s="1720"/>
      <c r="I128" s="1721"/>
      <c r="J128" s="1679"/>
      <c r="K128" s="1722"/>
      <c r="L128" s="1720">
        <f>'[9]sp. DRG'!I107</f>
        <v>189</v>
      </c>
      <c r="M128" s="1721">
        <f>'[9]sp. DRG'!J107</f>
        <v>555.84</v>
      </c>
      <c r="N128" s="1679">
        <f>'[9]sp. DRG'!K107</f>
        <v>112</v>
      </c>
      <c r="O128" s="1679">
        <f>'[9]sp. DRG'!L107</f>
        <v>2294</v>
      </c>
      <c r="P128" s="1721">
        <f>'[9]sp. DRG'!M107</f>
        <v>519.33000000000004</v>
      </c>
      <c r="Q128" s="1679">
        <f>'[9]sp. DRG'!N107</f>
        <v>0</v>
      </c>
      <c r="R128" s="1721">
        <f>'[9]sp. DRG'!O107</f>
        <v>0</v>
      </c>
      <c r="S128" s="1722">
        <f>'[9]sp. DRG'!P107</f>
        <v>0</v>
      </c>
      <c r="T128" s="1720">
        <f>'[9]sp. DRG'!Q107</f>
        <v>1686</v>
      </c>
      <c r="U128" s="1721">
        <f>'[9]sp. DRG'!R107</f>
        <v>390</v>
      </c>
      <c r="V128" s="1679">
        <f>'[9]sp. DRG'!S107</f>
        <v>1626</v>
      </c>
      <c r="W128" s="1722">
        <f>'[9]sp. DRG'!T107</f>
        <v>390</v>
      </c>
      <c r="X128" s="1648">
        <f t="shared" ref="X128:X133" si="27">U128+R128+M128+I128+E128</f>
        <v>12017.19</v>
      </c>
      <c r="Y128" s="1649">
        <f t="shared" ref="Y128:Y133" si="28">W128+S128+P128+K128+G128</f>
        <v>11978.84</v>
      </c>
    </row>
    <row r="129" spans="1:29">
      <c r="A129" s="1579" t="s">
        <v>389</v>
      </c>
      <c r="B129" s="1723" t="s">
        <v>390</v>
      </c>
      <c r="C129" s="1823">
        <v>1</v>
      </c>
      <c r="D129" s="1684">
        <f>'[9]sp. DRG'!E108</f>
        <v>2913</v>
      </c>
      <c r="E129" s="1692">
        <f>'[9]sp. DRG'!F108</f>
        <v>4193.41</v>
      </c>
      <c r="F129" s="1685">
        <f>'[9]sp. DRG'!G108</f>
        <v>3055</v>
      </c>
      <c r="G129" s="1693">
        <f>'[9]sp. DRG'!H108</f>
        <v>4193.3100000000004</v>
      </c>
      <c r="H129" s="1691"/>
      <c r="I129" s="1692"/>
      <c r="J129" s="1685"/>
      <c r="K129" s="1693"/>
      <c r="L129" s="1691">
        <f>'[9]sp. DRG'!I108</f>
        <v>18</v>
      </c>
      <c r="M129" s="1692">
        <f>'[9]sp. DRG'!J108</f>
        <v>76.760000000000005</v>
      </c>
      <c r="N129" s="1685">
        <f>'[9]sp. DRG'!K108</f>
        <v>0</v>
      </c>
      <c r="O129" s="1685">
        <f>'[9]sp. DRG'!L108</f>
        <v>578</v>
      </c>
      <c r="P129" s="1692">
        <f>'[9]sp. DRG'!M108</f>
        <v>76.760000000000005</v>
      </c>
      <c r="Q129" s="1685">
        <f>'[9]sp. DRG'!N108</f>
        <v>0</v>
      </c>
      <c r="R129" s="1692">
        <f>'[9]sp. DRG'!O108</f>
        <v>0</v>
      </c>
      <c r="S129" s="1693">
        <f>'[9]sp. DRG'!P108</f>
        <v>0</v>
      </c>
      <c r="T129" s="1691">
        <f>'[9]sp. DRG'!Q108</f>
        <v>0</v>
      </c>
      <c r="U129" s="1692">
        <f>'[9]sp. DRG'!R108</f>
        <v>0</v>
      </c>
      <c r="V129" s="1685">
        <f>'[9]sp. DRG'!S108</f>
        <v>0</v>
      </c>
      <c r="W129" s="1693">
        <f>'[9]sp. DRG'!T108</f>
        <v>0</v>
      </c>
      <c r="X129" s="1648">
        <f t="shared" si="27"/>
        <v>4270.17</v>
      </c>
      <c r="Y129" s="1649">
        <f t="shared" si="28"/>
        <v>4270.0700000000006</v>
      </c>
    </row>
    <row r="130" spans="1:29">
      <c r="A130" s="1579" t="s">
        <v>391</v>
      </c>
      <c r="B130" s="1723" t="s">
        <v>392</v>
      </c>
      <c r="C130" s="1823">
        <v>1</v>
      </c>
      <c r="D130" s="1684">
        <f>'[9]sp. DRG'!E109</f>
        <v>993</v>
      </c>
      <c r="E130" s="1692">
        <f>'[9]sp. DRG'!F109</f>
        <v>1120.6199999999999</v>
      </c>
      <c r="F130" s="1685">
        <f>'[9]sp. DRG'!G109</f>
        <v>1018</v>
      </c>
      <c r="G130" s="1693">
        <f>'[9]sp. DRG'!H109</f>
        <v>1118.6099999999999</v>
      </c>
      <c r="H130" s="1691"/>
      <c r="I130" s="1692"/>
      <c r="J130" s="1685"/>
      <c r="K130" s="1693"/>
      <c r="L130" s="1691">
        <f>'[9]sp. DRG'!I109</f>
        <v>300</v>
      </c>
      <c r="M130" s="1692">
        <f>'[9]sp. DRG'!J109</f>
        <v>897.24</v>
      </c>
      <c r="N130" s="1685">
        <f>'[9]sp. DRG'!K109</f>
        <v>135</v>
      </c>
      <c r="O130" s="1685">
        <f>'[9]sp. DRG'!L109</f>
        <v>4397</v>
      </c>
      <c r="P130" s="1692">
        <f>'[9]sp. DRG'!M109</f>
        <v>784.72</v>
      </c>
      <c r="Q130" s="1685">
        <f>'[9]sp. DRG'!N109</f>
        <v>0</v>
      </c>
      <c r="R130" s="1692">
        <f>'[9]sp. DRG'!O109</f>
        <v>0</v>
      </c>
      <c r="S130" s="1693">
        <f>'[9]sp. DRG'!P109</f>
        <v>0</v>
      </c>
      <c r="T130" s="1691">
        <f>'[9]sp. DRG'!Q109</f>
        <v>750</v>
      </c>
      <c r="U130" s="1692">
        <f>'[9]sp. DRG'!R109</f>
        <v>75</v>
      </c>
      <c r="V130" s="1685">
        <f>'[9]sp. DRG'!S109</f>
        <v>1054</v>
      </c>
      <c r="W130" s="1693">
        <f>'[9]sp. DRG'!T109</f>
        <v>75</v>
      </c>
      <c r="X130" s="1648">
        <f t="shared" si="27"/>
        <v>2092.8599999999997</v>
      </c>
      <c r="Y130" s="1649">
        <f t="shared" si="28"/>
        <v>1978.33</v>
      </c>
    </row>
    <row r="131" spans="1:29" ht="22.5">
      <c r="A131" s="1579" t="s">
        <v>393</v>
      </c>
      <c r="B131" s="1723" t="s">
        <v>394</v>
      </c>
      <c r="C131" s="1823">
        <v>1</v>
      </c>
      <c r="D131" s="1684">
        <f>'[9]sp. DRG'!E110</f>
        <v>840</v>
      </c>
      <c r="E131" s="1692">
        <f>'[9]sp. DRG'!F110</f>
        <v>1056.8699999999999</v>
      </c>
      <c r="F131" s="1685">
        <f>'[9]sp. DRG'!G110</f>
        <v>872</v>
      </c>
      <c r="G131" s="1693">
        <f>'[9]sp. DRG'!H110</f>
        <v>1056.54</v>
      </c>
      <c r="H131" s="1746"/>
      <c r="I131" s="1692"/>
      <c r="J131" s="1744"/>
      <c r="K131" s="1693"/>
      <c r="L131" s="1691">
        <f>'[9]sp. DRG'!I110</f>
        <v>0</v>
      </c>
      <c r="M131" s="1692">
        <f>'[9]sp. DRG'!J110</f>
        <v>0</v>
      </c>
      <c r="N131" s="1685">
        <f>'[9]sp. DRG'!K110</f>
        <v>0</v>
      </c>
      <c r="O131" s="1685">
        <f>'[9]sp. DRG'!L110</f>
        <v>0</v>
      </c>
      <c r="P131" s="1692">
        <f>'[9]sp. DRG'!M110</f>
        <v>0</v>
      </c>
      <c r="Q131" s="1685">
        <f>'[9]sp. DRG'!N110</f>
        <v>0</v>
      </c>
      <c r="R131" s="1692">
        <f>'[9]sp. DRG'!O110</f>
        <v>0</v>
      </c>
      <c r="S131" s="1693">
        <f>'[9]sp. DRG'!P110</f>
        <v>0</v>
      </c>
      <c r="T131" s="1691">
        <f>'[9]sp. DRG'!Q110</f>
        <v>750</v>
      </c>
      <c r="U131" s="1692">
        <f>'[9]sp. DRG'!R110</f>
        <v>75</v>
      </c>
      <c r="V131" s="1685">
        <f>'[9]sp. DRG'!S110</f>
        <v>879</v>
      </c>
      <c r="W131" s="1693">
        <f>'[9]sp. DRG'!T110</f>
        <v>75</v>
      </c>
      <c r="X131" s="1648">
        <f t="shared" si="27"/>
        <v>1131.8699999999999</v>
      </c>
      <c r="Y131" s="1649">
        <f t="shared" si="28"/>
        <v>1131.54</v>
      </c>
    </row>
    <row r="132" spans="1:29">
      <c r="A132" s="1579" t="s">
        <v>395</v>
      </c>
      <c r="B132" s="1723" t="s">
        <v>396</v>
      </c>
      <c r="C132" s="1823">
        <v>1</v>
      </c>
      <c r="D132" s="1684">
        <f>'[9]sp. DRG'!E111</f>
        <v>963</v>
      </c>
      <c r="E132" s="1692">
        <f>'[9]sp. DRG'!F111</f>
        <v>1116.45</v>
      </c>
      <c r="F132" s="1685">
        <f>'[9]sp. DRG'!G111</f>
        <v>730</v>
      </c>
      <c r="G132" s="1693">
        <f>'[9]sp. DRG'!H111</f>
        <v>1115.72</v>
      </c>
      <c r="H132" s="1747"/>
      <c r="I132" s="1692"/>
      <c r="J132" s="1749"/>
      <c r="K132" s="1693"/>
      <c r="L132" s="1691">
        <f>'[9]sp. DRG'!I111</f>
        <v>0</v>
      </c>
      <c r="M132" s="1692">
        <f>'[9]sp. DRG'!J111</f>
        <v>0</v>
      </c>
      <c r="N132" s="1685">
        <f>'[9]sp. DRG'!K111</f>
        <v>0</v>
      </c>
      <c r="O132" s="1685">
        <f>'[9]sp. DRG'!L111</f>
        <v>0</v>
      </c>
      <c r="P132" s="1692">
        <f>'[9]sp. DRG'!M111</f>
        <v>0</v>
      </c>
      <c r="Q132" s="1685">
        <f>'[9]sp. DRG'!N111</f>
        <v>0</v>
      </c>
      <c r="R132" s="1692">
        <f>'[9]sp. DRG'!O111</f>
        <v>0</v>
      </c>
      <c r="S132" s="1693">
        <f>'[9]sp. DRG'!P111</f>
        <v>0</v>
      </c>
      <c r="T132" s="1691">
        <f>'[9]sp. DRG'!Q111</f>
        <v>933</v>
      </c>
      <c r="U132" s="1692">
        <f>'[9]sp. DRG'!R111</f>
        <v>133.81</v>
      </c>
      <c r="V132" s="1685">
        <f>'[9]sp. DRG'!S111</f>
        <v>854</v>
      </c>
      <c r="W132" s="1693">
        <f>'[9]sp. DRG'!T111</f>
        <v>99.34</v>
      </c>
      <c r="X132" s="1648">
        <f t="shared" si="27"/>
        <v>1250.26</v>
      </c>
      <c r="Y132" s="1649">
        <f t="shared" si="28"/>
        <v>1215.06</v>
      </c>
    </row>
    <row r="133" spans="1:29" ht="23.25" thickBot="1">
      <c r="A133" s="1630" t="s">
        <v>397</v>
      </c>
      <c r="B133" s="1724" t="s">
        <v>398</v>
      </c>
      <c r="C133" s="1824">
        <v>3</v>
      </c>
      <c r="D133" s="1825"/>
      <c r="E133" s="1826"/>
      <c r="F133" s="1827"/>
      <c r="G133" s="1828"/>
      <c r="H133" s="1829">
        <f>'[9]sp. recuperare si  cronici'!M40</f>
        <v>0</v>
      </c>
      <c r="I133" s="1827">
        <f>'[9]sp. recuperare si  cronici'!N40</f>
        <v>0</v>
      </c>
      <c r="J133" s="1827">
        <f>'[9]sp. recuperare si  cronici'!O40</f>
        <v>0</v>
      </c>
      <c r="K133" s="1830">
        <f>'[9]sp. recuperare si  cronici'!P40</f>
        <v>0</v>
      </c>
      <c r="L133" s="1829">
        <f>'[9]sp. recuperare si  cronici'!E40</f>
        <v>57</v>
      </c>
      <c r="M133" s="1826">
        <f>'[9]sp. recuperare si  cronici'!F40</f>
        <v>151.44</v>
      </c>
      <c r="N133" s="1827">
        <f>'[9]sp. recuperare si  cronici'!G40</f>
        <v>60</v>
      </c>
      <c r="O133" s="1827">
        <f>'[9]sp. recuperare si  cronici'!H40</f>
        <v>0</v>
      </c>
      <c r="P133" s="1826">
        <f>'[9]sp. recuperare si  cronici'!I40</f>
        <v>151.44</v>
      </c>
      <c r="Q133" s="1827">
        <f>'[9]sp. recuperare si  cronici'!J40</f>
        <v>0</v>
      </c>
      <c r="R133" s="1826">
        <f>'[9]sp. recuperare si  cronici'!K40</f>
        <v>0</v>
      </c>
      <c r="S133" s="1828">
        <f>'[9]sp. recuperare si  cronici'!L40</f>
        <v>0</v>
      </c>
      <c r="T133" s="1829">
        <f>'[9]sp. recuperare si  cronici'!Q40</f>
        <v>0</v>
      </c>
      <c r="U133" s="1826">
        <f>'[9]sp. recuperare si  cronici'!R40</f>
        <v>0</v>
      </c>
      <c r="V133" s="1827">
        <f>'[9]sp. recuperare si  cronici'!S40</f>
        <v>0</v>
      </c>
      <c r="W133" s="1828">
        <f>'[9]sp. recuperare si  cronici'!T40</f>
        <v>0</v>
      </c>
      <c r="X133" s="1648">
        <f t="shared" si="27"/>
        <v>151.44</v>
      </c>
      <c r="Y133" s="1649">
        <f t="shared" si="28"/>
        <v>151.44</v>
      </c>
    </row>
    <row r="134" spans="1:29" ht="13.5" thickBot="1">
      <c r="A134" s="3027" t="s">
        <v>399</v>
      </c>
      <c r="B134" s="3028"/>
      <c r="C134" s="3029"/>
      <c r="D134" s="1831">
        <f t="shared" ref="D134:Y134" si="29">SUM(D128:D133)</f>
        <v>11964</v>
      </c>
      <c r="E134" s="1832">
        <f t="shared" si="29"/>
        <v>18558.7</v>
      </c>
      <c r="F134" s="1833">
        <f t="shared" si="29"/>
        <v>11575</v>
      </c>
      <c r="G134" s="1832">
        <f t="shared" si="29"/>
        <v>18553.690000000002</v>
      </c>
      <c r="H134" s="1834">
        <f t="shared" si="29"/>
        <v>0</v>
      </c>
      <c r="I134" s="1835">
        <f t="shared" si="29"/>
        <v>0</v>
      </c>
      <c r="J134" s="1834">
        <f t="shared" si="29"/>
        <v>0</v>
      </c>
      <c r="K134" s="1835">
        <f t="shared" si="29"/>
        <v>0</v>
      </c>
      <c r="L134" s="1834">
        <f t="shared" si="29"/>
        <v>564</v>
      </c>
      <c r="M134" s="1835">
        <f t="shared" si="29"/>
        <v>1681.2800000000002</v>
      </c>
      <c r="N134" s="1834">
        <f t="shared" si="29"/>
        <v>307</v>
      </c>
      <c r="O134" s="1834">
        <f t="shared" si="29"/>
        <v>7269</v>
      </c>
      <c r="P134" s="1835">
        <f t="shared" si="29"/>
        <v>1532.25</v>
      </c>
      <c r="Q134" s="1834">
        <f t="shared" si="29"/>
        <v>0</v>
      </c>
      <c r="R134" s="1835">
        <f t="shared" si="29"/>
        <v>0</v>
      </c>
      <c r="S134" s="1836">
        <f t="shared" si="29"/>
        <v>0</v>
      </c>
      <c r="T134" s="1837">
        <f t="shared" si="29"/>
        <v>4119</v>
      </c>
      <c r="U134" s="1835">
        <f t="shared" si="29"/>
        <v>673.81</v>
      </c>
      <c r="V134" s="1834">
        <f t="shared" si="29"/>
        <v>4413</v>
      </c>
      <c r="W134" s="1835">
        <f t="shared" si="29"/>
        <v>639.34</v>
      </c>
      <c r="X134" s="1838">
        <f t="shared" si="29"/>
        <v>20913.789999999997</v>
      </c>
      <c r="Y134" s="1839">
        <f t="shared" si="29"/>
        <v>20725.28</v>
      </c>
      <c r="Z134" s="1614">
        <f>'[9]sp. DRG'!U112+'[9]sp. recuperare si  cronici'!U41</f>
        <v>20913.789999999997</v>
      </c>
      <c r="AA134" s="1614">
        <f>'[9]sp. DRG'!V112+'[9]sp. recuperare si  cronici'!V41</f>
        <v>20725.28</v>
      </c>
      <c r="AB134" s="1615">
        <f>X134-Z134</f>
        <v>0</v>
      </c>
      <c r="AC134" s="1615">
        <f>Y134-AA134</f>
        <v>0</v>
      </c>
    </row>
    <row r="135" spans="1:29" ht="22.5">
      <c r="A135" s="1568" t="s">
        <v>400</v>
      </c>
      <c r="B135" s="1719" t="s">
        <v>401</v>
      </c>
      <c r="C135" s="1570">
        <v>1</v>
      </c>
      <c r="D135" s="1571">
        <f>'[9]sp. DRG'!E113</f>
        <v>4341</v>
      </c>
      <c r="E135" s="1572">
        <f>'[9]sp. DRG'!F113</f>
        <v>6621.54</v>
      </c>
      <c r="F135" s="1573">
        <f>'[9]sp. DRG'!G113</f>
        <v>3229</v>
      </c>
      <c r="G135" s="1574">
        <f>'[9]sp. DRG'!H113</f>
        <v>6621.54</v>
      </c>
      <c r="H135" s="1840"/>
      <c r="I135" s="1841"/>
      <c r="J135" s="1842"/>
      <c r="K135" s="1843"/>
      <c r="L135" s="1840">
        <f>'[9]sp. DRG'!I113</f>
        <v>237</v>
      </c>
      <c r="M135" s="1648">
        <f>'[9]sp. DRG'!J113</f>
        <v>602.03</v>
      </c>
      <c r="N135" s="1840">
        <f>'[9]sp. DRG'!K113</f>
        <v>268</v>
      </c>
      <c r="O135" s="1840">
        <f>'[9]sp. DRG'!L113</f>
        <v>50</v>
      </c>
      <c r="P135" s="1648">
        <f>'[9]sp. DRG'!M113</f>
        <v>500.41</v>
      </c>
      <c r="Q135" s="1840">
        <f>'[9]sp. DRG'!N113</f>
        <v>0</v>
      </c>
      <c r="R135" s="1648">
        <f>'[9]sp. DRG'!O113</f>
        <v>0</v>
      </c>
      <c r="S135" s="1844">
        <f>'[9]sp. DRG'!P113</f>
        <v>0</v>
      </c>
      <c r="T135" s="1647">
        <f>'[9]sp. DRG'!Q113</f>
        <v>1569</v>
      </c>
      <c r="U135" s="1577">
        <f>'[9]sp. DRG'!R113</f>
        <v>569.23</v>
      </c>
      <c r="V135" s="1616">
        <f>'[9]sp. DRG'!S113</f>
        <v>1923</v>
      </c>
      <c r="W135" s="1845">
        <f>'[9]sp. DRG'!T113</f>
        <v>552.20000000000005</v>
      </c>
      <c r="X135" s="1788">
        <f>U135+R135+M135+I135+E135</f>
        <v>7792.8</v>
      </c>
      <c r="Y135" s="1649">
        <f>W135+S135+P135+K135+G135</f>
        <v>7674.15</v>
      </c>
    </row>
    <row r="136" spans="1:29">
      <c r="A136" s="1579" t="s">
        <v>402</v>
      </c>
      <c r="B136" s="1723" t="s">
        <v>403</v>
      </c>
      <c r="C136" s="1621">
        <v>1</v>
      </c>
      <c r="D136" s="1582">
        <f>'[9]sp. DRG'!E114</f>
        <v>1311</v>
      </c>
      <c r="E136" s="1583">
        <f>'[9]sp. DRG'!F114</f>
        <v>1490.9</v>
      </c>
      <c r="F136" s="1584">
        <f>'[9]sp. DRG'!G114</f>
        <v>1270</v>
      </c>
      <c r="G136" s="1585">
        <f>'[9]sp. DRG'!H114</f>
        <v>1490.9</v>
      </c>
      <c r="H136" s="1622"/>
      <c r="I136" s="1841"/>
      <c r="J136" s="1623"/>
      <c r="K136" s="1843"/>
      <c r="L136" s="1840">
        <f>'[9]sp. DRG'!I114</f>
        <v>81</v>
      </c>
      <c r="M136" s="1648">
        <f>'[9]sp. DRG'!J114</f>
        <v>330.96</v>
      </c>
      <c r="N136" s="1840">
        <f>'[9]sp. DRG'!K114</f>
        <v>80</v>
      </c>
      <c r="O136" s="1840">
        <f>'[9]sp. DRG'!L114</f>
        <v>1166</v>
      </c>
      <c r="P136" s="1648">
        <f>'[9]sp. DRG'!M114</f>
        <v>296.43</v>
      </c>
      <c r="Q136" s="1840">
        <f>'[9]sp. DRG'!N114</f>
        <v>0</v>
      </c>
      <c r="R136" s="1648">
        <f>'[9]sp. DRG'!O114</f>
        <v>0</v>
      </c>
      <c r="S136" s="1844">
        <f>'[9]sp. DRG'!P114</f>
        <v>0</v>
      </c>
      <c r="T136" s="1846">
        <f>'[9]sp. DRG'!Q114</f>
        <v>1380</v>
      </c>
      <c r="U136" s="1648">
        <f>'[9]sp. DRG'!R114</f>
        <v>269.70999999999998</v>
      </c>
      <c r="V136" s="1840">
        <f>'[9]sp. DRG'!S114</f>
        <v>3889</v>
      </c>
      <c r="W136" s="1847">
        <f>'[9]sp. DRG'!T114</f>
        <v>269.70999999999998</v>
      </c>
      <c r="X136" s="1788">
        <f>U136+R136+M136+I136+E136</f>
        <v>2091.5700000000002</v>
      </c>
      <c r="Y136" s="1649">
        <f>W136+S136+P136+K136+G136</f>
        <v>2057.04</v>
      </c>
    </row>
    <row r="137" spans="1:29" ht="22.5">
      <c r="A137" s="1579" t="s">
        <v>404</v>
      </c>
      <c r="B137" s="1723" t="s">
        <v>405</v>
      </c>
      <c r="C137" s="1621">
        <v>1</v>
      </c>
      <c r="D137" s="1582">
        <f>'[9]sp. DRG'!E115</f>
        <v>792</v>
      </c>
      <c r="E137" s="1583">
        <f>'[9]sp. DRG'!F115</f>
        <v>904.19</v>
      </c>
      <c r="F137" s="1584">
        <f>'[9]sp. DRG'!G115</f>
        <v>735</v>
      </c>
      <c r="G137" s="1585">
        <f>'[9]sp. DRG'!H115</f>
        <v>904.19</v>
      </c>
      <c r="H137" s="1622"/>
      <c r="I137" s="1841"/>
      <c r="J137" s="1623"/>
      <c r="K137" s="1843"/>
      <c r="L137" s="1840">
        <f>'[9]sp. DRG'!I115</f>
        <v>0</v>
      </c>
      <c r="M137" s="1648">
        <f>'[9]sp. DRG'!J115</f>
        <v>0</v>
      </c>
      <c r="N137" s="1840">
        <f>'[9]sp. DRG'!K115</f>
        <v>0</v>
      </c>
      <c r="O137" s="1840">
        <f>'[9]sp. DRG'!L115</f>
        <v>0</v>
      </c>
      <c r="P137" s="1648">
        <f>'[9]sp. DRG'!M115</f>
        <v>0</v>
      </c>
      <c r="Q137" s="1840">
        <f>'[9]sp. DRG'!N115</f>
        <v>0</v>
      </c>
      <c r="R137" s="1648">
        <f>'[9]sp. DRG'!O115</f>
        <v>0</v>
      </c>
      <c r="S137" s="1844">
        <f>'[9]sp. DRG'!P115</f>
        <v>0</v>
      </c>
      <c r="T137" s="1846">
        <f>'[9]sp. DRG'!Q115</f>
        <v>1281</v>
      </c>
      <c r="U137" s="1648">
        <f>'[9]sp. DRG'!R115</f>
        <v>403.02</v>
      </c>
      <c r="V137" s="1840">
        <f>'[9]sp. DRG'!S115</f>
        <v>1959</v>
      </c>
      <c r="W137" s="1847">
        <f>'[9]sp. DRG'!T115</f>
        <v>366.56</v>
      </c>
      <c r="X137" s="1788">
        <f>U137+R137+M137+I137+E137</f>
        <v>1307.21</v>
      </c>
      <c r="Y137" s="1649">
        <f>W137+S137+P137+K137+G137</f>
        <v>1270.75</v>
      </c>
    </row>
    <row r="138" spans="1:29">
      <c r="A138" s="1579" t="s">
        <v>406</v>
      </c>
      <c r="B138" s="1723" t="s">
        <v>407</v>
      </c>
      <c r="C138" s="1621">
        <v>1</v>
      </c>
      <c r="D138" s="1582">
        <f>'[9]sp. DRG'!E116</f>
        <v>399</v>
      </c>
      <c r="E138" s="1583">
        <f>'[9]sp. DRG'!F116</f>
        <v>780.65</v>
      </c>
      <c r="F138" s="1584">
        <f>'[9]sp. DRG'!G116</f>
        <v>358</v>
      </c>
      <c r="G138" s="1585">
        <f>'[9]sp. DRG'!H116</f>
        <v>733.27</v>
      </c>
      <c r="H138" s="1622"/>
      <c r="I138" s="1624"/>
      <c r="J138" s="1623"/>
      <c r="K138" s="1620"/>
      <c r="L138" s="1840">
        <f>'[9]sp. DRG'!I116</f>
        <v>78</v>
      </c>
      <c r="M138" s="1648">
        <f>'[9]sp. DRG'!J116</f>
        <v>512.16999999999996</v>
      </c>
      <c r="N138" s="1840">
        <f>'[9]sp. DRG'!K116</f>
        <v>65</v>
      </c>
      <c r="O138" s="1840">
        <f>'[9]sp. DRG'!L116</f>
        <v>4107</v>
      </c>
      <c r="P138" s="1648">
        <f>'[9]sp. DRG'!M116</f>
        <v>501.2</v>
      </c>
      <c r="Q138" s="1840">
        <f>'[9]sp. DRG'!N116</f>
        <v>0</v>
      </c>
      <c r="R138" s="1648">
        <f>'[9]sp. DRG'!O116</f>
        <v>0</v>
      </c>
      <c r="S138" s="1844">
        <f>'[9]sp. DRG'!P116</f>
        <v>0</v>
      </c>
      <c r="T138" s="1846">
        <f>'[9]sp. DRG'!Q116</f>
        <v>279</v>
      </c>
      <c r="U138" s="1648">
        <f>'[9]sp. DRG'!R116</f>
        <v>54.91</v>
      </c>
      <c r="V138" s="1840">
        <f>'[9]sp. DRG'!S116</f>
        <v>301</v>
      </c>
      <c r="W138" s="1847">
        <f>'[9]sp. DRG'!T116</f>
        <v>54.91</v>
      </c>
      <c r="X138" s="1788">
        <f>U138+R138+M138+I138+E138</f>
        <v>1347.73</v>
      </c>
      <c r="Y138" s="1649">
        <f>W138+S138+P138+K138+G138</f>
        <v>1289.3800000000001</v>
      </c>
    </row>
    <row r="139" spans="1:29" ht="23.25" thickBot="1">
      <c r="A139" s="1791" t="s">
        <v>408</v>
      </c>
      <c r="B139" s="1792" t="s">
        <v>409</v>
      </c>
      <c r="C139" s="1848">
        <v>1</v>
      </c>
      <c r="D139" s="1633">
        <f>'[9]sp. DRG'!E117</f>
        <v>54</v>
      </c>
      <c r="E139" s="1634">
        <f>'[9]sp. DRG'!F117</f>
        <v>90.34</v>
      </c>
      <c r="F139" s="1635">
        <f>'[9]sp. DRG'!G117</f>
        <v>47</v>
      </c>
      <c r="G139" s="1636">
        <f>'[9]sp. DRG'!H117</f>
        <v>84.7</v>
      </c>
      <c r="H139" s="1849"/>
      <c r="I139" s="1850"/>
      <c r="J139" s="1851"/>
      <c r="K139" s="1852"/>
      <c r="L139" s="1840">
        <f>'[9]sp. DRG'!I117</f>
        <v>204</v>
      </c>
      <c r="M139" s="1648">
        <f>'[9]sp. DRG'!J117</f>
        <v>1232.17</v>
      </c>
      <c r="N139" s="1840">
        <f>'[9]sp. DRG'!K117</f>
        <v>208</v>
      </c>
      <c r="O139" s="1840">
        <f>'[9]sp. DRG'!L117</f>
        <v>6571</v>
      </c>
      <c r="P139" s="1648">
        <f>'[9]sp. DRG'!M117</f>
        <v>1208.52</v>
      </c>
      <c r="Q139" s="1840">
        <f>'[9]sp. DRG'!N117</f>
        <v>0</v>
      </c>
      <c r="R139" s="1648">
        <f>'[9]sp. DRG'!O117</f>
        <v>0</v>
      </c>
      <c r="S139" s="1844">
        <f>'[9]sp. DRG'!P117</f>
        <v>0</v>
      </c>
      <c r="T139" s="1853">
        <f>'[9]sp. DRG'!Q117</f>
        <v>33</v>
      </c>
      <c r="U139" s="1854">
        <f>'[9]sp. DRG'!R117</f>
        <v>9.5299999999999994</v>
      </c>
      <c r="V139" s="1855">
        <f>'[9]sp. DRG'!S117</f>
        <v>5</v>
      </c>
      <c r="W139" s="1856">
        <f>'[9]sp. DRG'!T117</f>
        <v>1.33</v>
      </c>
      <c r="X139" s="1788">
        <f>U139+R139+M139+I139+E139</f>
        <v>1332.04</v>
      </c>
      <c r="Y139" s="1649">
        <f>W139+S139+P139+K139+G139</f>
        <v>1294.55</v>
      </c>
    </row>
    <row r="140" spans="1:29" ht="13.5" thickBot="1">
      <c r="A140" s="3027" t="s">
        <v>410</v>
      </c>
      <c r="B140" s="3028"/>
      <c r="C140" s="3029"/>
      <c r="D140" s="1641">
        <f t="shared" ref="D140:Y140" si="30">SUM(D135:D139)</f>
        <v>6897</v>
      </c>
      <c r="E140" s="1642">
        <f t="shared" si="30"/>
        <v>9887.6200000000008</v>
      </c>
      <c r="F140" s="1641">
        <f t="shared" si="30"/>
        <v>5639</v>
      </c>
      <c r="G140" s="1642">
        <f t="shared" si="30"/>
        <v>9834.6000000000022</v>
      </c>
      <c r="H140" s="1802">
        <f t="shared" si="30"/>
        <v>0</v>
      </c>
      <c r="I140" s="1857">
        <f t="shared" si="30"/>
        <v>0</v>
      </c>
      <c r="J140" s="1858">
        <f t="shared" si="30"/>
        <v>0</v>
      </c>
      <c r="K140" s="1857">
        <f t="shared" si="30"/>
        <v>0</v>
      </c>
      <c r="L140" s="1802">
        <f t="shared" si="30"/>
        <v>600</v>
      </c>
      <c r="M140" s="1857">
        <f t="shared" si="30"/>
        <v>2677.33</v>
      </c>
      <c r="N140" s="1858">
        <f t="shared" si="30"/>
        <v>621</v>
      </c>
      <c r="O140" s="1858">
        <f t="shared" si="30"/>
        <v>11894</v>
      </c>
      <c r="P140" s="1857">
        <f t="shared" si="30"/>
        <v>2506.56</v>
      </c>
      <c r="Q140" s="1858">
        <f t="shared" si="30"/>
        <v>0</v>
      </c>
      <c r="R140" s="1857">
        <f t="shared" si="30"/>
        <v>0</v>
      </c>
      <c r="S140" s="1859">
        <f t="shared" si="30"/>
        <v>0</v>
      </c>
      <c r="T140" s="1858">
        <f t="shared" si="30"/>
        <v>4542</v>
      </c>
      <c r="U140" s="1857">
        <f t="shared" si="30"/>
        <v>1306.4000000000001</v>
      </c>
      <c r="V140" s="1858">
        <f t="shared" si="30"/>
        <v>8077</v>
      </c>
      <c r="W140" s="1857">
        <f t="shared" si="30"/>
        <v>1244.71</v>
      </c>
      <c r="X140" s="1838">
        <f t="shared" si="30"/>
        <v>13871.350000000002</v>
      </c>
      <c r="Y140" s="1839">
        <f t="shared" si="30"/>
        <v>13585.869999999999</v>
      </c>
      <c r="Z140" s="1614">
        <f>'[9]sp. DRG'!U118</f>
        <v>13871.349999999999</v>
      </c>
      <c r="AA140" s="1614">
        <f>'[9]sp. DRG'!V118</f>
        <v>13585.869999999999</v>
      </c>
      <c r="AB140" s="1615">
        <f>X140-Z140</f>
        <v>0</v>
      </c>
      <c r="AC140" s="1615">
        <f>Y140-AA140</f>
        <v>0</v>
      </c>
    </row>
    <row r="141" spans="1:29" ht="22.5">
      <c r="A141" s="1568" t="s">
        <v>411</v>
      </c>
      <c r="B141" s="1719" t="s">
        <v>412</v>
      </c>
      <c r="C141" s="1860">
        <v>1</v>
      </c>
      <c r="D141" s="1571">
        <f>'[9]sp. DRG'!E119</f>
        <v>13557</v>
      </c>
      <c r="E141" s="1572">
        <f>'[9]sp. DRG'!F119</f>
        <v>30425.09</v>
      </c>
      <c r="F141" s="1573">
        <f>'[9]sp. DRG'!G119</f>
        <v>13305</v>
      </c>
      <c r="G141" s="1574">
        <f>'[9]sp. DRG'!H119</f>
        <v>30419.83</v>
      </c>
      <c r="H141" s="1861"/>
      <c r="I141" s="1862"/>
      <c r="J141" s="1863"/>
      <c r="K141" s="1864"/>
      <c r="L141" s="1861">
        <f>'[9]sp. DRG'!I119</f>
        <v>66</v>
      </c>
      <c r="M141" s="1862">
        <f>'[9]sp. DRG'!J119</f>
        <v>300.98</v>
      </c>
      <c r="N141" s="1863">
        <f>'[9]sp. DRG'!K119</f>
        <v>49</v>
      </c>
      <c r="O141" s="1863">
        <f>'[9]sp. DRG'!L119</f>
        <v>1137</v>
      </c>
      <c r="P141" s="1862">
        <f>'[9]sp. DRG'!M119</f>
        <v>300.98</v>
      </c>
      <c r="Q141" s="1863">
        <f>'[9]sp. DRG'!N119</f>
        <v>0</v>
      </c>
      <c r="R141" s="1862">
        <f>'[9]sp. DRG'!O119</f>
        <v>0</v>
      </c>
      <c r="S141" s="1864">
        <f>'[9]sp. DRG'!P119</f>
        <v>0</v>
      </c>
      <c r="T141" s="1861">
        <f>'[9]sp. DRG'!Q119</f>
        <v>4290</v>
      </c>
      <c r="U141" s="1862">
        <f>'[9]sp. DRG'!R119</f>
        <v>1614.15</v>
      </c>
      <c r="V141" s="1863">
        <f>'[9]sp. DRG'!S119</f>
        <v>7220</v>
      </c>
      <c r="W141" s="1864">
        <f>'[9]sp. DRG'!T119</f>
        <v>1614.15</v>
      </c>
      <c r="X141" s="1648">
        <f t="shared" ref="X141:X159" si="31">U141+R141+M141+I141+E141</f>
        <v>32340.22</v>
      </c>
      <c r="Y141" s="1649">
        <f t="shared" ref="Y141:Y159" si="32">W141+S141+P141+K141+G141</f>
        <v>32334.960000000003</v>
      </c>
    </row>
    <row r="142" spans="1:29" ht="90">
      <c r="A142" s="1579" t="s">
        <v>413</v>
      </c>
      <c r="B142" s="1865" t="s">
        <v>414</v>
      </c>
      <c r="C142" s="1823">
        <v>1</v>
      </c>
      <c r="D142" s="1582">
        <f>'[9]sp. DRG'!E120</f>
        <v>3693</v>
      </c>
      <c r="E142" s="1583">
        <f>'[9]sp. DRG'!F120</f>
        <v>10627.86</v>
      </c>
      <c r="F142" s="1584">
        <f>'[9]sp. DRG'!G120</f>
        <v>3047</v>
      </c>
      <c r="G142" s="1585">
        <f>'[9]sp. DRG'!H120</f>
        <v>10627.74</v>
      </c>
      <c r="H142" s="1746"/>
      <c r="I142" s="1743"/>
      <c r="J142" s="1744"/>
      <c r="K142" s="1745"/>
      <c r="L142" s="1746">
        <f>'[9]sp. DRG'!I120</f>
        <v>0</v>
      </c>
      <c r="M142" s="1743">
        <f>'[9]sp. DRG'!J120</f>
        <v>0</v>
      </c>
      <c r="N142" s="1744">
        <f>'[9]sp. DRG'!K120</f>
        <v>0</v>
      </c>
      <c r="O142" s="1744">
        <f>'[9]sp. DRG'!L120</f>
        <v>0</v>
      </c>
      <c r="P142" s="1743">
        <f>'[9]sp. DRG'!M120</f>
        <v>0</v>
      </c>
      <c r="Q142" s="1744">
        <f>'[9]sp. DRG'!N120</f>
        <v>0</v>
      </c>
      <c r="R142" s="1743">
        <f>'[9]sp. DRG'!O120</f>
        <v>0</v>
      </c>
      <c r="S142" s="1745">
        <f>'[9]sp. DRG'!P120</f>
        <v>0</v>
      </c>
      <c r="T142" s="1746">
        <f>'[9]sp. DRG'!Q120</f>
        <v>2499</v>
      </c>
      <c r="U142" s="1743">
        <f>'[9]sp. DRG'!R120</f>
        <v>827.17</v>
      </c>
      <c r="V142" s="1744">
        <f>'[9]sp. DRG'!S120</f>
        <v>4770</v>
      </c>
      <c r="W142" s="1745">
        <f>'[9]sp. DRG'!T120</f>
        <v>827.17</v>
      </c>
      <c r="X142" s="1648">
        <f t="shared" si="31"/>
        <v>11455.03</v>
      </c>
      <c r="Y142" s="1649">
        <f t="shared" si="32"/>
        <v>11454.91</v>
      </c>
    </row>
    <row r="143" spans="1:29" ht="38.25">
      <c r="A143" s="1579" t="s">
        <v>415</v>
      </c>
      <c r="B143" s="1866" t="s">
        <v>416</v>
      </c>
      <c r="C143" s="1823">
        <v>1</v>
      </c>
      <c r="D143" s="1582">
        <f>'[9]sp. DRG'!E121</f>
        <v>5439</v>
      </c>
      <c r="E143" s="1583">
        <f>'[9]sp. DRG'!F121</f>
        <v>10256.647999999999</v>
      </c>
      <c r="F143" s="1584">
        <f>'[9]sp. DRG'!G121</f>
        <v>5880</v>
      </c>
      <c r="G143" s="1585">
        <f>'[9]sp. DRG'!H121</f>
        <v>10255.398999999999</v>
      </c>
      <c r="H143" s="1746"/>
      <c r="I143" s="1743"/>
      <c r="J143" s="1744"/>
      <c r="K143" s="1745"/>
      <c r="L143" s="1746">
        <f>'[9]sp. DRG'!I121</f>
        <v>96</v>
      </c>
      <c r="M143" s="1743">
        <f>'[9]sp. DRG'!J121</f>
        <v>374.90800000000002</v>
      </c>
      <c r="N143" s="1744">
        <f>'[9]sp. DRG'!K121</f>
        <v>151</v>
      </c>
      <c r="O143" s="1744">
        <f>'[9]sp. DRG'!L121</f>
        <v>417</v>
      </c>
      <c r="P143" s="1743">
        <f>'[9]sp. DRG'!M121</f>
        <v>495.61099999999999</v>
      </c>
      <c r="Q143" s="1744">
        <f>'[9]sp. DRG'!N121</f>
        <v>746</v>
      </c>
      <c r="R143" s="1743">
        <f>'[9]sp. DRG'!O121</f>
        <v>221.321</v>
      </c>
      <c r="S143" s="1745">
        <f>'[9]sp. DRG'!P121</f>
        <v>100.58</v>
      </c>
      <c r="T143" s="1746">
        <f>'[9]sp. DRG'!Q121</f>
        <v>2379</v>
      </c>
      <c r="U143" s="1743">
        <f>'[9]sp. DRG'!R121</f>
        <v>417.10199999999998</v>
      </c>
      <c r="V143" s="1744">
        <f>'[9]sp. DRG'!S121</f>
        <v>4644</v>
      </c>
      <c r="W143" s="1745">
        <f>'[9]sp. DRG'!T121</f>
        <v>417.10199999999998</v>
      </c>
      <c r="X143" s="1648">
        <f t="shared" si="31"/>
        <v>11269.978999999999</v>
      </c>
      <c r="Y143" s="1649">
        <f t="shared" si="32"/>
        <v>11268.691999999999</v>
      </c>
    </row>
    <row r="144" spans="1:29" ht="22.5">
      <c r="A144" s="1579" t="s">
        <v>417</v>
      </c>
      <c r="B144" s="1723" t="s">
        <v>418</v>
      </c>
      <c r="C144" s="1823">
        <v>1</v>
      </c>
      <c r="D144" s="1582">
        <f>'[9]sp. DRG'!E122</f>
        <v>1707</v>
      </c>
      <c r="E144" s="1583">
        <f>'[9]sp. DRG'!F122</f>
        <v>4459.5</v>
      </c>
      <c r="F144" s="1584">
        <f>'[9]sp. DRG'!G122</f>
        <v>1661</v>
      </c>
      <c r="G144" s="1585">
        <f>'[9]sp. DRG'!H122</f>
        <v>4459.03</v>
      </c>
      <c r="H144" s="1746"/>
      <c r="I144" s="1743"/>
      <c r="J144" s="1744"/>
      <c r="K144" s="1745"/>
      <c r="L144" s="1746">
        <f>'[9]sp. DRG'!I122</f>
        <v>0</v>
      </c>
      <c r="M144" s="1743">
        <f>'[9]sp. DRG'!J122</f>
        <v>0</v>
      </c>
      <c r="N144" s="1744">
        <f>'[9]sp. DRG'!K122</f>
        <v>0</v>
      </c>
      <c r="O144" s="1744">
        <f>'[9]sp. DRG'!L122</f>
        <v>0</v>
      </c>
      <c r="P144" s="1743">
        <f>'[9]sp. DRG'!M122</f>
        <v>0</v>
      </c>
      <c r="Q144" s="1744">
        <f>'[9]sp. DRG'!N122</f>
        <v>0</v>
      </c>
      <c r="R144" s="1743">
        <f>'[9]sp. DRG'!O122</f>
        <v>0</v>
      </c>
      <c r="S144" s="1745">
        <f>'[9]sp. DRG'!P122</f>
        <v>0</v>
      </c>
      <c r="T144" s="1746">
        <f>'[9]sp. DRG'!Q122</f>
        <v>11476</v>
      </c>
      <c r="U144" s="1743">
        <f>'[9]sp. DRG'!R122</f>
        <v>2420.4</v>
      </c>
      <c r="V144" s="1744">
        <f>'[9]sp. DRG'!S122</f>
        <v>10044</v>
      </c>
      <c r="W144" s="1745">
        <f>'[9]sp. DRG'!T122</f>
        <v>2420.4</v>
      </c>
      <c r="X144" s="1648">
        <f t="shared" si="31"/>
        <v>6879.9</v>
      </c>
      <c r="Y144" s="1649">
        <f t="shared" si="32"/>
        <v>6879.43</v>
      </c>
    </row>
    <row r="145" spans="1:25" ht="22.5">
      <c r="A145" s="1579" t="s">
        <v>419</v>
      </c>
      <c r="B145" s="1723" t="s">
        <v>420</v>
      </c>
      <c r="C145" s="1823">
        <v>1</v>
      </c>
      <c r="D145" s="1582">
        <f>'[9]sp. DRG'!E123</f>
        <v>1896</v>
      </c>
      <c r="E145" s="1583">
        <f>'[9]sp. DRG'!F123</f>
        <v>3703.75</v>
      </c>
      <c r="F145" s="1584">
        <f>'[9]sp. DRG'!G123</f>
        <v>1940</v>
      </c>
      <c r="G145" s="1585">
        <f>'[9]sp. DRG'!H123</f>
        <v>3701.9</v>
      </c>
      <c r="H145" s="1746"/>
      <c r="I145" s="1743"/>
      <c r="J145" s="1744"/>
      <c r="K145" s="1745"/>
      <c r="L145" s="1746">
        <f>'[9]sp. DRG'!I123</f>
        <v>465</v>
      </c>
      <c r="M145" s="1743">
        <f>'[9]sp. DRG'!J123</f>
        <v>1317.47</v>
      </c>
      <c r="N145" s="1744">
        <f>'[9]sp. DRG'!K123</f>
        <v>143</v>
      </c>
      <c r="O145" s="1744">
        <f>'[9]sp. DRG'!L123</f>
        <v>6821</v>
      </c>
      <c r="P145" s="1743">
        <f>'[9]sp. DRG'!M123</f>
        <v>1288.8699999999999</v>
      </c>
      <c r="Q145" s="1744">
        <f>'[9]sp. DRG'!N123</f>
        <v>0</v>
      </c>
      <c r="R145" s="1743">
        <f>'[9]sp. DRG'!O123</f>
        <v>0</v>
      </c>
      <c r="S145" s="1745">
        <f>'[9]sp. DRG'!P123</f>
        <v>0</v>
      </c>
      <c r="T145" s="1746">
        <f>'[9]sp. DRG'!Q123</f>
        <v>4443</v>
      </c>
      <c r="U145" s="1743">
        <f>'[9]sp. DRG'!R123</f>
        <v>1295.05</v>
      </c>
      <c r="V145" s="1744">
        <f>'[9]sp. DRG'!S123</f>
        <v>4762</v>
      </c>
      <c r="W145" s="1745">
        <f>'[9]sp. DRG'!T123</f>
        <v>1295.05</v>
      </c>
      <c r="X145" s="1648">
        <f t="shared" si="31"/>
        <v>6316.27</v>
      </c>
      <c r="Y145" s="1649">
        <f t="shared" si="32"/>
        <v>6285.82</v>
      </c>
    </row>
    <row r="146" spans="1:25" ht="33.75">
      <c r="A146" s="1579" t="s">
        <v>421</v>
      </c>
      <c r="B146" s="1723" t="s">
        <v>422</v>
      </c>
      <c r="C146" s="1823">
        <v>1</v>
      </c>
      <c r="D146" s="1582">
        <f>'[9]sp. DRG'!E124</f>
        <v>4200</v>
      </c>
      <c r="E146" s="1583">
        <f>'[9]sp. DRG'!F124</f>
        <v>9233.7800000000007</v>
      </c>
      <c r="F146" s="1584">
        <f>'[9]sp. DRG'!G124</f>
        <v>4268</v>
      </c>
      <c r="G146" s="1585">
        <f>'[9]sp. DRG'!H124</f>
        <v>8917.18</v>
      </c>
      <c r="H146" s="1746"/>
      <c r="I146" s="1743"/>
      <c r="J146" s="1744"/>
      <c r="K146" s="1745"/>
      <c r="L146" s="1746">
        <f>'[9]sp. DRG'!I124</f>
        <v>0</v>
      </c>
      <c r="M146" s="1743">
        <f>'[9]sp. DRG'!J124</f>
        <v>0</v>
      </c>
      <c r="N146" s="1744">
        <f>'[9]sp. DRG'!K124</f>
        <v>0</v>
      </c>
      <c r="O146" s="1744">
        <f>'[9]sp. DRG'!L124</f>
        <v>0</v>
      </c>
      <c r="P146" s="1743">
        <f>'[9]sp. DRG'!M124</f>
        <v>0</v>
      </c>
      <c r="Q146" s="1744">
        <f>'[9]sp. DRG'!N124</f>
        <v>0</v>
      </c>
      <c r="R146" s="1743">
        <f>'[9]sp. DRG'!O124</f>
        <v>0</v>
      </c>
      <c r="S146" s="1745">
        <f>'[9]sp. DRG'!P124</f>
        <v>0</v>
      </c>
      <c r="T146" s="1746">
        <f>'[9]sp. DRG'!Q124</f>
        <v>9711</v>
      </c>
      <c r="U146" s="1743">
        <f>'[9]sp. DRG'!R124</f>
        <v>2773.45</v>
      </c>
      <c r="V146" s="1744">
        <f>'[9]sp. DRG'!S124</f>
        <v>16446</v>
      </c>
      <c r="W146" s="1745">
        <f>'[9]sp. DRG'!T124</f>
        <v>2773.45</v>
      </c>
      <c r="X146" s="1648">
        <f t="shared" si="31"/>
        <v>12007.23</v>
      </c>
      <c r="Y146" s="1649">
        <f t="shared" si="32"/>
        <v>11690.630000000001</v>
      </c>
    </row>
    <row r="147" spans="1:25" ht="45">
      <c r="A147" s="1579" t="s">
        <v>423</v>
      </c>
      <c r="B147" s="1723" t="s">
        <v>424</v>
      </c>
      <c r="C147" s="1823">
        <v>1</v>
      </c>
      <c r="D147" s="1582">
        <f>'[9]sp. DRG'!E125</f>
        <v>1515</v>
      </c>
      <c r="E147" s="1583">
        <f>'[9]sp. DRG'!F125</f>
        <v>5912.95</v>
      </c>
      <c r="F147" s="1584">
        <f>'[9]sp. DRG'!G125</f>
        <v>1449</v>
      </c>
      <c r="G147" s="1585">
        <f>'[9]sp. DRG'!H125</f>
        <v>5911.98</v>
      </c>
      <c r="H147" s="1746"/>
      <c r="I147" s="1743"/>
      <c r="J147" s="1744"/>
      <c r="K147" s="1745"/>
      <c r="L147" s="1746">
        <f>'[9]sp. DRG'!I125</f>
        <v>3</v>
      </c>
      <c r="M147" s="1743">
        <f>'[9]sp. DRG'!J125</f>
        <v>7.3</v>
      </c>
      <c r="N147" s="1744">
        <f>'[9]sp. DRG'!K125</f>
        <v>10</v>
      </c>
      <c r="O147" s="1744">
        <f>'[9]sp. DRG'!L125</f>
        <v>0</v>
      </c>
      <c r="P147" s="1743">
        <f>'[9]sp. DRG'!M125</f>
        <v>7.3</v>
      </c>
      <c r="Q147" s="1744">
        <f>'[9]sp. DRG'!N125</f>
        <v>0</v>
      </c>
      <c r="R147" s="1743">
        <f>'[9]sp. DRG'!O125</f>
        <v>0</v>
      </c>
      <c r="S147" s="1745">
        <f>'[9]sp. DRG'!P125</f>
        <v>0</v>
      </c>
      <c r="T147" s="1746">
        <f>'[9]sp. DRG'!Q125</f>
        <v>3304</v>
      </c>
      <c r="U147" s="1743">
        <f>'[9]sp. DRG'!R125</f>
        <v>959.73</v>
      </c>
      <c r="V147" s="1744">
        <f>'[9]sp. DRG'!S125</f>
        <v>5142</v>
      </c>
      <c r="W147" s="1745">
        <f>'[9]sp. DRG'!T125</f>
        <v>959.73</v>
      </c>
      <c r="X147" s="1648">
        <f t="shared" si="31"/>
        <v>6879.98</v>
      </c>
      <c r="Y147" s="1649">
        <f t="shared" si="32"/>
        <v>6879.0099999999993</v>
      </c>
    </row>
    <row r="148" spans="1:25">
      <c r="A148" s="1579" t="s">
        <v>425</v>
      </c>
      <c r="B148" s="1723" t="s">
        <v>426</v>
      </c>
      <c r="C148" s="1823">
        <v>1</v>
      </c>
      <c r="D148" s="1582">
        <f>'[9]sp. DRG'!E126</f>
        <v>1989</v>
      </c>
      <c r="E148" s="1583">
        <f>'[9]sp. DRG'!F126</f>
        <v>2930.55</v>
      </c>
      <c r="F148" s="1584">
        <f>'[9]sp. DRG'!G126</f>
        <v>2545</v>
      </c>
      <c r="G148" s="1585">
        <f>'[9]sp. DRG'!H126</f>
        <v>2928.95</v>
      </c>
      <c r="H148" s="1746"/>
      <c r="I148" s="1743"/>
      <c r="J148" s="1744"/>
      <c r="K148" s="1745"/>
      <c r="L148" s="1746">
        <f>'[9]sp. DRG'!I126</f>
        <v>258</v>
      </c>
      <c r="M148" s="1743">
        <f>'[9]sp. DRG'!J126</f>
        <v>778.95</v>
      </c>
      <c r="N148" s="1744">
        <f>'[9]sp. DRG'!K126</f>
        <v>318</v>
      </c>
      <c r="O148" s="1744">
        <f>'[9]sp. DRG'!L126</f>
        <v>4046</v>
      </c>
      <c r="P148" s="1743">
        <f>'[9]sp. DRG'!M126</f>
        <v>778.95</v>
      </c>
      <c r="Q148" s="1744">
        <f>'[9]sp. DRG'!N126</f>
        <v>642</v>
      </c>
      <c r="R148" s="1743">
        <f>'[9]sp. DRG'!O126</f>
        <v>151.27000000000001</v>
      </c>
      <c r="S148" s="1745">
        <f>'[9]sp. DRG'!P126</f>
        <v>151.27000000000001</v>
      </c>
      <c r="T148" s="1746">
        <f>'[9]sp. DRG'!Q126</f>
        <v>2652</v>
      </c>
      <c r="U148" s="1743">
        <f>'[9]sp. DRG'!R126</f>
        <v>779.81</v>
      </c>
      <c r="V148" s="1744">
        <f>'[9]sp. DRG'!S126</f>
        <v>3143</v>
      </c>
      <c r="W148" s="1745">
        <f>'[9]sp. DRG'!T126</f>
        <v>779.81</v>
      </c>
      <c r="X148" s="1648">
        <f t="shared" si="31"/>
        <v>4640.58</v>
      </c>
      <c r="Y148" s="1649">
        <f t="shared" si="32"/>
        <v>4638.9799999999996</v>
      </c>
    </row>
    <row r="149" spans="1:25">
      <c r="A149" s="1579" t="s">
        <v>427</v>
      </c>
      <c r="B149" s="1723" t="s">
        <v>428</v>
      </c>
      <c r="C149" s="1823">
        <v>1</v>
      </c>
      <c r="D149" s="1582">
        <f>'[9]sp. DRG'!E127</f>
        <v>2433</v>
      </c>
      <c r="E149" s="1583">
        <f>'[9]sp. DRG'!F127</f>
        <v>3390.58</v>
      </c>
      <c r="F149" s="1584">
        <f>'[9]sp. DRG'!G127</f>
        <v>2039</v>
      </c>
      <c r="G149" s="1585">
        <f>'[9]sp. DRG'!H127</f>
        <v>3389.29</v>
      </c>
      <c r="H149" s="1746"/>
      <c r="I149" s="1743"/>
      <c r="J149" s="1744"/>
      <c r="K149" s="1745"/>
      <c r="L149" s="1746">
        <f>'[9]sp. DRG'!I127</f>
        <v>12</v>
      </c>
      <c r="M149" s="1743">
        <f>'[9]sp. DRG'!J127</f>
        <v>478.66</v>
      </c>
      <c r="N149" s="1744">
        <f>'[9]sp. DRG'!K127</f>
        <v>0</v>
      </c>
      <c r="O149" s="1744">
        <f>'[9]sp. DRG'!L127</f>
        <v>4092</v>
      </c>
      <c r="P149" s="1743">
        <f>'[9]sp. DRG'!M127</f>
        <v>478.59</v>
      </c>
      <c r="Q149" s="1744">
        <f>'[9]sp. DRG'!N127</f>
        <v>0</v>
      </c>
      <c r="R149" s="1743">
        <f>'[9]sp. DRG'!O127</f>
        <v>0</v>
      </c>
      <c r="S149" s="1745">
        <f>'[9]sp. DRG'!P127</f>
        <v>0</v>
      </c>
      <c r="T149" s="1746">
        <f>'[9]sp. DRG'!Q127</f>
        <v>3972</v>
      </c>
      <c r="U149" s="1743">
        <f>'[9]sp. DRG'!R127</f>
        <v>1030.0899999999999</v>
      </c>
      <c r="V149" s="1744">
        <f>'[9]sp. DRG'!S127</f>
        <v>5024</v>
      </c>
      <c r="W149" s="1745">
        <f>'[9]sp. DRG'!T127</f>
        <v>1030.0899999999999</v>
      </c>
      <c r="X149" s="1648">
        <f t="shared" si="31"/>
        <v>4899.33</v>
      </c>
      <c r="Y149" s="1649">
        <f t="shared" si="32"/>
        <v>4897.9699999999993</v>
      </c>
    </row>
    <row r="150" spans="1:25" ht="22.5">
      <c r="A150" s="1579" t="s">
        <v>429</v>
      </c>
      <c r="B150" s="1723" t="s">
        <v>430</v>
      </c>
      <c r="C150" s="1823">
        <v>1</v>
      </c>
      <c r="D150" s="1582">
        <f>'[9]sp. DRG'!E128</f>
        <v>831</v>
      </c>
      <c r="E150" s="1583">
        <f>'[9]sp. DRG'!F128</f>
        <v>1043.7</v>
      </c>
      <c r="F150" s="1584">
        <f>'[9]sp. DRG'!G128</f>
        <v>859</v>
      </c>
      <c r="G150" s="1585">
        <f>'[9]sp. DRG'!H128</f>
        <v>1042.21</v>
      </c>
      <c r="H150" s="1746"/>
      <c r="I150" s="1743"/>
      <c r="J150" s="1744"/>
      <c r="K150" s="1745"/>
      <c r="L150" s="1746">
        <f>'[9]sp. DRG'!I128</f>
        <v>0</v>
      </c>
      <c r="M150" s="1743">
        <f>'[9]sp. DRG'!J128</f>
        <v>0</v>
      </c>
      <c r="N150" s="1744">
        <f>'[9]sp. DRG'!K128</f>
        <v>0</v>
      </c>
      <c r="O150" s="1744">
        <f>'[9]sp. DRG'!L128</f>
        <v>0</v>
      </c>
      <c r="P150" s="1743">
        <f>'[9]sp. DRG'!M128</f>
        <v>0</v>
      </c>
      <c r="Q150" s="1744">
        <f>'[9]sp. DRG'!N128</f>
        <v>0</v>
      </c>
      <c r="R150" s="1743">
        <f>'[9]sp. DRG'!O128</f>
        <v>0</v>
      </c>
      <c r="S150" s="1745">
        <f>'[9]sp. DRG'!P128</f>
        <v>0</v>
      </c>
      <c r="T150" s="1746">
        <f>'[9]sp. DRG'!Q128</f>
        <v>1389</v>
      </c>
      <c r="U150" s="1743">
        <f>'[9]sp. DRG'!R128</f>
        <v>210</v>
      </c>
      <c r="V150" s="1744">
        <f>'[9]sp. DRG'!S128</f>
        <v>1111</v>
      </c>
      <c r="W150" s="1745">
        <f>'[9]sp. DRG'!T128</f>
        <v>210</v>
      </c>
      <c r="X150" s="1648">
        <f t="shared" si="31"/>
        <v>1253.7</v>
      </c>
      <c r="Y150" s="1649">
        <f t="shared" si="32"/>
        <v>1252.21</v>
      </c>
    </row>
    <row r="151" spans="1:25" ht="22.5">
      <c r="A151" s="1579" t="s">
        <v>431</v>
      </c>
      <c r="B151" s="1723" t="s">
        <v>432</v>
      </c>
      <c r="C151" s="1823">
        <v>1</v>
      </c>
      <c r="D151" s="1582">
        <f>'[9]sp. DRG'!E129</f>
        <v>1146</v>
      </c>
      <c r="E151" s="1583">
        <f>'[9]sp. DRG'!F129</f>
        <v>1717.4</v>
      </c>
      <c r="F151" s="1584">
        <f>'[9]sp. DRG'!G129</f>
        <v>1124</v>
      </c>
      <c r="G151" s="1585">
        <f>'[9]sp. DRG'!H129</f>
        <v>1716.48</v>
      </c>
      <c r="H151" s="1746"/>
      <c r="I151" s="1743"/>
      <c r="J151" s="1744"/>
      <c r="K151" s="1745"/>
      <c r="L151" s="1746">
        <f>'[9]sp. DRG'!I129</f>
        <v>9</v>
      </c>
      <c r="M151" s="1743">
        <f>'[9]sp. DRG'!J129</f>
        <v>236.45</v>
      </c>
      <c r="N151" s="1744">
        <f>'[9]sp. DRG'!K129</f>
        <v>0</v>
      </c>
      <c r="O151" s="1744">
        <f>'[9]sp. DRG'!L129</f>
        <v>1879</v>
      </c>
      <c r="P151" s="1743">
        <f>'[9]sp. DRG'!M129</f>
        <v>236.45</v>
      </c>
      <c r="Q151" s="1744">
        <f>'[9]sp. DRG'!N129</f>
        <v>0</v>
      </c>
      <c r="R151" s="1743">
        <f>'[9]sp. DRG'!O129</f>
        <v>0</v>
      </c>
      <c r="S151" s="1745">
        <f>'[9]sp. DRG'!P129</f>
        <v>0</v>
      </c>
      <c r="T151" s="1746">
        <f>'[9]sp. DRG'!Q129</f>
        <v>1152</v>
      </c>
      <c r="U151" s="1743">
        <f>'[9]sp. DRG'!R129</f>
        <v>192.1</v>
      </c>
      <c r="V151" s="1744">
        <f>'[9]sp. DRG'!S129</f>
        <v>1190</v>
      </c>
      <c r="W151" s="1745">
        <f>'[9]sp. DRG'!T129</f>
        <v>192.1</v>
      </c>
      <c r="X151" s="1648">
        <f t="shared" si="31"/>
        <v>2145.9499999999998</v>
      </c>
      <c r="Y151" s="1649">
        <f t="shared" si="32"/>
        <v>2145.0299999999997</v>
      </c>
    </row>
    <row r="152" spans="1:25" ht="22.5">
      <c r="A152" s="1579" t="s">
        <v>433</v>
      </c>
      <c r="B152" s="1723" t="s">
        <v>434</v>
      </c>
      <c r="C152" s="1823">
        <v>1</v>
      </c>
      <c r="D152" s="1582">
        <f>'[9]sp. DRG'!E130</f>
        <v>861</v>
      </c>
      <c r="E152" s="1583">
        <f>'[9]sp. DRG'!F130</f>
        <v>1204.19</v>
      </c>
      <c r="F152" s="1584">
        <f>'[9]sp. DRG'!G130</f>
        <v>872</v>
      </c>
      <c r="G152" s="1585">
        <f>'[9]sp. DRG'!H130</f>
        <v>1203.7</v>
      </c>
      <c r="H152" s="1746"/>
      <c r="I152" s="1743"/>
      <c r="J152" s="1744"/>
      <c r="K152" s="1745"/>
      <c r="L152" s="1746">
        <f>'[9]sp. DRG'!I130</f>
        <v>0</v>
      </c>
      <c r="M152" s="1743">
        <f>'[9]sp. DRG'!J130</f>
        <v>0</v>
      </c>
      <c r="N152" s="1744">
        <f>'[9]sp. DRG'!K130</f>
        <v>0</v>
      </c>
      <c r="O152" s="1744">
        <f>'[9]sp. DRG'!L130</f>
        <v>0</v>
      </c>
      <c r="P152" s="1743">
        <f>'[9]sp. DRG'!M130</f>
        <v>0</v>
      </c>
      <c r="Q152" s="1744">
        <f>'[9]sp. DRG'!N130</f>
        <v>804</v>
      </c>
      <c r="R152" s="1743">
        <f>'[9]sp. DRG'!O130</f>
        <v>189.44</v>
      </c>
      <c r="S152" s="1745">
        <f>'[9]sp. DRG'!P130</f>
        <v>198.16</v>
      </c>
      <c r="T152" s="1746">
        <f>'[9]sp. DRG'!Q130</f>
        <v>834</v>
      </c>
      <c r="U152" s="1743">
        <f>'[9]sp. DRG'!R130</f>
        <v>118.15</v>
      </c>
      <c r="V152" s="1744">
        <f>'[9]sp. DRG'!S130</f>
        <v>996</v>
      </c>
      <c r="W152" s="1745">
        <f>'[9]sp. DRG'!T130</f>
        <v>118.15</v>
      </c>
      <c r="X152" s="1648">
        <f t="shared" si="31"/>
        <v>1511.7800000000002</v>
      </c>
      <c r="Y152" s="1649">
        <f t="shared" si="32"/>
        <v>1520.01</v>
      </c>
    </row>
    <row r="153" spans="1:25" ht="22.5">
      <c r="A153" s="1579" t="s">
        <v>435</v>
      </c>
      <c r="B153" s="1865" t="s">
        <v>436</v>
      </c>
      <c r="C153" s="1823">
        <v>1</v>
      </c>
      <c r="D153" s="1582">
        <f>'[9]sp. DRG'!E131</f>
        <v>540</v>
      </c>
      <c r="E153" s="1583">
        <f>'[9]sp. DRG'!F131</f>
        <v>1028.4100000000001</v>
      </c>
      <c r="F153" s="1584">
        <f>'[9]sp. DRG'!G131</f>
        <v>502</v>
      </c>
      <c r="G153" s="1585">
        <f>'[9]sp. DRG'!H131</f>
        <v>1026.8900000000001</v>
      </c>
      <c r="H153" s="1746"/>
      <c r="I153" s="1743"/>
      <c r="J153" s="1744"/>
      <c r="K153" s="1745"/>
      <c r="L153" s="1746">
        <f>'[9]sp. DRG'!I131</f>
        <v>0</v>
      </c>
      <c r="M153" s="1743">
        <f>'[9]sp. DRG'!J131</f>
        <v>0</v>
      </c>
      <c r="N153" s="1744">
        <f>'[9]sp. DRG'!K131</f>
        <v>0</v>
      </c>
      <c r="O153" s="1744">
        <f>'[9]sp. DRG'!L131</f>
        <v>0</v>
      </c>
      <c r="P153" s="1743">
        <f>'[9]sp. DRG'!M131</f>
        <v>0</v>
      </c>
      <c r="Q153" s="1744">
        <f>'[9]sp. DRG'!N131</f>
        <v>0</v>
      </c>
      <c r="R153" s="1743">
        <f>'[9]sp. DRG'!O131</f>
        <v>0</v>
      </c>
      <c r="S153" s="1745">
        <f>'[9]sp. DRG'!P131</f>
        <v>0</v>
      </c>
      <c r="T153" s="1746">
        <f>'[9]sp. DRG'!Q131</f>
        <v>714</v>
      </c>
      <c r="U153" s="1743">
        <f>'[9]sp. DRG'!R131</f>
        <v>180.12</v>
      </c>
      <c r="V153" s="1744">
        <f>'[9]sp. DRG'!S131</f>
        <v>823</v>
      </c>
      <c r="W153" s="1745">
        <f>'[9]sp. DRG'!T131</f>
        <v>180.12</v>
      </c>
      <c r="X153" s="1648">
        <f t="shared" si="31"/>
        <v>1208.5300000000002</v>
      </c>
      <c r="Y153" s="1649">
        <f t="shared" si="32"/>
        <v>1207.0100000000002</v>
      </c>
    </row>
    <row r="154" spans="1:25" ht="22.5">
      <c r="A154" s="1579" t="s">
        <v>437</v>
      </c>
      <c r="B154" s="1723" t="s">
        <v>438</v>
      </c>
      <c r="C154" s="1823">
        <v>1</v>
      </c>
      <c r="D154" s="1582">
        <f>'[9]sp. DRG'!E132</f>
        <v>885</v>
      </c>
      <c r="E154" s="1583">
        <f>'[9]sp. DRG'!F132</f>
        <v>2452.94</v>
      </c>
      <c r="F154" s="1584">
        <f>'[9]sp. DRG'!G132</f>
        <v>934</v>
      </c>
      <c r="G154" s="1585">
        <f>'[9]sp. DRG'!H132</f>
        <v>2452.4699999999998</v>
      </c>
      <c r="H154" s="1746"/>
      <c r="I154" s="1743"/>
      <c r="J154" s="1744"/>
      <c r="K154" s="1745"/>
      <c r="L154" s="1746">
        <f>'[9]sp. DRG'!I132</f>
        <v>209</v>
      </c>
      <c r="M154" s="1743">
        <f>'[9]sp. DRG'!J132</f>
        <v>1051.06</v>
      </c>
      <c r="N154" s="1744">
        <f>'[9]sp. DRG'!K132</f>
        <v>0</v>
      </c>
      <c r="O154" s="1744">
        <f>'[9]sp. DRG'!L132</f>
        <v>4513</v>
      </c>
      <c r="P154" s="1743">
        <f>'[9]sp. DRG'!M132</f>
        <v>1038.9000000000001</v>
      </c>
      <c r="Q154" s="1744">
        <f>'[9]sp. DRG'!N132</f>
        <v>0</v>
      </c>
      <c r="R154" s="1743">
        <f>'[9]sp. DRG'!O132</f>
        <v>0</v>
      </c>
      <c r="S154" s="1745">
        <f>'[9]sp. DRG'!P132</f>
        <v>0</v>
      </c>
      <c r="T154" s="1746">
        <f>'[9]sp. DRG'!Q132</f>
        <v>1780</v>
      </c>
      <c r="U154" s="1743">
        <f>'[9]sp. DRG'!R132</f>
        <v>586.91</v>
      </c>
      <c r="V154" s="1744">
        <f>'[9]sp. DRG'!S132</f>
        <v>1833</v>
      </c>
      <c r="W154" s="1745">
        <f>'[9]sp. DRG'!T132</f>
        <v>586.91</v>
      </c>
      <c r="X154" s="1648">
        <f t="shared" si="31"/>
        <v>4090.91</v>
      </c>
      <c r="Y154" s="1649">
        <f t="shared" si="32"/>
        <v>4078.2799999999997</v>
      </c>
    </row>
    <row r="155" spans="1:25" ht="22.5">
      <c r="A155" s="1579" t="s">
        <v>439</v>
      </c>
      <c r="B155" s="1723" t="s">
        <v>440</v>
      </c>
      <c r="C155" s="1823">
        <v>1</v>
      </c>
      <c r="D155" s="1582">
        <f>'[9]sp. DRG'!E133</f>
        <v>162</v>
      </c>
      <c r="E155" s="1583">
        <f>'[9]sp. DRG'!F133</f>
        <v>307.38</v>
      </c>
      <c r="F155" s="1584">
        <f>'[9]sp. DRG'!G133</f>
        <v>99</v>
      </c>
      <c r="G155" s="1585">
        <f>'[9]sp. DRG'!H133</f>
        <v>305.48</v>
      </c>
      <c r="H155" s="1746"/>
      <c r="I155" s="1743"/>
      <c r="J155" s="1744"/>
      <c r="K155" s="1745"/>
      <c r="L155" s="1746">
        <f>'[9]sp. DRG'!I133</f>
        <v>2166</v>
      </c>
      <c r="M155" s="1743">
        <f>'[9]sp. DRG'!J133</f>
        <v>6124.31</v>
      </c>
      <c r="N155" s="1744">
        <f>'[9]sp. DRG'!K133</f>
        <v>2706</v>
      </c>
      <c r="O155" s="1744">
        <f>'[9]sp. DRG'!L133</f>
        <v>0</v>
      </c>
      <c r="P155" s="1743">
        <f>'[9]sp. DRG'!M133</f>
        <v>6123.84</v>
      </c>
      <c r="Q155" s="1744">
        <f>'[9]sp. DRG'!N133</f>
        <v>0</v>
      </c>
      <c r="R155" s="1743">
        <f>'[9]sp. DRG'!O133</f>
        <v>0</v>
      </c>
      <c r="S155" s="1745">
        <f>'[9]sp. DRG'!P133</f>
        <v>0</v>
      </c>
      <c r="T155" s="1746">
        <f>'[9]sp. DRG'!Q133</f>
        <v>165</v>
      </c>
      <c r="U155" s="1743">
        <f>'[9]sp. DRG'!R133</f>
        <v>50.78</v>
      </c>
      <c r="V155" s="1744">
        <f>'[9]sp. DRG'!S133</f>
        <v>225</v>
      </c>
      <c r="W155" s="1745">
        <f>'[9]sp. DRG'!T133</f>
        <v>50.78</v>
      </c>
      <c r="X155" s="1648">
        <f t="shared" si="31"/>
        <v>6482.47</v>
      </c>
      <c r="Y155" s="1649">
        <f t="shared" si="32"/>
        <v>6480.1</v>
      </c>
    </row>
    <row r="156" spans="1:25" ht="22.5">
      <c r="A156" s="1579" t="s">
        <v>441</v>
      </c>
      <c r="B156" s="1723" t="s">
        <v>442</v>
      </c>
      <c r="C156" s="1823">
        <v>3</v>
      </c>
      <c r="D156" s="1582"/>
      <c r="E156" s="1748"/>
      <c r="F156" s="1749"/>
      <c r="G156" s="1750"/>
      <c r="H156" s="1747"/>
      <c r="I156" s="1748"/>
      <c r="J156" s="1749"/>
      <c r="K156" s="1750"/>
      <c r="L156" s="1747">
        <f>'[9]sp. recuperare si  cronici'!E42</f>
        <v>93</v>
      </c>
      <c r="M156" s="1748">
        <f>'[9]sp. recuperare si  cronici'!F42</f>
        <v>1862.35</v>
      </c>
      <c r="N156" s="1749">
        <f>'[9]sp. recuperare si  cronici'!G42</f>
        <v>80</v>
      </c>
      <c r="O156" s="1749">
        <f>'[9]sp. recuperare si  cronici'!H42</f>
        <v>17372</v>
      </c>
      <c r="P156" s="1748">
        <f>'[9]sp. recuperare si  cronici'!I42</f>
        <v>1862.23</v>
      </c>
      <c r="Q156" s="1749">
        <f>'[9]sp. recuperare si  cronici'!J42</f>
        <v>0</v>
      </c>
      <c r="R156" s="1748">
        <f>'[9]sp. recuperare si  cronici'!K42</f>
        <v>0</v>
      </c>
      <c r="S156" s="1750">
        <f>'[9]sp. recuperare si  cronici'!L42</f>
        <v>0</v>
      </c>
      <c r="T156" s="1867"/>
      <c r="U156" s="1748"/>
      <c r="V156" s="1868"/>
      <c r="W156" s="1750"/>
      <c r="X156" s="1648">
        <f t="shared" si="31"/>
        <v>1862.35</v>
      </c>
      <c r="Y156" s="1649">
        <f t="shared" si="32"/>
        <v>1862.23</v>
      </c>
    </row>
    <row r="157" spans="1:25" ht="13.5">
      <c r="A157" s="1869" t="s">
        <v>443</v>
      </c>
      <c r="B157" s="1870" t="s">
        <v>444</v>
      </c>
      <c r="C157" s="1871">
        <v>1</v>
      </c>
      <c r="D157" s="1872">
        <f>'[9]sp. DRG'!E134</f>
        <v>2463</v>
      </c>
      <c r="E157" s="1872">
        <f>'[9]sp. DRG'!F134</f>
        <v>3699.3</v>
      </c>
      <c r="F157" s="1872">
        <f>'[9]sp. DRG'!G134</f>
        <v>2315</v>
      </c>
      <c r="G157" s="1872">
        <f>'[9]sp. DRG'!H134</f>
        <v>3699.18</v>
      </c>
      <c r="H157" s="1873"/>
      <c r="I157" s="1779"/>
      <c r="J157" s="1778"/>
      <c r="K157" s="1874"/>
      <c r="L157" s="1873">
        <f>'[9]sp. DRG'!I134</f>
        <v>0</v>
      </c>
      <c r="M157" s="1873">
        <f>'[9]sp. DRG'!J134</f>
        <v>0</v>
      </c>
      <c r="N157" s="1873">
        <f>'[9]sp. DRG'!K134</f>
        <v>0</v>
      </c>
      <c r="O157" s="1873">
        <f>'[9]sp. DRG'!L134</f>
        <v>0</v>
      </c>
      <c r="P157" s="1873">
        <f>'[9]sp. DRG'!M134</f>
        <v>0</v>
      </c>
      <c r="Q157" s="1873">
        <f>'[9]sp. DRG'!N134</f>
        <v>0</v>
      </c>
      <c r="R157" s="1873">
        <f>'[9]sp. DRG'!O134</f>
        <v>0</v>
      </c>
      <c r="S157" s="1873">
        <f>'[9]sp. DRG'!P134</f>
        <v>0</v>
      </c>
      <c r="T157" s="1873">
        <f>'[9]sp. DRG'!Q134</f>
        <v>1185</v>
      </c>
      <c r="U157" s="1748">
        <f>'[9]sp. DRG'!R134</f>
        <v>324.82</v>
      </c>
      <c r="V157" s="1873">
        <f>'[9]sp. DRG'!S134</f>
        <v>1590</v>
      </c>
      <c r="W157" s="1748">
        <f>'[9]sp. DRG'!T134</f>
        <v>324.82</v>
      </c>
      <c r="X157" s="1648">
        <f t="shared" si="31"/>
        <v>4024.1200000000003</v>
      </c>
      <c r="Y157" s="1649">
        <f t="shared" si="32"/>
        <v>4024</v>
      </c>
    </row>
    <row r="158" spans="1:25" ht="13.5" thickBot="1">
      <c r="A158" s="1660" t="s">
        <v>445</v>
      </c>
      <c r="B158" s="1875" t="s">
        <v>446</v>
      </c>
      <c r="C158" s="1876">
        <v>3</v>
      </c>
      <c r="D158" s="1584"/>
      <c r="E158" s="1748"/>
      <c r="F158" s="1749"/>
      <c r="G158" s="1748"/>
      <c r="H158" s="1749"/>
      <c r="I158" s="1748"/>
      <c r="J158" s="1749"/>
      <c r="K158" s="1748"/>
      <c r="L158" s="1749">
        <f>'[9]sp. recuperare si  cronici'!E43</f>
        <v>414</v>
      </c>
      <c r="M158" s="1748">
        <f>'[9]sp. recuperare si  cronici'!F43</f>
        <v>959.74</v>
      </c>
      <c r="N158" s="1749">
        <f>'[9]sp. recuperare si  cronici'!G43</f>
        <v>415</v>
      </c>
      <c r="O158" s="1749">
        <f>'[9]sp. recuperare si  cronici'!H43</f>
        <v>0</v>
      </c>
      <c r="P158" s="1748">
        <f>'[9]sp. recuperare si  cronici'!I43</f>
        <v>959.74</v>
      </c>
      <c r="Q158" s="1749"/>
      <c r="R158" s="1748"/>
      <c r="S158" s="1748"/>
      <c r="T158" s="1623">
        <f>'[9]sp. recuperare si  cronici'!Q43</f>
        <v>0</v>
      </c>
      <c r="U158" s="1748">
        <f>'[9]sp. recuperare si  cronici'!R43</f>
        <v>0</v>
      </c>
      <c r="V158" s="1623">
        <f>'[9]sp. recuperare si  cronici'!S43</f>
        <v>0</v>
      </c>
      <c r="W158" s="1748">
        <f>'[9]sp. recuperare si  cronici'!T43</f>
        <v>0</v>
      </c>
      <c r="X158" s="1648">
        <f t="shared" si="31"/>
        <v>959.74</v>
      </c>
      <c r="Y158" s="1649">
        <f t="shared" si="32"/>
        <v>959.74</v>
      </c>
    </row>
    <row r="159" spans="1:25" ht="13.5">
      <c r="A159" s="1877" t="s">
        <v>447</v>
      </c>
      <c r="B159" s="1878" t="s">
        <v>448</v>
      </c>
      <c r="C159" s="1668">
        <v>3</v>
      </c>
      <c r="D159" s="1584"/>
      <c r="E159" s="1748"/>
      <c r="F159" s="1749"/>
      <c r="G159" s="1748"/>
      <c r="H159" s="1749"/>
      <c r="I159" s="1748"/>
      <c r="J159" s="1749"/>
      <c r="K159" s="1748"/>
      <c r="L159" s="1749">
        <f>'[9]sp. recuperare si  cronici'!E44</f>
        <v>0</v>
      </c>
      <c r="M159" s="1749">
        <f>'[9]sp. recuperare si  cronici'!F44</f>
        <v>0</v>
      </c>
      <c r="N159" s="1749">
        <f>'[9]sp. recuperare si  cronici'!G44</f>
        <v>0</v>
      </c>
      <c r="O159" s="1749">
        <f>'[9]sp. recuperare si  cronici'!H44</f>
        <v>2438</v>
      </c>
      <c r="P159" s="1749">
        <f>'[9]sp. recuperare si  cronici'!I44</f>
        <v>0</v>
      </c>
      <c r="Q159" s="1749">
        <f>'[9]sp. recuperare si  cronici'!J44</f>
        <v>2374</v>
      </c>
      <c r="R159" s="1748">
        <f>'[9]sp. recuperare si  cronici'!K44</f>
        <v>559.36</v>
      </c>
      <c r="S159" s="1748">
        <f>'[9]sp. recuperare si  cronici'!L44</f>
        <v>559.36</v>
      </c>
      <c r="T159" s="1749">
        <f>'[9]sp. recuperare si  cronici'!Q44</f>
        <v>0</v>
      </c>
      <c r="U159" s="1748">
        <f>'[9]sp. recuperare si  cronici'!R44</f>
        <v>0</v>
      </c>
      <c r="V159" s="1749">
        <f>'[9]sp. recuperare si  cronici'!S44</f>
        <v>0</v>
      </c>
      <c r="W159" s="1748">
        <f>'[9]sp. recuperare si  cronici'!T44</f>
        <v>0</v>
      </c>
      <c r="X159" s="1648">
        <f t="shared" si="31"/>
        <v>559.36</v>
      </c>
      <c r="Y159" s="1649">
        <f t="shared" si="32"/>
        <v>559.36</v>
      </c>
    </row>
    <row r="160" spans="1:25" ht="13.5" thickBot="1">
      <c r="A160" s="1879" t="s">
        <v>1159</v>
      </c>
      <c r="B160" s="1880" t="s">
        <v>1160</v>
      </c>
      <c r="C160" s="1881">
        <v>3</v>
      </c>
      <c r="D160" s="1882"/>
      <c r="E160" s="1779"/>
      <c r="F160" s="1778"/>
      <c r="G160" s="1779"/>
      <c r="H160" s="1778"/>
      <c r="I160" s="1779"/>
      <c r="J160" s="1778"/>
      <c r="K160" s="1779"/>
      <c r="L160" s="1778">
        <f>'[9]sp. recuperare si  cronici'!E45</f>
        <v>72</v>
      </c>
      <c r="M160" s="1778">
        <f>'[9]sp. recuperare si  cronici'!F45</f>
        <v>182.5</v>
      </c>
      <c r="N160" s="1778">
        <f>'[9]sp. recuperare si  cronici'!G45</f>
        <v>83</v>
      </c>
      <c r="O160" s="1778">
        <f>'[9]sp. recuperare si  cronici'!H45</f>
        <v>19</v>
      </c>
      <c r="P160" s="1778">
        <f>'[9]sp. recuperare si  cronici'!I45</f>
        <v>181.6</v>
      </c>
      <c r="Q160" s="1778">
        <f>'[9]sp. recuperare si  cronici'!J45</f>
        <v>0</v>
      </c>
      <c r="R160" s="1778">
        <f>'[9]sp. recuperare si  cronici'!K45</f>
        <v>0</v>
      </c>
      <c r="S160" s="1778">
        <f>'[9]sp. recuperare si  cronici'!L45</f>
        <v>0</v>
      </c>
      <c r="T160" s="1778">
        <f>'[9]sp. recuperare si  cronici'!Q45</f>
        <v>189</v>
      </c>
      <c r="U160" s="1778">
        <f>'[9]sp. recuperare si  cronici'!R45</f>
        <v>61.73</v>
      </c>
      <c r="V160" s="1778">
        <f>'[9]sp. recuperare si  cronici'!S45</f>
        <v>190</v>
      </c>
      <c r="W160" s="1778">
        <f>'[9]sp. recuperare si  cronici'!T45</f>
        <v>61.73</v>
      </c>
      <c r="X160" s="1883">
        <f>U160+R160+M160+I160+E160</f>
        <v>244.23</v>
      </c>
      <c r="Y160" s="1884">
        <f>W160+S160+P160+K160+G160</f>
        <v>243.32999999999998</v>
      </c>
    </row>
    <row r="161" spans="1:29" ht="13.5" thickBot="1">
      <c r="A161" s="3027" t="s">
        <v>449</v>
      </c>
      <c r="B161" s="3028"/>
      <c r="C161" s="3029"/>
      <c r="D161" s="1610">
        <f>SUM(D141:D160)</f>
        <v>43317</v>
      </c>
      <c r="E161" s="1611">
        <f t="shared" ref="E161:Y161" si="33">SUM(E141:E160)</f>
        <v>92394.028000000006</v>
      </c>
      <c r="F161" s="1610">
        <f t="shared" si="33"/>
        <v>42839</v>
      </c>
      <c r="G161" s="1611">
        <f t="shared" si="33"/>
        <v>92057.708999999973</v>
      </c>
      <c r="H161" s="1610">
        <f t="shared" si="33"/>
        <v>0</v>
      </c>
      <c r="I161" s="1610">
        <f t="shared" si="33"/>
        <v>0</v>
      </c>
      <c r="J161" s="1610">
        <f t="shared" si="33"/>
        <v>0</v>
      </c>
      <c r="K161" s="1610">
        <f t="shared" si="33"/>
        <v>0</v>
      </c>
      <c r="L161" s="1610">
        <f t="shared" si="33"/>
        <v>3863</v>
      </c>
      <c r="M161" s="1611">
        <f t="shared" si="33"/>
        <v>13674.678</v>
      </c>
      <c r="N161" s="1610">
        <f t="shared" si="33"/>
        <v>3955</v>
      </c>
      <c r="O161" s="1610">
        <f t="shared" si="33"/>
        <v>42734</v>
      </c>
      <c r="P161" s="1611">
        <f t="shared" si="33"/>
        <v>13753.061</v>
      </c>
      <c r="Q161" s="1610">
        <f t="shared" si="33"/>
        <v>4566</v>
      </c>
      <c r="R161" s="1610">
        <f t="shared" si="33"/>
        <v>1121.3910000000001</v>
      </c>
      <c r="S161" s="1611">
        <f t="shared" si="33"/>
        <v>1009.37</v>
      </c>
      <c r="T161" s="1610">
        <f t="shared" si="33"/>
        <v>52134</v>
      </c>
      <c r="U161" s="1611">
        <f t="shared" si="33"/>
        <v>13841.562</v>
      </c>
      <c r="V161" s="1610">
        <f t="shared" si="33"/>
        <v>69153</v>
      </c>
      <c r="W161" s="1611">
        <f t="shared" si="33"/>
        <v>13841.562</v>
      </c>
      <c r="X161" s="1611">
        <f t="shared" si="33"/>
        <v>121031.659</v>
      </c>
      <c r="Y161" s="1611">
        <f t="shared" si="33"/>
        <v>120661.702</v>
      </c>
      <c r="Z161" s="1614">
        <f>'[9]sp. DRG'!U135+'[9]sp. recuperare si  cronici'!U46</f>
        <v>121031.65899999999</v>
      </c>
      <c r="AA161" s="1614">
        <f>'[9]sp. DRG'!V135+'[9]sp. recuperare si  cronici'!V46</f>
        <v>120661.702</v>
      </c>
      <c r="AB161" s="1615">
        <f>X161-Z161</f>
        <v>0</v>
      </c>
      <c r="AC161" s="1615">
        <f>Y161-AA161</f>
        <v>0</v>
      </c>
    </row>
    <row r="162" spans="1:29" s="1598" customFormat="1" ht="22.5">
      <c r="A162" s="1735" t="s">
        <v>450</v>
      </c>
      <c r="B162" s="1673" t="s">
        <v>451</v>
      </c>
      <c r="C162" s="1885">
        <v>1</v>
      </c>
      <c r="D162" s="1886">
        <f>'[9]sp. DRG'!E136</f>
        <v>11315</v>
      </c>
      <c r="E162" s="1781">
        <f>'[9]sp. DRG'!F136</f>
        <v>29110.6</v>
      </c>
      <c r="F162" s="1886">
        <f>'[9]sp. DRG'!G136</f>
        <v>11315</v>
      </c>
      <c r="G162" s="1781">
        <f>'[9]sp. DRG'!H136</f>
        <v>29110.6</v>
      </c>
      <c r="H162" s="1887"/>
      <c r="I162" s="1781"/>
      <c r="J162" s="1887"/>
      <c r="K162" s="1781"/>
      <c r="L162" s="1887">
        <f>'[9]sp. DRG'!I136</f>
        <v>252</v>
      </c>
      <c r="M162" s="1888">
        <f>'[9]sp. DRG'!J136</f>
        <v>958.49</v>
      </c>
      <c r="N162" s="1887">
        <f>'[9]sp. DRG'!K136</f>
        <v>166</v>
      </c>
      <c r="O162" s="1887">
        <f>'[9]sp. DRG'!L136</f>
        <v>5688</v>
      </c>
      <c r="P162" s="1888">
        <f>'[9]sp. DRG'!M136</f>
        <v>958.49</v>
      </c>
      <c r="Q162" s="1887">
        <f>'[9]sp. DRG'!N136</f>
        <v>0</v>
      </c>
      <c r="R162" s="1888">
        <f>'[9]sp. DRG'!O136</f>
        <v>0</v>
      </c>
      <c r="S162" s="1888">
        <f>'[9]sp. DRG'!P136</f>
        <v>0</v>
      </c>
      <c r="T162" s="1887">
        <f>'[9]sp. DRG'!Q136</f>
        <v>3212</v>
      </c>
      <c r="U162" s="1888">
        <f>'[9]sp. DRG'!R136</f>
        <v>1035.7</v>
      </c>
      <c r="V162" s="1887">
        <f>'[9]sp. DRG'!S136</f>
        <v>3212</v>
      </c>
      <c r="W162" s="1888">
        <f>'[9]sp. DRG'!T136</f>
        <v>1035.7</v>
      </c>
      <c r="X162" s="1624">
        <f t="shared" ref="X162:X179" si="34">U162+R162+M162+I162+E162</f>
        <v>31104.789999999997</v>
      </c>
      <c r="Y162" s="1624">
        <f t="shared" ref="Y162:Y179" si="35">W162+S162+P162+K162+G162</f>
        <v>31104.789999999997</v>
      </c>
      <c r="Z162" s="1597"/>
      <c r="AA162" s="1597"/>
    </row>
    <row r="163" spans="1:29" s="1889" customFormat="1">
      <c r="A163" s="1579" t="s">
        <v>452</v>
      </c>
      <c r="B163" s="1580" t="s">
        <v>453</v>
      </c>
      <c r="C163" s="1876">
        <v>1</v>
      </c>
      <c r="D163" s="1593">
        <f>'[9]sp. DRG'!E137</f>
        <v>232</v>
      </c>
      <c r="E163" s="1592">
        <f>'[9]sp. DRG'!F137</f>
        <v>3848.65</v>
      </c>
      <c r="F163" s="1593">
        <f>'[9]sp. DRG'!G137</f>
        <v>232</v>
      </c>
      <c r="G163" s="1592">
        <f>'[9]sp. DRG'!H137</f>
        <v>3848.65</v>
      </c>
      <c r="H163" s="1651"/>
      <c r="I163" s="1592"/>
      <c r="J163" s="1651"/>
      <c r="K163" s="1592"/>
      <c r="L163" s="1651">
        <f>'[9]sp. DRG'!I137</f>
        <v>32</v>
      </c>
      <c r="M163" s="1656">
        <f>'[9]sp. DRG'!J137</f>
        <v>69.88</v>
      </c>
      <c r="N163" s="1651">
        <f>'[9]sp. DRG'!K137</f>
        <v>32</v>
      </c>
      <c r="O163" s="1651">
        <f>'[9]sp. DRG'!L137</f>
        <v>0</v>
      </c>
      <c r="P163" s="1656">
        <f>'[9]sp. DRG'!M137</f>
        <v>69.88</v>
      </c>
      <c r="Q163" s="1651">
        <f>'[9]sp. DRG'!N137</f>
        <v>0</v>
      </c>
      <c r="R163" s="1656">
        <f>'[9]sp. DRG'!O137</f>
        <v>0</v>
      </c>
      <c r="S163" s="1656">
        <f>'[9]sp. DRG'!P137</f>
        <v>0</v>
      </c>
      <c r="T163" s="1651">
        <f>'[9]sp. DRG'!Q137</f>
        <v>3561</v>
      </c>
      <c r="U163" s="1656">
        <f>'[9]sp. DRG'!R137</f>
        <v>573.17999999999995</v>
      </c>
      <c r="V163" s="1651">
        <f>'[9]sp. DRG'!S137</f>
        <v>3561</v>
      </c>
      <c r="W163" s="1656">
        <f>'[9]sp. DRG'!T137</f>
        <v>573.17999999999995</v>
      </c>
      <c r="X163" s="1624">
        <f t="shared" si="34"/>
        <v>4491.71</v>
      </c>
      <c r="Y163" s="1624">
        <f t="shared" si="35"/>
        <v>4491.71</v>
      </c>
      <c r="Z163" s="1597"/>
      <c r="AA163" s="1597"/>
    </row>
    <row r="164" spans="1:29" s="1598" customFormat="1" ht="22.5">
      <c r="A164" s="1579" t="s">
        <v>454</v>
      </c>
      <c r="B164" s="1580" t="s">
        <v>455</v>
      </c>
      <c r="C164" s="1876">
        <v>1</v>
      </c>
      <c r="D164" s="1593">
        <f>'[9]sp. DRG'!E138</f>
        <v>582</v>
      </c>
      <c r="E164" s="1592">
        <f>'[9]sp. DRG'!F138</f>
        <v>869.78</v>
      </c>
      <c r="F164" s="1593">
        <f>'[9]sp. DRG'!G138</f>
        <v>582</v>
      </c>
      <c r="G164" s="1592">
        <f>'[9]sp. DRG'!H138</f>
        <v>869.78</v>
      </c>
      <c r="H164" s="1651"/>
      <c r="I164" s="1592"/>
      <c r="J164" s="1651"/>
      <c r="K164" s="1592"/>
      <c r="L164" s="1651">
        <f>'[9]sp. DRG'!I138</f>
        <v>0</v>
      </c>
      <c r="M164" s="1656">
        <f>'[9]sp. DRG'!J138</f>
        <v>0</v>
      </c>
      <c r="N164" s="1651">
        <f>'[9]sp. DRG'!K138</f>
        <v>0</v>
      </c>
      <c r="O164" s="1651">
        <f>'[9]sp. DRG'!L138</f>
        <v>0</v>
      </c>
      <c r="P164" s="1656">
        <f>'[9]sp. DRG'!M138</f>
        <v>0</v>
      </c>
      <c r="Q164" s="1651">
        <f>'[9]sp. DRG'!N138</f>
        <v>0</v>
      </c>
      <c r="R164" s="1656">
        <f>'[9]sp. DRG'!O138</f>
        <v>0</v>
      </c>
      <c r="S164" s="1656">
        <f>'[9]sp. DRG'!P138</f>
        <v>0</v>
      </c>
      <c r="T164" s="1651">
        <f>'[9]sp. DRG'!Q138</f>
        <v>1811</v>
      </c>
      <c r="U164" s="1656">
        <f>'[9]sp. DRG'!R138</f>
        <v>200.7</v>
      </c>
      <c r="V164" s="1651">
        <f>'[9]sp. DRG'!S138</f>
        <v>1811</v>
      </c>
      <c r="W164" s="1656">
        <f>'[9]sp. DRG'!T138</f>
        <v>200.7</v>
      </c>
      <c r="X164" s="1624">
        <f t="shared" si="34"/>
        <v>1070.48</v>
      </c>
      <c r="Y164" s="1624">
        <f t="shared" si="35"/>
        <v>1070.48</v>
      </c>
      <c r="Z164" s="1597"/>
      <c r="AA164" s="1597"/>
    </row>
    <row r="165" spans="1:29" s="1598" customFormat="1">
      <c r="A165" s="1579" t="s">
        <v>456</v>
      </c>
      <c r="B165" s="1580" t="s">
        <v>457</v>
      </c>
      <c r="C165" s="1876">
        <v>1</v>
      </c>
      <c r="D165" s="1593">
        <f>'[9]sp. DRG'!E139</f>
        <v>1740</v>
      </c>
      <c r="E165" s="1592">
        <f>'[9]sp. DRG'!F139</f>
        <v>2552.9</v>
      </c>
      <c r="F165" s="1593">
        <f>'[9]sp. DRG'!G139</f>
        <v>1740</v>
      </c>
      <c r="G165" s="1592">
        <f>'[9]sp. DRG'!H139</f>
        <v>2552.9</v>
      </c>
      <c r="H165" s="1651"/>
      <c r="I165" s="1592"/>
      <c r="J165" s="1651"/>
      <c r="K165" s="1592"/>
      <c r="L165" s="1651">
        <f>'[9]sp. DRG'!I139</f>
        <v>137</v>
      </c>
      <c r="M165" s="1656">
        <f>'[9]sp. DRG'!J139</f>
        <v>396.98</v>
      </c>
      <c r="N165" s="1651">
        <f>'[9]sp. DRG'!K139</f>
        <v>137</v>
      </c>
      <c r="O165" s="1651">
        <f>'[9]sp. DRG'!L139</f>
        <v>0</v>
      </c>
      <c r="P165" s="1656">
        <f>'[9]sp. DRG'!M139</f>
        <v>396.98</v>
      </c>
      <c r="Q165" s="1651">
        <f>'[9]sp. DRG'!N139</f>
        <v>0</v>
      </c>
      <c r="R165" s="1656">
        <f>'[9]sp. DRG'!O139</f>
        <v>0</v>
      </c>
      <c r="S165" s="1656">
        <f>'[9]sp. DRG'!P139</f>
        <v>0</v>
      </c>
      <c r="T165" s="1651">
        <f>'[9]sp. DRG'!Q139</f>
        <v>5806</v>
      </c>
      <c r="U165" s="1656">
        <f>'[9]sp. DRG'!R139</f>
        <v>1351</v>
      </c>
      <c r="V165" s="1651">
        <f>'[9]sp. DRG'!S139</f>
        <v>5806</v>
      </c>
      <c r="W165" s="1656">
        <f>'[9]sp. DRG'!T139</f>
        <v>1351</v>
      </c>
      <c r="X165" s="1624">
        <f t="shared" si="34"/>
        <v>4300.88</v>
      </c>
      <c r="Y165" s="1624">
        <f t="shared" si="35"/>
        <v>4300.88</v>
      </c>
      <c r="Z165" s="1597"/>
      <c r="AA165" s="1597"/>
    </row>
    <row r="166" spans="1:29" s="1598" customFormat="1">
      <c r="A166" s="1579" t="s">
        <v>458</v>
      </c>
      <c r="B166" s="1580" t="s">
        <v>459</v>
      </c>
      <c r="C166" s="1876">
        <v>1</v>
      </c>
      <c r="D166" s="1593">
        <f>'[9]sp. DRG'!E140</f>
        <v>546</v>
      </c>
      <c r="E166" s="1592">
        <f>'[9]sp. DRG'!F140</f>
        <v>747.2</v>
      </c>
      <c r="F166" s="1593">
        <f>'[9]sp. DRG'!G140</f>
        <v>546</v>
      </c>
      <c r="G166" s="1592">
        <f>'[9]sp. DRG'!H140</f>
        <v>747.2</v>
      </c>
      <c r="H166" s="1651"/>
      <c r="I166" s="1592"/>
      <c r="J166" s="1651"/>
      <c r="K166" s="1592"/>
      <c r="L166" s="1651">
        <f>'[9]sp. DRG'!I140</f>
        <v>0</v>
      </c>
      <c r="M166" s="1656">
        <f>'[9]sp. DRG'!J140</f>
        <v>0</v>
      </c>
      <c r="N166" s="1651">
        <f>'[9]sp. DRG'!K140</f>
        <v>0</v>
      </c>
      <c r="O166" s="1651">
        <f>'[9]sp. DRG'!L140</f>
        <v>0</v>
      </c>
      <c r="P166" s="1656">
        <f>'[9]sp. DRG'!M140</f>
        <v>0</v>
      </c>
      <c r="Q166" s="1651">
        <f>'[9]sp. DRG'!N140</f>
        <v>0</v>
      </c>
      <c r="R166" s="1656">
        <f>'[9]sp. DRG'!O140</f>
        <v>0</v>
      </c>
      <c r="S166" s="1656">
        <f>'[9]sp. DRG'!P140</f>
        <v>0</v>
      </c>
      <c r="T166" s="1651">
        <f>'[9]sp. DRG'!Q140</f>
        <v>598</v>
      </c>
      <c r="U166" s="1656">
        <f>'[9]sp. DRG'!R140</f>
        <v>117.3</v>
      </c>
      <c r="V166" s="1651">
        <f>'[9]sp. DRG'!S140</f>
        <v>598</v>
      </c>
      <c r="W166" s="1656">
        <f>'[9]sp. DRG'!T140</f>
        <v>117.3</v>
      </c>
      <c r="X166" s="1624">
        <f t="shared" si="34"/>
        <v>864.5</v>
      </c>
      <c r="Y166" s="1624">
        <f t="shared" si="35"/>
        <v>864.5</v>
      </c>
      <c r="Z166" s="1597"/>
      <c r="AA166" s="1597"/>
    </row>
    <row r="167" spans="1:29" s="1598" customFormat="1">
      <c r="A167" s="1579" t="s">
        <v>460</v>
      </c>
      <c r="B167" s="1580" t="s">
        <v>461</v>
      </c>
      <c r="C167" s="1876">
        <v>1</v>
      </c>
      <c r="D167" s="1593">
        <f>'[9]sp. DRG'!E141</f>
        <v>0</v>
      </c>
      <c r="E167" s="1592">
        <f>'[9]sp. DRG'!F141</f>
        <v>0</v>
      </c>
      <c r="F167" s="1593">
        <f>'[9]sp. DRG'!G141</f>
        <v>0</v>
      </c>
      <c r="G167" s="1592">
        <f>'[9]sp. DRG'!H141</f>
        <v>0</v>
      </c>
      <c r="H167" s="1651"/>
      <c r="I167" s="1592"/>
      <c r="J167" s="1651"/>
      <c r="K167" s="1592"/>
      <c r="L167" s="1651">
        <f>'[9]sp. DRG'!I141</f>
        <v>0</v>
      </c>
      <c r="M167" s="1656">
        <f>'[9]sp. DRG'!J141</f>
        <v>0</v>
      </c>
      <c r="N167" s="1651">
        <f>'[9]sp. DRG'!K141</f>
        <v>0</v>
      </c>
      <c r="O167" s="1651">
        <f>'[9]sp. DRG'!L141</f>
        <v>0</v>
      </c>
      <c r="P167" s="1656">
        <f>'[9]sp. DRG'!M141</f>
        <v>0</v>
      </c>
      <c r="Q167" s="1651">
        <f>'[9]sp. DRG'!N141</f>
        <v>0</v>
      </c>
      <c r="R167" s="1656">
        <f>'[9]sp. DRG'!O141</f>
        <v>0</v>
      </c>
      <c r="S167" s="1656">
        <f>'[9]sp. DRG'!P141</f>
        <v>0</v>
      </c>
      <c r="T167" s="1651">
        <f>'[9]sp. DRG'!Q141</f>
        <v>0</v>
      </c>
      <c r="U167" s="1656">
        <f>'[9]sp. DRG'!R141</f>
        <v>0</v>
      </c>
      <c r="V167" s="1651">
        <f>'[9]sp. DRG'!S141</f>
        <v>0</v>
      </c>
      <c r="W167" s="1656">
        <f>'[9]sp. DRG'!T141</f>
        <v>0</v>
      </c>
      <c r="X167" s="1624">
        <f t="shared" si="34"/>
        <v>0</v>
      </c>
      <c r="Y167" s="1624">
        <f t="shared" si="35"/>
        <v>0</v>
      </c>
      <c r="Z167" s="1597"/>
      <c r="AA167" s="1597"/>
    </row>
    <row r="168" spans="1:29" s="1598" customFormat="1" ht="22.5">
      <c r="A168" s="1890" t="s">
        <v>462</v>
      </c>
      <c r="B168" s="1891" t="s">
        <v>463</v>
      </c>
      <c r="C168" s="1876">
        <v>3</v>
      </c>
      <c r="D168" s="1593"/>
      <c r="E168" s="1656"/>
      <c r="F168" s="1651"/>
      <c r="G168" s="1656"/>
      <c r="H168" s="1651"/>
      <c r="I168" s="1656"/>
      <c r="J168" s="1651"/>
      <c r="K168" s="1656"/>
      <c r="L168" s="1651">
        <f>'[9]sp. recuperare si  cronici'!E47</f>
        <v>930</v>
      </c>
      <c r="M168" s="1656">
        <f>'[9]sp. recuperare si  cronici'!F47</f>
        <v>2814.57</v>
      </c>
      <c r="N168" s="1651">
        <f>'[9]sp. recuperare si  cronici'!G47</f>
        <v>0</v>
      </c>
      <c r="O168" s="1651">
        <f>'[9]sp. recuperare si  cronici'!H47</f>
        <v>25500</v>
      </c>
      <c r="P168" s="1656">
        <f>'[9]sp. recuperare si  cronici'!I47</f>
        <v>2814.57</v>
      </c>
      <c r="Q168" s="1651">
        <f>'[9]sp. recuperare si  cronici'!J47</f>
        <v>0</v>
      </c>
      <c r="R168" s="1656">
        <f>'[9]sp. recuperare si  cronici'!K47</f>
        <v>0</v>
      </c>
      <c r="S168" s="1656">
        <f>'[9]sp. recuperare si  cronici'!L47</f>
        <v>0</v>
      </c>
      <c r="T168" s="1651">
        <f>'[9]sp. recuperare si  cronici'!Q47</f>
        <v>244</v>
      </c>
      <c r="U168" s="1656">
        <f>'[9]sp. recuperare si  cronici'!R47</f>
        <v>35.4</v>
      </c>
      <c r="V168" s="1651">
        <f>'[9]sp. recuperare si  cronici'!S47</f>
        <v>244</v>
      </c>
      <c r="W168" s="1656">
        <f>'[9]sp. recuperare si  cronici'!T47</f>
        <v>35.4</v>
      </c>
      <c r="X168" s="1624">
        <f t="shared" si="34"/>
        <v>2849.9700000000003</v>
      </c>
      <c r="Y168" s="1624">
        <f t="shared" si="35"/>
        <v>2849.9700000000003</v>
      </c>
      <c r="Z168" s="1597"/>
      <c r="AA168" s="1597"/>
    </row>
    <row r="169" spans="1:29" s="1598" customFormat="1" ht="33.75">
      <c r="A169" s="1579" t="s">
        <v>464</v>
      </c>
      <c r="B169" s="1580" t="s">
        <v>465</v>
      </c>
      <c r="C169" s="1876">
        <v>3</v>
      </c>
      <c r="D169" s="1593"/>
      <c r="E169" s="1656"/>
      <c r="F169" s="1651"/>
      <c r="G169" s="1656"/>
      <c r="H169" s="1651"/>
      <c r="I169" s="1656"/>
      <c r="J169" s="1651"/>
      <c r="K169" s="1656"/>
      <c r="L169" s="1651">
        <f>'[9]sp. recuperare si  cronici'!E48</f>
        <v>1830</v>
      </c>
      <c r="M169" s="1656">
        <f>'[9]sp. recuperare si  cronici'!F48</f>
        <v>2211.56</v>
      </c>
      <c r="N169" s="1651">
        <f>'[9]sp. recuperare si  cronici'!G48</f>
        <v>1830</v>
      </c>
      <c r="O169" s="1651">
        <f>'[9]sp. recuperare si  cronici'!H48</f>
        <v>0</v>
      </c>
      <c r="P169" s="1656">
        <f>'[9]sp. recuperare si  cronici'!I48</f>
        <v>1934.69</v>
      </c>
      <c r="Q169" s="1651">
        <f>'[9]sp. recuperare si  cronici'!J48</f>
        <v>0</v>
      </c>
      <c r="R169" s="1656">
        <f>'[9]sp. recuperare si  cronici'!K48</f>
        <v>0</v>
      </c>
      <c r="S169" s="1656">
        <f>'[9]sp. recuperare si  cronici'!L48</f>
        <v>0</v>
      </c>
      <c r="T169" s="1651">
        <f>'[9]sp. recuperare si  cronici'!Q48</f>
        <v>0</v>
      </c>
      <c r="U169" s="1656">
        <f>'[9]sp. recuperare si  cronici'!R48</f>
        <v>0</v>
      </c>
      <c r="V169" s="1651">
        <f>'[9]sp. recuperare si  cronici'!S48</f>
        <v>0</v>
      </c>
      <c r="W169" s="1656">
        <f>'[9]sp. recuperare si  cronici'!T48</f>
        <v>0</v>
      </c>
      <c r="X169" s="1624">
        <f t="shared" si="34"/>
        <v>2211.56</v>
      </c>
      <c r="Y169" s="1624">
        <f t="shared" si="35"/>
        <v>1934.69</v>
      </c>
      <c r="Z169" s="1597"/>
      <c r="AA169" s="1597"/>
    </row>
    <row r="170" spans="1:29" s="1598" customFormat="1" ht="19.5" customHeight="1">
      <c r="A170" s="1892" t="s">
        <v>466</v>
      </c>
      <c r="B170" s="1893" t="s">
        <v>467</v>
      </c>
      <c r="C170" s="1876">
        <v>1</v>
      </c>
      <c r="D170" s="1593">
        <f>'[9]sp. DRG'!E144</f>
        <v>444</v>
      </c>
      <c r="E170" s="1593">
        <f>'[9]sp. DRG'!F144</f>
        <v>601.44000000000005</v>
      </c>
      <c r="F170" s="1593">
        <f>'[9]sp. DRG'!G144</f>
        <v>444</v>
      </c>
      <c r="G170" s="1593">
        <f>'[9]sp. DRG'!H144</f>
        <v>601.44000000000005</v>
      </c>
      <c r="H170" s="1656"/>
      <c r="I170" s="1656"/>
      <c r="J170" s="1656"/>
      <c r="K170" s="1656"/>
      <c r="L170" s="1651">
        <f>'[9]sp. DRG'!I144</f>
        <v>0</v>
      </c>
      <c r="M170" s="1651">
        <f>'[9]sp. DRG'!J144</f>
        <v>0</v>
      </c>
      <c r="N170" s="1651">
        <f>'[9]sp. DRG'!K144</f>
        <v>0</v>
      </c>
      <c r="O170" s="1651">
        <f>'[9]sp. DRG'!L144</f>
        <v>0</v>
      </c>
      <c r="P170" s="1651">
        <f>'[9]sp. DRG'!M144</f>
        <v>0</v>
      </c>
      <c r="Q170" s="1651">
        <f>'[9]sp. DRG'!N144</f>
        <v>0</v>
      </c>
      <c r="R170" s="1651">
        <f>'[9]sp. DRG'!O144</f>
        <v>0</v>
      </c>
      <c r="S170" s="1651">
        <f>'[9]sp. DRG'!P144</f>
        <v>0</v>
      </c>
      <c r="T170" s="1651">
        <f>'[9]sp. DRG'!Q144</f>
        <v>1206</v>
      </c>
      <c r="U170" s="1651">
        <f>'[9]sp. DRG'!R144</f>
        <v>310.2</v>
      </c>
      <c r="V170" s="1651">
        <f>'[9]sp. DRG'!S144</f>
        <v>1206</v>
      </c>
      <c r="W170" s="1651">
        <f>'[9]sp. DRG'!T144</f>
        <v>310.2</v>
      </c>
      <c r="X170" s="1624">
        <f t="shared" si="34"/>
        <v>911.6400000000001</v>
      </c>
      <c r="Y170" s="1624">
        <f t="shared" si="35"/>
        <v>911.6400000000001</v>
      </c>
      <c r="Z170" s="1597"/>
      <c r="AA170" s="1597"/>
    </row>
    <row r="171" spans="1:29" s="1598" customFormat="1" ht="22.5">
      <c r="A171" s="1626" t="s">
        <v>468</v>
      </c>
      <c r="B171" s="1655" t="s">
        <v>469</v>
      </c>
      <c r="C171" s="1668">
        <v>3</v>
      </c>
      <c r="D171" s="1593"/>
      <c r="E171" s="1656"/>
      <c r="F171" s="1651"/>
      <c r="G171" s="1656"/>
      <c r="H171" s="1651"/>
      <c r="I171" s="1656"/>
      <c r="J171" s="1651"/>
      <c r="K171" s="1656"/>
      <c r="L171" s="1651">
        <f>'[9]sp. recuperare si  cronici'!E49</f>
        <v>0</v>
      </c>
      <c r="M171" s="1651">
        <f>'[9]sp. recuperare si  cronici'!F49</f>
        <v>0</v>
      </c>
      <c r="N171" s="1651">
        <f>'[9]sp. recuperare si  cronici'!G49</f>
        <v>0</v>
      </c>
      <c r="O171" s="1651">
        <f>'[9]sp. recuperare si  cronici'!H49</f>
        <v>0</v>
      </c>
      <c r="P171" s="1651">
        <f>'[9]sp. recuperare si  cronici'!I49</f>
        <v>0</v>
      </c>
      <c r="Q171" s="1651">
        <f>'[9]sp. recuperare si  cronici'!J49</f>
        <v>2380</v>
      </c>
      <c r="R171" s="1651">
        <f>'[9]sp. recuperare si  cronici'!K49</f>
        <v>252.54</v>
      </c>
      <c r="S171" s="1651">
        <f>'[9]sp. recuperare si  cronici'!L49</f>
        <v>197.57</v>
      </c>
      <c r="T171" s="1651">
        <f>'[9]sp. recuperare si  cronici'!M49</f>
        <v>0</v>
      </c>
      <c r="U171" s="1651">
        <f>'[9]sp. recuperare si  cronici'!N49</f>
        <v>0</v>
      </c>
      <c r="V171" s="1651">
        <f>'[9]sp. recuperare si  cronici'!O49</f>
        <v>0</v>
      </c>
      <c r="W171" s="1651">
        <f>'[9]sp. recuperare si  cronici'!P49</f>
        <v>0</v>
      </c>
      <c r="X171" s="1624">
        <f t="shared" si="34"/>
        <v>252.54</v>
      </c>
      <c r="Y171" s="1624">
        <f t="shared" si="35"/>
        <v>197.57</v>
      </c>
      <c r="Z171" s="1597"/>
      <c r="AA171" s="1597"/>
    </row>
    <row r="172" spans="1:29" s="1598" customFormat="1" ht="22.5">
      <c r="A172" s="1579" t="s">
        <v>470</v>
      </c>
      <c r="B172" s="1580" t="s">
        <v>471</v>
      </c>
      <c r="C172" s="1876">
        <v>1</v>
      </c>
      <c r="D172" s="1593">
        <f>'[9]sp. DRG'!E142</f>
        <v>1329</v>
      </c>
      <c r="E172" s="1592">
        <f>'[9]sp. DRG'!F142</f>
        <v>3207.7</v>
      </c>
      <c r="F172" s="1593">
        <f>'[9]sp. DRG'!G142</f>
        <v>1329</v>
      </c>
      <c r="G172" s="1592">
        <f>'[9]sp. DRG'!H142</f>
        <v>3207.7</v>
      </c>
      <c r="H172" s="1651"/>
      <c r="I172" s="1656"/>
      <c r="J172" s="1651"/>
      <c r="K172" s="1656"/>
      <c r="L172" s="1651">
        <f>'[9]sp. DRG'!I142</f>
        <v>43</v>
      </c>
      <c r="M172" s="1656">
        <f>'[9]sp. DRG'!J142</f>
        <v>51.38</v>
      </c>
      <c r="N172" s="1651">
        <f>'[9]sp. DRG'!K142</f>
        <v>43</v>
      </c>
      <c r="O172" s="1651">
        <f>'[9]sp. DRG'!L142</f>
        <v>0</v>
      </c>
      <c r="P172" s="1656">
        <f>'[9]sp. DRG'!M142</f>
        <v>51.38</v>
      </c>
      <c r="Q172" s="1651">
        <f>'[9]sp. DRG'!N142</f>
        <v>0</v>
      </c>
      <c r="R172" s="1656">
        <f>'[9]sp. DRG'!O142</f>
        <v>0</v>
      </c>
      <c r="S172" s="1656">
        <f>'[9]sp. DRG'!P142</f>
        <v>0</v>
      </c>
      <c r="T172" s="1651">
        <f>'[9]sp. DRG'!Q142</f>
        <v>3007</v>
      </c>
      <c r="U172" s="1656">
        <f>'[9]sp. DRG'!R142</f>
        <v>579.47</v>
      </c>
      <c r="V172" s="1651">
        <f>'[9]sp. DRG'!S142</f>
        <v>3007</v>
      </c>
      <c r="W172" s="1656">
        <f>'[9]sp. DRG'!T142</f>
        <v>579.47</v>
      </c>
      <c r="X172" s="1624">
        <f t="shared" si="34"/>
        <v>3838.5499999999997</v>
      </c>
      <c r="Y172" s="1624">
        <f t="shared" si="35"/>
        <v>3838.5499999999997</v>
      </c>
      <c r="Z172" s="1597"/>
      <c r="AA172" s="1597"/>
    </row>
    <row r="173" spans="1:29" s="1598" customFormat="1">
      <c r="A173" s="1626" t="s">
        <v>472</v>
      </c>
      <c r="B173" s="1655" t="s">
        <v>473</v>
      </c>
      <c r="C173" s="1668">
        <v>1</v>
      </c>
      <c r="D173" s="1593">
        <f>'[9]sp. DRG'!E143</f>
        <v>124</v>
      </c>
      <c r="E173" s="1592">
        <f>'[9]sp. DRG'!F143</f>
        <v>337.69</v>
      </c>
      <c r="F173" s="1593">
        <f>'[9]sp. DRG'!G143</f>
        <v>115</v>
      </c>
      <c r="G173" s="1592">
        <f>'[9]sp. DRG'!H143</f>
        <v>304.18</v>
      </c>
      <c r="H173" s="1651"/>
      <c r="I173" s="1656"/>
      <c r="J173" s="1651"/>
      <c r="K173" s="1656"/>
      <c r="L173" s="1651">
        <f>'[9]sp. DRG'!I143</f>
        <v>0</v>
      </c>
      <c r="M173" s="1656">
        <f>'[9]sp. DRG'!J143</f>
        <v>0</v>
      </c>
      <c r="N173" s="1651">
        <f>'[9]sp. DRG'!K143</f>
        <v>0</v>
      </c>
      <c r="O173" s="1651">
        <f>'[9]sp. DRG'!L143</f>
        <v>0</v>
      </c>
      <c r="P173" s="1656">
        <f>'[9]sp. DRG'!M143</f>
        <v>0</v>
      </c>
      <c r="Q173" s="1651">
        <f>'[9]sp. DRG'!N143</f>
        <v>0</v>
      </c>
      <c r="R173" s="1656">
        <f>'[9]sp. DRG'!O143</f>
        <v>0</v>
      </c>
      <c r="S173" s="1656">
        <f>'[9]sp. DRG'!P143</f>
        <v>0</v>
      </c>
      <c r="T173" s="1651">
        <f>'[9]sp. DRG'!Q143</f>
        <v>56</v>
      </c>
      <c r="U173" s="1656">
        <f>'[9]sp. DRG'!R143</f>
        <v>26.22</v>
      </c>
      <c r="V173" s="1651">
        <f>'[9]sp. DRG'!S143</f>
        <v>45</v>
      </c>
      <c r="W173" s="1656">
        <f>'[9]sp. DRG'!T143</f>
        <v>25.69</v>
      </c>
      <c r="X173" s="1624">
        <f t="shared" si="34"/>
        <v>363.90999999999997</v>
      </c>
      <c r="Y173" s="1624">
        <f t="shared" si="35"/>
        <v>329.87</v>
      </c>
      <c r="Z173" s="1597"/>
      <c r="AA173" s="1597"/>
    </row>
    <row r="174" spans="1:29" s="1598" customFormat="1" ht="22.5">
      <c r="A174" s="1894" t="s">
        <v>474</v>
      </c>
      <c r="B174" s="1895" t="s">
        <v>475</v>
      </c>
      <c r="C174" s="1668">
        <v>1</v>
      </c>
      <c r="D174" s="1593">
        <f>'[9]sp. DRG'!E148</f>
        <v>230</v>
      </c>
      <c r="E174" s="1593">
        <f>'[9]sp. DRG'!F148</f>
        <v>586.02</v>
      </c>
      <c r="F174" s="1593">
        <f>'[9]sp. DRG'!G148</f>
        <v>230</v>
      </c>
      <c r="G174" s="1593">
        <f>'[9]sp. DRG'!H148</f>
        <v>586.02</v>
      </c>
      <c r="H174" s="1896"/>
      <c r="I174" s="1896"/>
      <c r="J174" s="1896"/>
      <c r="K174" s="1896"/>
      <c r="L174" s="1651">
        <f>'[9]sp. DRG'!I148</f>
        <v>0</v>
      </c>
      <c r="M174" s="1651">
        <f>'[9]sp. DRG'!J148</f>
        <v>0</v>
      </c>
      <c r="N174" s="1651">
        <f>'[9]sp. DRG'!K148</f>
        <v>0</v>
      </c>
      <c r="O174" s="1651">
        <f>'[9]sp. DRG'!L148</f>
        <v>0</v>
      </c>
      <c r="P174" s="1651">
        <f>'[9]sp. DRG'!M148</f>
        <v>0</v>
      </c>
      <c r="Q174" s="1651">
        <f>'[9]sp. DRG'!N148</f>
        <v>0</v>
      </c>
      <c r="R174" s="1651">
        <f>'[9]sp. DRG'!O148</f>
        <v>0</v>
      </c>
      <c r="S174" s="1651">
        <f>'[9]sp. DRG'!P148</f>
        <v>0</v>
      </c>
      <c r="T174" s="1651">
        <f>'[9]sp. DRG'!Q148</f>
        <v>2018</v>
      </c>
      <c r="U174" s="1651">
        <f>'[9]sp. DRG'!R148</f>
        <v>358.2</v>
      </c>
      <c r="V174" s="1651">
        <f>'[9]sp. DRG'!S148</f>
        <v>2018</v>
      </c>
      <c r="W174" s="1651">
        <f>'[9]sp. DRG'!T148</f>
        <v>358.2</v>
      </c>
      <c r="X174" s="1624">
        <f t="shared" si="34"/>
        <v>944.22</v>
      </c>
      <c r="Y174" s="1624">
        <f t="shared" si="35"/>
        <v>944.22</v>
      </c>
      <c r="Z174" s="1597"/>
      <c r="AA174" s="1597"/>
    </row>
    <row r="175" spans="1:29" s="1598" customFormat="1">
      <c r="A175" s="1626" t="s">
        <v>476</v>
      </c>
      <c r="B175" s="1655" t="s">
        <v>477</v>
      </c>
      <c r="C175" s="1668">
        <v>1</v>
      </c>
      <c r="D175" s="1593">
        <f>'[9]sp. DRG'!E145</f>
        <v>828</v>
      </c>
      <c r="E175" s="1592">
        <f>'[9]sp. DRG'!F145</f>
        <v>849.36</v>
      </c>
      <c r="F175" s="1593">
        <f>'[9]sp. DRG'!G145</f>
        <v>828</v>
      </c>
      <c r="G175" s="1592">
        <f>'[9]sp. DRG'!H145</f>
        <v>849.36</v>
      </c>
      <c r="H175" s="1651"/>
      <c r="I175" s="1656"/>
      <c r="J175" s="1651"/>
      <c r="K175" s="1656"/>
      <c r="L175" s="1651">
        <f>'[9]sp. DRG'!I145</f>
        <v>50</v>
      </c>
      <c r="M175" s="1656">
        <f>'[9]sp. DRG'!J145</f>
        <v>112.7</v>
      </c>
      <c r="N175" s="1651">
        <f>'[9]sp. DRG'!K145</f>
        <v>50</v>
      </c>
      <c r="O175" s="1651">
        <f>'[9]sp. DRG'!L145</f>
        <v>0</v>
      </c>
      <c r="P175" s="1656">
        <f>'[9]sp. DRG'!M145</f>
        <v>112.7</v>
      </c>
      <c r="Q175" s="1651">
        <f>'[9]sp. DRG'!N145</f>
        <v>0</v>
      </c>
      <c r="R175" s="1656">
        <f>'[9]sp. DRG'!O145</f>
        <v>0</v>
      </c>
      <c r="S175" s="1656">
        <f>'[9]sp. DRG'!P145</f>
        <v>0</v>
      </c>
      <c r="T175" s="1651">
        <f>'[9]sp. DRG'!Q145</f>
        <v>1474</v>
      </c>
      <c r="U175" s="1656">
        <f>'[9]sp. DRG'!R145</f>
        <v>366.42</v>
      </c>
      <c r="V175" s="1651">
        <f>'[9]sp. DRG'!S145</f>
        <v>1474</v>
      </c>
      <c r="W175" s="1656">
        <f>'[9]sp. DRG'!T145</f>
        <v>366.42</v>
      </c>
      <c r="X175" s="1624">
        <f t="shared" si="34"/>
        <v>1328.48</v>
      </c>
      <c r="Y175" s="1624">
        <f t="shared" si="35"/>
        <v>1328.48</v>
      </c>
      <c r="Z175" s="1597"/>
      <c r="AA175" s="1597"/>
    </row>
    <row r="176" spans="1:29" s="1598" customFormat="1">
      <c r="A176" s="1626" t="s">
        <v>478</v>
      </c>
      <c r="B176" s="1655" t="s">
        <v>479</v>
      </c>
      <c r="C176" s="1668">
        <v>1</v>
      </c>
      <c r="D176" s="1593">
        <f>'[9]sp. DRG'!E146</f>
        <v>960</v>
      </c>
      <c r="E176" s="1592">
        <f>'[9]sp. DRG'!F146</f>
        <v>1105.57</v>
      </c>
      <c r="F176" s="1593">
        <f>'[9]sp. DRG'!G146</f>
        <v>960</v>
      </c>
      <c r="G176" s="1592">
        <f>'[9]sp. DRG'!H146</f>
        <v>1105.57</v>
      </c>
      <c r="H176" s="1651"/>
      <c r="I176" s="1656"/>
      <c r="J176" s="1651"/>
      <c r="K176" s="1656"/>
      <c r="L176" s="1651">
        <f>'[9]sp. DRG'!I146</f>
        <v>0</v>
      </c>
      <c r="M176" s="1656">
        <f>'[9]sp. DRG'!J146</f>
        <v>0</v>
      </c>
      <c r="N176" s="1651">
        <f>'[9]sp. DRG'!K146</f>
        <v>0</v>
      </c>
      <c r="O176" s="1651">
        <f>'[9]sp. DRG'!L146</f>
        <v>0</v>
      </c>
      <c r="P176" s="1656">
        <f>'[9]sp. DRG'!M146</f>
        <v>0</v>
      </c>
      <c r="Q176" s="1651">
        <f>'[9]sp. DRG'!N146</f>
        <v>0</v>
      </c>
      <c r="R176" s="1656">
        <f>'[9]sp. DRG'!O146</f>
        <v>0</v>
      </c>
      <c r="S176" s="1656">
        <f>'[9]sp. DRG'!P146</f>
        <v>0</v>
      </c>
      <c r="T176" s="1651">
        <f>'[9]sp. DRG'!Q146</f>
        <v>900</v>
      </c>
      <c r="U176" s="1656">
        <f>'[9]sp. DRG'!R146</f>
        <v>243.9</v>
      </c>
      <c r="V176" s="1651">
        <f>'[9]sp. DRG'!S146</f>
        <v>900</v>
      </c>
      <c r="W176" s="1656">
        <f>'[9]sp. DRG'!T146</f>
        <v>243.9</v>
      </c>
      <c r="X176" s="1624">
        <f t="shared" si="34"/>
        <v>1349.47</v>
      </c>
      <c r="Y176" s="1624">
        <f t="shared" si="35"/>
        <v>1349.47</v>
      </c>
      <c r="Z176" s="1597"/>
      <c r="AA176" s="1597"/>
    </row>
    <row r="177" spans="1:29" s="1598" customFormat="1">
      <c r="A177" s="1626" t="s">
        <v>480</v>
      </c>
      <c r="B177" s="1655" t="s">
        <v>481</v>
      </c>
      <c r="C177" s="1668">
        <v>1</v>
      </c>
      <c r="D177" s="1593">
        <f>'[9]sp. DRG'!E147</f>
        <v>150</v>
      </c>
      <c r="E177" s="1593">
        <f>'[9]sp. DRG'!F147</f>
        <v>104.32</v>
      </c>
      <c r="F177" s="1593">
        <f>'[9]sp. DRG'!G147</f>
        <v>150</v>
      </c>
      <c r="G177" s="1593">
        <f>'[9]sp. DRG'!H147</f>
        <v>104.32</v>
      </c>
      <c r="H177" s="1651"/>
      <c r="I177" s="1656"/>
      <c r="J177" s="1651"/>
      <c r="K177" s="1656"/>
      <c r="L177" s="1651">
        <f>'[9]sp. DRG'!I147</f>
        <v>0</v>
      </c>
      <c r="M177" s="1651">
        <f>'[9]sp. DRG'!J147</f>
        <v>0</v>
      </c>
      <c r="N177" s="1651">
        <f>'[9]sp. DRG'!K147</f>
        <v>0</v>
      </c>
      <c r="O177" s="1651">
        <f>'[9]sp. DRG'!L147</f>
        <v>0</v>
      </c>
      <c r="P177" s="1651">
        <f>'[9]sp. DRG'!M147</f>
        <v>0</v>
      </c>
      <c r="Q177" s="1651">
        <f>'[9]sp. DRG'!N147</f>
        <v>0</v>
      </c>
      <c r="R177" s="1651">
        <f>'[9]sp. DRG'!O147</f>
        <v>0</v>
      </c>
      <c r="S177" s="1651">
        <f>'[9]sp. DRG'!P147</f>
        <v>0</v>
      </c>
      <c r="T177" s="1651">
        <f>'[9]sp. DRG'!Q147</f>
        <v>44</v>
      </c>
      <c r="U177" s="1651">
        <f>'[9]sp. DRG'!R147</f>
        <v>20.64</v>
      </c>
      <c r="V177" s="1651">
        <f>'[9]sp. DRG'!S147</f>
        <v>44</v>
      </c>
      <c r="W177" s="1651">
        <f>'[9]sp. DRG'!T147</f>
        <v>20.64</v>
      </c>
      <c r="X177" s="1624">
        <f t="shared" si="34"/>
        <v>124.96</v>
      </c>
      <c r="Y177" s="1624">
        <f t="shared" si="35"/>
        <v>124.96</v>
      </c>
      <c r="Z177" s="1597"/>
      <c r="AA177" s="1597"/>
    </row>
    <row r="178" spans="1:29" s="1598" customFormat="1" ht="22.5">
      <c r="A178" s="1897" t="s">
        <v>482</v>
      </c>
      <c r="B178" s="1898" t="s">
        <v>483</v>
      </c>
      <c r="C178" s="1899">
        <v>1</v>
      </c>
      <c r="D178" s="1593">
        <f>'[9]sp. DRG'!E149</f>
        <v>1740</v>
      </c>
      <c r="E178" s="1593">
        <f>'[9]sp. DRG'!F149</f>
        <v>1346.76</v>
      </c>
      <c r="F178" s="1593">
        <f>'[9]sp. DRG'!G149</f>
        <v>1740</v>
      </c>
      <c r="G178" s="1593">
        <f>'[9]sp. DRG'!H149</f>
        <v>1346.76</v>
      </c>
      <c r="H178" s="1651"/>
      <c r="I178" s="1656"/>
      <c r="J178" s="1651"/>
      <c r="K178" s="1656"/>
      <c r="L178" s="1651">
        <f>'[9]sp. DRG'!I149</f>
        <v>0</v>
      </c>
      <c r="M178" s="1651">
        <f>'[9]sp. DRG'!J149</f>
        <v>0</v>
      </c>
      <c r="N178" s="1651">
        <f>'[9]sp. DRG'!K149</f>
        <v>0</v>
      </c>
      <c r="O178" s="1651">
        <f>'[9]sp. DRG'!L149</f>
        <v>0</v>
      </c>
      <c r="P178" s="1651">
        <f>'[9]sp. DRG'!M149</f>
        <v>0</v>
      </c>
      <c r="Q178" s="1651">
        <f>'[9]sp. DRG'!N149</f>
        <v>0</v>
      </c>
      <c r="R178" s="1651">
        <f>'[9]sp. DRG'!O149</f>
        <v>0</v>
      </c>
      <c r="S178" s="1651">
        <f>'[9]sp. DRG'!P149</f>
        <v>0</v>
      </c>
      <c r="T178" s="1651">
        <f>'[9]sp. DRG'!Q149</f>
        <v>322</v>
      </c>
      <c r="U178" s="1651">
        <f>'[9]sp. DRG'!R149</f>
        <v>107.52</v>
      </c>
      <c r="V178" s="1651">
        <f>'[9]sp. DRG'!S149</f>
        <v>186</v>
      </c>
      <c r="W178" s="1651">
        <f>'[9]sp. DRG'!T149</f>
        <v>48.96</v>
      </c>
      <c r="X178" s="1624">
        <f t="shared" si="34"/>
        <v>1454.28</v>
      </c>
      <c r="Y178" s="1624">
        <f t="shared" si="35"/>
        <v>1395.72</v>
      </c>
      <c r="Z178" s="1597"/>
      <c r="AA178" s="1597"/>
    </row>
    <row r="179" spans="1:29" s="1598" customFormat="1" ht="13.5" thickBot="1">
      <c r="A179" s="1900" t="s">
        <v>484</v>
      </c>
      <c r="B179" s="1901" t="s">
        <v>485</v>
      </c>
      <c r="C179" s="1902">
        <v>3</v>
      </c>
      <c r="D179" s="1602"/>
      <c r="E179" s="1602"/>
      <c r="F179" s="1602"/>
      <c r="G179" s="1602"/>
      <c r="H179" s="1729">
        <f>'[9]sp. recuperare si  cronici'!M50</f>
        <v>0</v>
      </c>
      <c r="I179" s="1729">
        <f>'[9]sp. recuperare si  cronici'!N50</f>
        <v>0</v>
      </c>
      <c r="J179" s="1729">
        <f>'[9]sp. recuperare si  cronici'!O50</f>
        <v>0</v>
      </c>
      <c r="K179" s="1729">
        <f>'[9]sp. recuperare si  cronici'!P50</f>
        <v>0</v>
      </c>
      <c r="L179" s="1729">
        <f>'[9]sp. recuperare si  cronici'!E50</f>
        <v>264</v>
      </c>
      <c r="M179" s="1729">
        <f>'[9]sp. recuperare si  cronici'!F50</f>
        <v>1050.75</v>
      </c>
      <c r="N179" s="1729">
        <f>'[9]sp. recuperare si  cronici'!G50</f>
        <v>264</v>
      </c>
      <c r="O179" s="1729">
        <f>'[9]sp. recuperare si  cronici'!H50</f>
        <v>0</v>
      </c>
      <c r="P179" s="1729">
        <f>'[9]sp. recuperare si  cronici'!I50</f>
        <v>1050.5999999999999</v>
      </c>
      <c r="Q179" s="1729">
        <f>'[9]sp. recuperare si  cronici'!J50</f>
        <v>0</v>
      </c>
      <c r="R179" s="1729">
        <f>'[9]sp. recuperare si  cronici'!K50</f>
        <v>0</v>
      </c>
      <c r="S179" s="1729">
        <f>'[9]sp. recuperare si  cronici'!L50</f>
        <v>0</v>
      </c>
      <c r="T179" s="1729">
        <f>'[9]sp. recuperare si  cronici'!Q50</f>
        <v>0</v>
      </c>
      <c r="U179" s="1729">
        <f>'[9]sp. recuperare si  cronici'!R50</f>
        <v>0</v>
      </c>
      <c r="V179" s="1729">
        <f>'[9]sp. recuperare si  cronici'!S50</f>
        <v>0</v>
      </c>
      <c r="W179" s="1729">
        <f>'[9]sp. recuperare si  cronici'!T50</f>
        <v>0</v>
      </c>
      <c r="X179" s="1624">
        <f t="shared" si="34"/>
        <v>1050.75</v>
      </c>
      <c r="Y179" s="1624">
        <f t="shared" si="35"/>
        <v>1050.5999999999999</v>
      </c>
      <c r="Z179" s="1597"/>
      <c r="AA179" s="1597"/>
    </row>
    <row r="180" spans="1:29" s="1598" customFormat="1" ht="13.5" thickBot="1">
      <c r="A180" s="3027" t="s">
        <v>486</v>
      </c>
      <c r="B180" s="3028"/>
      <c r="C180" s="3029"/>
      <c r="D180" s="1903">
        <f>SUM(D162:D179)</f>
        <v>20220</v>
      </c>
      <c r="E180" s="1903">
        <f t="shared" ref="E180:Y180" si="36">SUM(E162:E179)</f>
        <v>45267.99</v>
      </c>
      <c r="F180" s="1903">
        <f t="shared" si="36"/>
        <v>20211</v>
      </c>
      <c r="G180" s="1903">
        <f t="shared" si="36"/>
        <v>45234.479999999996</v>
      </c>
      <c r="H180" s="1903">
        <f t="shared" si="36"/>
        <v>0</v>
      </c>
      <c r="I180" s="1903">
        <f t="shared" si="36"/>
        <v>0</v>
      </c>
      <c r="J180" s="1903">
        <f t="shared" si="36"/>
        <v>0</v>
      </c>
      <c r="K180" s="1903">
        <f t="shared" si="36"/>
        <v>0</v>
      </c>
      <c r="L180" s="1903">
        <f t="shared" si="36"/>
        <v>3538</v>
      </c>
      <c r="M180" s="1903">
        <f t="shared" si="36"/>
        <v>7666.3099999999995</v>
      </c>
      <c r="N180" s="1903">
        <f t="shared" si="36"/>
        <v>2522</v>
      </c>
      <c r="O180" s="1903">
        <f t="shared" si="36"/>
        <v>31188</v>
      </c>
      <c r="P180" s="1903">
        <f t="shared" si="36"/>
        <v>7389.2900000000009</v>
      </c>
      <c r="Q180" s="1903">
        <f t="shared" si="36"/>
        <v>2380</v>
      </c>
      <c r="R180" s="1903">
        <f t="shared" si="36"/>
        <v>252.54</v>
      </c>
      <c r="S180" s="1903">
        <f t="shared" si="36"/>
        <v>197.57</v>
      </c>
      <c r="T180" s="1903">
        <f t="shared" si="36"/>
        <v>24259</v>
      </c>
      <c r="U180" s="1903">
        <f t="shared" si="36"/>
        <v>5325.85</v>
      </c>
      <c r="V180" s="1903">
        <f t="shared" si="36"/>
        <v>24112</v>
      </c>
      <c r="W180" s="1903">
        <f t="shared" si="36"/>
        <v>5266.7599999999993</v>
      </c>
      <c r="X180" s="1904">
        <f t="shared" si="36"/>
        <v>58512.69000000001</v>
      </c>
      <c r="Y180" s="1904">
        <f t="shared" si="36"/>
        <v>58088.100000000013</v>
      </c>
      <c r="Z180" s="1905">
        <f>'[9]sp. DRG'!U150+'[9]sp. recuperare si  cronici'!U51+'[9]sp. acuti altele decat DRG'!U31</f>
        <v>58512.69000000001</v>
      </c>
      <c r="AA180" s="1905">
        <f>'[9]sp. DRG'!V150+'[9]sp. recuperare si  cronici'!V51+'[9]sp. acuti altele decat DRG'!V31</f>
        <v>58088.100000000013</v>
      </c>
      <c r="AB180" s="1615">
        <f>X180-Z180</f>
        <v>0</v>
      </c>
      <c r="AC180" s="1615">
        <f>Y180-AA180</f>
        <v>0</v>
      </c>
    </row>
    <row r="181" spans="1:29" ht="33.75">
      <c r="A181" s="1568" t="s">
        <v>487</v>
      </c>
      <c r="B181" s="1719" t="s">
        <v>488</v>
      </c>
      <c r="C181" s="1621">
        <v>1</v>
      </c>
      <c r="D181" s="1571">
        <f>'[9]sp. DRG'!E151</f>
        <v>4614</v>
      </c>
      <c r="E181" s="1572">
        <f>'[9]sp. DRG'!F151</f>
        <v>7893.4</v>
      </c>
      <c r="F181" s="1573">
        <f>'[9]sp. DRG'!G151</f>
        <v>4560</v>
      </c>
      <c r="G181" s="1574">
        <f>'[9]sp. DRG'!H151</f>
        <v>7893.03</v>
      </c>
      <c r="H181" s="1906"/>
      <c r="I181" s="1907"/>
      <c r="J181" s="1908"/>
      <c r="K181" s="1909"/>
      <c r="L181" s="1910">
        <f>'[9]sp. DRG'!I151</f>
        <v>30</v>
      </c>
      <c r="M181" s="1911">
        <f>'[9]sp. DRG'!J151</f>
        <v>142.13999999999999</v>
      </c>
      <c r="N181" s="1912">
        <f>'[9]sp. DRG'!K151</f>
        <v>25</v>
      </c>
      <c r="O181" s="1912">
        <f>'[9]sp. DRG'!L151</f>
        <v>804</v>
      </c>
      <c r="P181" s="1911">
        <f>'[9]sp. DRG'!M151</f>
        <v>142.13999999999999</v>
      </c>
      <c r="Q181" s="1912">
        <f>'[9]sp. DRG'!N151</f>
        <v>0</v>
      </c>
      <c r="R181" s="1911">
        <f>'[9]sp. DRG'!O151</f>
        <v>0</v>
      </c>
      <c r="S181" s="1913">
        <f>'[9]sp. DRG'!P151</f>
        <v>0</v>
      </c>
      <c r="T181" s="1914">
        <f>'[9]sp. DRG'!Q151</f>
        <v>1394</v>
      </c>
      <c r="U181" s="1911">
        <f>'[9]sp. DRG'!R151</f>
        <v>518.63</v>
      </c>
      <c r="V181" s="1912">
        <f>'[9]sp. DRG'!S151</f>
        <v>1398</v>
      </c>
      <c r="W181" s="1913">
        <f>'[9]sp. DRG'!T151</f>
        <v>518.63</v>
      </c>
      <c r="X181" s="1788">
        <f>U181+R181+M181+I181+E181</f>
        <v>8554.17</v>
      </c>
      <c r="Y181" s="1649">
        <f>W181+S181+P181+K181+G181</f>
        <v>8553.7999999999993</v>
      </c>
    </row>
    <row r="182" spans="1:29" ht="22.5">
      <c r="A182" s="1579" t="s">
        <v>489</v>
      </c>
      <c r="B182" s="1723" t="s">
        <v>490</v>
      </c>
      <c r="C182" s="1581">
        <v>1</v>
      </c>
      <c r="D182" s="1582">
        <f>'[9]sp. DRG'!E152</f>
        <v>1299</v>
      </c>
      <c r="E182" s="1583">
        <f>'[9]sp. DRG'!F152</f>
        <v>1846.47</v>
      </c>
      <c r="F182" s="1584">
        <f>'[9]sp. DRG'!G152</f>
        <v>1321</v>
      </c>
      <c r="G182" s="1585">
        <f>'[9]sp. DRG'!H152</f>
        <v>1846.47</v>
      </c>
      <c r="H182" s="1746"/>
      <c r="I182" s="1583"/>
      <c r="J182" s="1744"/>
      <c r="K182" s="1587"/>
      <c r="L182" s="1915">
        <f>'[9]sp. DRG'!I152</f>
        <v>108</v>
      </c>
      <c r="M182" s="1916">
        <f>'[9]sp. DRG'!J152</f>
        <v>446.13</v>
      </c>
      <c r="N182" s="1917">
        <f>'[9]sp. DRG'!K152</f>
        <v>91</v>
      </c>
      <c r="O182" s="1917">
        <f>'[9]sp. DRG'!L152</f>
        <v>5159</v>
      </c>
      <c r="P182" s="1916">
        <f>'[9]sp. DRG'!M152</f>
        <v>446.13</v>
      </c>
      <c r="Q182" s="1917">
        <f>'[9]sp. DRG'!N152</f>
        <v>0</v>
      </c>
      <c r="R182" s="1916">
        <f>'[9]sp. DRG'!O152</f>
        <v>0</v>
      </c>
      <c r="S182" s="1918">
        <f>'[9]sp. DRG'!P152</f>
        <v>0</v>
      </c>
      <c r="T182" s="1919">
        <f>'[9]sp. DRG'!Q152</f>
        <v>159</v>
      </c>
      <c r="U182" s="1916">
        <f>'[9]sp. DRG'!R152</f>
        <v>49.59</v>
      </c>
      <c r="V182" s="1917">
        <f>'[9]sp. DRG'!S152</f>
        <v>95</v>
      </c>
      <c r="W182" s="1918">
        <f>'[9]sp. DRG'!T152</f>
        <v>34.22</v>
      </c>
      <c r="X182" s="1788">
        <f>U182+R182+M182+I182+E182</f>
        <v>2342.19</v>
      </c>
      <c r="Y182" s="1649">
        <f>W182+S182+P182+K182+G182</f>
        <v>2326.8200000000002</v>
      </c>
    </row>
    <row r="183" spans="1:29" ht="22.5">
      <c r="A183" s="1579" t="s">
        <v>491</v>
      </c>
      <c r="B183" s="1723" t="s">
        <v>492</v>
      </c>
      <c r="C183" s="1581">
        <v>1</v>
      </c>
      <c r="D183" s="1582">
        <f>'[9]sp. DRG'!E153</f>
        <v>690</v>
      </c>
      <c r="E183" s="1583">
        <f>'[9]sp. DRG'!F153</f>
        <v>737.16</v>
      </c>
      <c r="F183" s="1584">
        <f>'[9]sp. DRG'!G153</f>
        <v>642</v>
      </c>
      <c r="G183" s="1585">
        <f>'[9]sp. DRG'!H153</f>
        <v>736.67</v>
      </c>
      <c r="H183" s="1746"/>
      <c r="I183" s="1583"/>
      <c r="J183" s="1744"/>
      <c r="K183" s="1587"/>
      <c r="L183" s="1915">
        <f>'[9]sp. DRG'!I153</f>
        <v>0</v>
      </c>
      <c r="M183" s="1916">
        <f>'[9]sp. DRG'!J153</f>
        <v>0</v>
      </c>
      <c r="N183" s="1917">
        <f>'[9]sp. DRG'!K153</f>
        <v>0</v>
      </c>
      <c r="O183" s="1917">
        <f>'[9]sp. DRG'!L153</f>
        <v>0</v>
      </c>
      <c r="P183" s="1916">
        <f>'[9]sp. DRG'!M153</f>
        <v>0</v>
      </c>
      <c r="Q183" s="1917">
        <f>'[9]sp. DRG'!N153</f>
        <v>0</v>
      </c>
      <c r="R183" s="1916">
        <f>'[9]sp. DRG'!O153</f>
        <v>0</v>
      </c>
      <c r="S183" s="1918">
        <f>'[9]sp. DRG'!P153</f>
        <v>0</v>
      </c>
      <c r="T183" s="1919">
        <f>'[9]sp. DRG'!Q153</f>
        <v>396</v>
      </c>
      <c r="U183" s="1916">
        <f>'[9]sp. DRG'!R153</f>
        <v>39.04</v>
      </c>
      <c r="V183" s="1917">
        <f>'[9]sp. DRG'!S153</f>
        <v>306</v>
      </c>
      <c r="W183" s="1918">
        <f>'[9]sp. DRG'!T153</f>
        <v>34.51</v>
      </c>
      <c r="X183" s="1788">
        <f>U183+R183+M183+I183+E183</f>
        <v>776.19999999999993</v>
      </c>
      <c r="Y183" s="1649">
        <f>W183+S183+P183+K183+G183</f>
        <v>771.18</v>
      </c>
    </row>
    <row r="184" spans="1:29" ht="45">
      <c r="A184" s="1579" t="s">
        <v>493</v>
      </c>
      <c r="B184" s="1723" t="s">
        <v>494</v>
      </c>
      <c r="C184" s="1581">
        <v>1</v>
      </c>
      <c r="D184" s="1582">
        <f>'[9]sp. DRG'!E154</f>
        <v>708</v>
      </c>
      <c r="E184" s="1583">
        <f>'[9]sp. DRG'!F154</f>
        <v>727.04</v>
      </c>
      <c r="F184" s="1584">
        <f>'[9]sp. DRG'!G154</f>
        <v>728</v>
      </c>
      <c r="G184" s="1585">
        <f>'[9]sp. DRG'!H154</f>
        <v>726.01</v>
      </c>
      <c r="H184" s="1746"/>
      <c r="I184" s="1920"/>
      <c r="J184" s="1746"/>
      <c r="K184" s="1920"/>
      <c r="L184" s="1915">
        <f>'[9]sp. DRG'!I154</f>
        <v>3204</v>
      </c>
      <c r="M184" s="1916">
        <f>'[9]sp. DRG'!J154</f>
        <v>4543.6400000000003</v>
      </c>
      <c r="N184" s="1917">
        <f>'[9]sp. DRG'!K154</f>
        <v>3761</v>
      </c>
      <c r="O184" s="1917">
        <f>'[9]sp. DRG'!L154</f>
        <v>0</v>
      </c>
      <c r="P184" s="1916">
        <f>'[9]sp. DRG'!M154</f>
        <v>4543.6400000000003</v>
      </c>
      <c r="Q184" s="1917">
        <f>'[9]sp. DRG'!N154</f>
        <v>0</v>
      </c>
      <c r="R184" s="1916">
        <f>'[9]sp. DRG'!O154</f>
        <v>0</v>
      </c>
      <c r="S184" s="1918">
        <f>'[9]sp. DRG'!P154</f>
        <v>0</v>
      </c>
      <c r="T184" s="1919">
        <f>'[9]sp. DRG'!Q154</f>
        <v>993</v>
      </c>
      <c r="U184" s="1916">
        <f>'[9]sp. DRG'!R154</f>
        <v>91.93</v>
      </c>
      <c r="V184" s="1917">
        <f>'[9]sp. DRG'!S154</f>
        <v>933</v>
      </c>
      <c r="W184" s="1918">
        <f>'[9]sp. DRG'!T154</f>
        <v>91.93</v>
      </c>
      <c r="X184" s="1788">
        <f>U184+R184+M184+I184+E184</f>
        <v>5362.6100000000006</v>
      </c>
      <c r="Y184" s="1649">
        <f>W184+S184+P184+K184+G184</f>
        <v>5361.5800000000008</v>
      </c>
    </row>
    <row r="185" spans="1:29" ht="13.5" thickBot="1">
      <c r="A185" s="1630" t="s">
        <v>495</v>
      </c>
      <c r="B185" s="1724" t="s">
        <v>496</v>
      </c>
      <c r="C185" s="1662">
        <v>1</v>
      </c>
      <c r="D185" s="1633">
        <f>'[9]sp. DRG'!E155</f>
        <v>45</v>
      </c>
      <c r="E185" s="1634">
        <f>'[9]sp. DRG'!F155</f>
        <v>45.17</v>
      </c>
      <c r="F185" s="1635">
        <f>'[9]sp. DRG'!G155</f>
        <v>38</v>
      </c>
      <c r="G185" s="1636">
        <f>'[9]sp. DRG'!H155</f>
        <v>42.78</v>
      </c>
      <c r="H185" s="1746"/>
      <c r="I185" s="1638"/>
      <c r="J185" s="1744"/>
      <c r="K185" s="1921"/>
      <c r="L185" s="1922">
        <f>'[9]sp. DRG'!I155</f>
        <v>0</v>
      </c>
      <c r="M185" s="1923">
        <f>'[9]sp. DRG'!J155</f>
        <v>0</v>
      </c>
      <c r="N185" s="1924">
        <f>'[9]sp. DRG'!K155</f>
        <v>0</v>
      </c>
      <c r="O185" s="1924">
        <f>'[9]sp. DRG'!L155</f>
        <v>0</v>
      </c>
      <c r="P185" s="1923">
        <f>'[9]sp. DRG'!M155</f>
        <v>0</v>
      </c>
      <c r="Q185" s="1924">
        <f>'[9]sp. DRG'!N155</f>
        <v>0</v>
      </c>
      <c r="R185" s="1923">
        <f>'[9]sp. DRG'!O155</f>
        <v>0</v>
      </c>
      <c r="S185" s="1925">
        <f>'[9]sp. DRG'!P155</f>
        <v>0</v>
      </c>
      <c r="T185" s="1926">
        <f>'[9]sp. DRG'!Q155</f>
        <v>15</v>
      </c>
      <c r="U185" s="1923">
        <f>'[9]sp. DRG'!R155</f>
        <v>9.66</v>
      </c>
      <c r="V185" s="1924">
        <f>'[9]sp. DRG'!S155</f>
        <v>14</v>
      </c>
      <c r="W185" s="1925">
        <f>'[9]sp. DRG'!T155</f>
        <v>8</v>
      </c>
      <c r="X185" s="1788">
        <f>U185+R185+M185+I185+E185</f>
        <v>54.83</v>
      </c>
      <c r="Y185" s="1649">
        <f>W185+S185+P185+K185+G185</f>
        <v>50.78</v>
      </c>
    </row>
    <row r="186" spans="1:29" ht="13.5" thickBot="1">
      <c r="A186" s="3027" t="s">
        <v>497</v>
      </c>
      <c r="B186" s="3028"/>
      <c r="C186" s="3029"/>
      <c r="D186" s="1641">
        <f t="shared" ref="D186:Y186" si="37">SUM(D181:D185)</f>
        <v>7356</v>
      </c>
      <c r="E186" s="1642">
        <f t="shared" si="37"/>
        <v>11249.24</v>
      </c>
      <c r="F186" s="1641">
        <f t="shared" si="37"/>
        <v>7289</v>
      </c>
      <c r="G186" s="1642">
        <f t="shared" si="37"/>
        <v>11244.960000000001</v>
      </c>
      <c r="H186" s="1731">
        <f t="shared" si="37"/>
        <v>0</v>
      </c>
      <c r="I186" s="1611">
        <f t="shared" si="37"/>
        <v>0</v>
      </c>
      <c r="J186" s="1610">
        <f t="shared" si="37"/>
        <v>0</v>
      </c>
      <c r="K186" s="1611">
        <f t="shared" si="37"/>
        <v>0</v>
      </c>
      <c r="L186" s="1643">
        <f t="shared" si="37"/>
        <v>3342</v>
      </c>
      <c r="M186" s="1642">
        <f t="shared" si="37"/>
        <v>5131.91</v>
      </c>
      <c r="N186" s="1641">
        <f t="shared" si="37"/>
        <v>3877</v>
      </c>
      <c r="O186" s="1641">
        <f t="shared" si="37"/>
        <v>5963</v>
      </c>
      <c r="P186" s="1642">
        <f t="shared" si="37"/>
        <v>5131.91</v>
      </c>
      <c r="Q186" s="1641">
        <f t="shared" si="37"/>
        <v>0</v>
      </c>
      <c r="R186" s="1642">
        <f t="shared" si="37"/>
        <v>0</v>
      </c>
      <c r="S186" s="1644">
        <f t="shared" si="37"/>
        <v>0</v>
      </c>
      <c r="T186" s="1612">
        <f t="shared" si="37"/>
        <v>2957</v>
      </c>
      <c r="U186" s="1613">
        <f t="shared" si="37"/>
        <v>708.85</v>
      </c>
      <c r="V186" s="1612">
        <f t="shared" si="37"/>
        <v>2746</v>
      </c>
      <c r="W186" s="1613">
        <f t="shared" si="37"/>
        <v>687.29</v>
      </c>
      <c r="X186" s="1611">
        <f t="shared" si="37"/>
        <v>17090.000000000004</v>
      </c>
      <c r="Y186" s="1611">
        <f t="shared" si="37"/>
        <v>17064.16</v>
      </c>
      <c r="Z186" s="1614">
        <f>'[9]sp. DRG'!U156+'[9]sp. acuti altele decat DRG'!U32+'[9]sp. recuperare si  cronici'!U52</f>
        <v>17090.000000000004</v>
      </c>
      <c r="AA186" s="1614">
        <f>'[9]sp. DRG'!V156+'[9]sp. acuti altele decat DRG'!V32+'[9]sp. recuperare si  cronici'!V52</f>
        <v>17064.16</v>
      </c>
      <c r="AB186" s="1615">
        <f>X186-Z186</f>
        <v>0</v>
      </c>
      <c r="AC186" s="1615">
        <f>Y186-AA186</f>
        <v>0</v>
      </c>
    </row>
    <row r="187" spans="1:29" s="1598" customFormat="1">
      <c r="A187" s="1568" t="s">
        <v>498</v>
      </c>
      <c r="B187" s="1719" t="s">
        <v>499</v>
      </c>
      <c r="C187" s="1823">
        <v>1</v>
      </c>
      <c r="D187" s="1674">
        <f>'[9]sp. DRG'!E157</f>
        <v>8696</v>
      </c>
      <c r="E187" s="1675">
        <f>'[9]sp. DRG'!F157</f>
        <v>17175.45</v>
      </c>
      <c r="F187" s="1676">
        <f>'[9]sp. DRG'!G157</f>
        <v>8696</v>
      </c>
      <c r="G187" s="1677">
        <f>'[9]sp. DRG'!H157</f>
        <v>17175.45</v>
      </c>
      <c r="H187" s="1927"/>
      <c r="I187" s="1781"/>
      <c r="J187" s="1887"/>
      <c r="K187" s="1928"/>
      <c r="L187" s="1929">
        <f>'[9]sp. DRG'!I157</f>
        <v>1501</v>
      </c>
      <c r="M187" s="1705">
        <f>'[9]sp. DRG'!J157</f>
        <v>6133.46</v>
      </c>
      <c r="N187" s="1704">
        <f>'[9]sp. DRG'!K157</f>
        <v>718</v>
      </c>
      <c r="O187" s="1704">
        <f>'[9]sp. DRG'!L157</f>
        <v>28007</v>
      </c>
      <c r="P187" s="1705">
        <f>'[9]sp. DRG'!M157</f>
        <v>5972.13</v>
      </c>
      <c r="Q187" s="1704">
        <f>'[9]sp. DRG'!N157</f>
        <v>0</v>
      </c>
      <c r="R187" s="1705">
        <f>'[9]sp. DRG'!O157</f>
        <v>0</v>
      </c>
      <c r="S187" s="1706">
        <f>'[9]sp. DRG'!P157</f>
        <v>0</v>
      </c>
      <c r="T187" s="1929">
        <f>'[9]sp. DRG'!Q157</f>
        <v>4997</v>
      </c>
      <c r="U187" s="1930">
        <f>'[9]sp. DRG'!R157</f>
        <v>1502.92</v>
      </c>
      <c r="V187" s="1703">
        <f>'[9]sp. DRG'!S157</f>
        <v>4905</v>
      </c>
      <c r="W187" s="1931">
        <f>'[9]sp. DRG'!T157</f>
        <v>1486.66</v>
      </c>
      <c r="X187" s="1788">
        <f>U187+R187+M187+I187+E187</f>
        <v>24811.83</v>
      </c>
      <c r="Y187" s="1649">
        <f>W187+S187+P187+K187+G187</f>
        <v>24634.240000000002</v>
      </c>
      <c r="Z187" s="1597"/>
      <c r="AA187" s="1597"/>
    </row>
    <row r="188" spans="1:29" s="1598" customFormat="1">
      <c r="A188" s="1579" t="s">
        <v>500</v>
      </c>
      <c r="B188" s="1723" t="s">
        <v>501</v>
      </c>
      <c r="C188" s="1823">
        <v>1</v>
      </c>
      <c r="D188" s="1591">
        <f>'[9]sp. DRG'!E158</f>
        <v>1411</v>
      </c>
      <c r="E188" s="1592">
        <f>'[9]sp. DRG'!F158</f>
        <v>2046.05</v>
      </c>
      <c r="F188" s="1593">
        <f>'[9]sp. DRG'!G158</f>
        <v>1411</v>
      </c>
      <c r="G188" s="1594">
        <f>'[9]sp. DRG'!H158</f>
        <v>2046.05</v>
      </c>
      <c r="H188" s="1650"/>
      <c r="I188" s="1592"/>
      <c r="J188" s="1651"/>
      <c r="K188" s="1596"/>
      <c r="L188" s="1659">
        <f>'[9]sp. DRG'!I158</f>
        <v>279</v>
      </c>
      <c r="M188" s="1656">
        <f>'[9]sp. DRG'!J158</f>
        <v>636.03</v>
      </c>
      <c r="N188" s="1651">
        <f>'[9]sp. DRG'!K158</f>
        <v>276</v>
      </c>
      <c r="O188" s="1651">
        <f>'[9]sp. DRG'!L158</f>
        <v>426</v>
      </c>
      <c r="P188" s="1656">
        <f>'[9]sp. DRG'!M158</f>
        <v>601.02</v>
      </c>
      <c r="Q188" s="1651">
        <f>'[9]sp. DRG'!N158</f>
        <v>0</v>
      </c>
      <c r="R188" s="1656">
        <f>'[9]sp. DRG'!O158</f>
        <v>0</v>
      </c>
      <c r="S188" s="1657">
        <f>'[9]sp. DRG'!P158</f>
        <v>0</v>
      </c>
      <c r="T188" s="1932">
        <f>'[9]sp. DRG'!Q158</f>
        <v>1016</v>
      </c>
      <c r="U188" s="1727">
        <f>'[9]sp. DRG'!R158</f>
        <v>236.02</v>
      </c>
      <c r="V188" s="1927">
        <f>'[9]sp. DRG'!S158</f>
        <v>1010</v>
      </c>
      <c r="W188" s="1933">
        <f>'[9]sp. DRG'!T158</f>
        <v>234.25</v>
      </c>
      <c r="X188" s="1788">
        <f>U188+R188+M188+I188+E188</f>
        <v>2918.1</v>
      </c>
      <c r="Y188" s="1649">
        <f>W188+S188+P188+K188+G188</f>
        <v>2881.3199999999997</v>
      </c>
      <c r="Z188" s="1597"/>
      <c r="AA188" s="1597"/>
    </row>
    <row r="189" spans="1:29" s="1598" customFormat="1">
      <c r="A189" s="1579" t="s">
        <v>502</v>
      </c>
      <c r="B189" s="1723" t="s">
        <v>503</v>
      </c>
      <c r="C189" s="1823">
        <v>1</v>
      </c>
      <c r="D189" s="1591">
        <f>'[9]sp. DRG'!E159</f>
        <v>1226</v>
      </c>
      <c r="E189" s="1592">
        <f>'[9]sp. DRG'!F159</f>
        <v>1682.67</v>
      </c>
      <c r="F189" s="1593">
        <f>'[9]sp. DRG'!G159</f>
        <v>1226</v>
      </c>
      <c r="G189" s="1594">
        <f>'[9]sp. DRG'!H159</f>
        <v>1682.67</v>
      </c>
      <c r="H189" s="1650"/>
      <c r="I189" s="1592"/>
      <c r="J189" s="1651"/>
      <c r="K189" s="1596"/>
      <c r="L189" s="1659">
        <f>'[9]sp. DRG'!I159</f>
        <v>0</v>
      </c>
      <c r="M189" s="1656">
        <f>'[9]sp. DRG'!J159</f>
        <v>0</v>
      </c>
      <c r="N189" s="1651">
        <f>'[9]sp. DRG'!K159</f>
        <v>0</v>
      </c>
      <c r="O189" s="1651">
        <f>'[9]sp. DRG'!L159</f>
        <v>0</v>
      </c>
      <c r="P189" s="1656">
        <f>'[9]sp. DRG'!M159</f>
        <v>0</v>
      </c>
      <c r="Q189" s="1651">
        <f>'[9]sp. DRG'!N159</f>
        <v>0</v>
      </c>
      <c r="R189" s="1656">
        <f>'[9]sp. DRG'!O159</f>
        <v>0</v>
      </c>
      <c r="S189" s="1657">
        <f>'[9]sp. DRG'!P159</f>
        <v>0</v>
      </c>
      <c r="T189" s="1932">
        <f>'[9]sp. DRG'!Q159</f>
        <v>836</v>
      </c>
      <c r="U189" s="1727">
        <f>'[9]sp. DRG'!R159</f>
        <v>210.64</v>
      </c>
      <c r="V189" s="1927">
        <f>'[9]sp. DRG'!S159</f>
        <v>774</v>
      </c>
      <c r="W189" s="1933">
        <f>'[9]sp. DRG'!T159</f>
        <v>205.57</v>
      </c>
      <c r="X189" s="1788">
        <f>U189+R189+M189+I189+E189</f>
        <v>1893.31</v>
      </c>
      <c r="Y189" s="1649">
        <f>W189+S189+P189+K189+G189</f>
        <v>1888.24</v>
      </c>
      <c r="Z189" s="1597"/>
      <c r="AA189" s="1597"/>
    </row>
    <row r="190" spans="1:29" s="1598" customFormat="1" ht="13.5" thickBot="1">
      <c r="A190" s="1579" t="s">
        <v>504</v>
      </c>
      <c r="B190" s="1723" t="s">
        <v>505</v>
      </c>
      <c r="C190" s="1823">
        <v>1</v>
      </c>
      <c r="D190" s="1600">
        <f>'[9]sp. DRG'!E160</f>
        <v>1104</v>
      </c>
      <c r="E190" s="1601">
        <f>'[9]sp. DRG'!F160</f>
        <v>1538.13</v>
      </c>
      <c r="F190" s="1602">
        <f>'[9]sp. DRG'!G160</f>
        <v>1104</v>
      </c>
      <c r="G190" s="1603">
        <f>'[9]sp. DRG'!H160</f>
        <v>1538.13</v>
      </c>
      <c r="H190" s="1663"/>
      <c r="I190" s="1601"/>
      <c r="J190" s="1729"/>
      <c r="K190" s="1934"/>
      <c r="L190" s="1935">
        <f>'[9]sp. DRG'!I160</f>
        <v>244</v>
      </c>
      <c r="M190" s="1664">
        <f>'[9]sp. DRG'!J160</f>
        <v>541.88</v>
      </c>
      <c r="N190" s="1729">
        <f>'[9]sp. DRG'!K160</f>
        <v>244</v>
      </c>
      <c r="O190" s="1729">
        <f>'[9]sp. DRG'!L160</f>
        <v>0</v>
      </c>
      <c r="P190" s="1664">
        <f>'[9]sp. DRG'!M160</f>
        <v>541.88</v>
      </c>
      <c r="Q190" s="1729">
        <f>'[9]sp. DRG'!N160</f>
        <v>0</v>
      </c>
      <c r="R190" s="1664">
        <f>'[9]sp. DRG'!O160</f>
        <v>0</v>
      </c>
      <c r="S190" s="1665">
        <f>'[9]sp. DRG'!P160</f>
        <v>0</v>
      </c>
      <c r="T190" s="1936">
        <f>'[9]sp. DRG'!Q160</f>
        <v>546</v>
      </c>
      <c r="U190" s="1937">
        <f>'[9]sp. DRG'!R160</f>
        <v>74.7</v>
      </c>
      <c r="V190" s="1938">
        <f>'[9]sp. DRG'!S160</f>
        <v>546</v>
      </c>
      <c r="W190" s="1939">
        <f>'[9]sp. DRG'!T160</f>
        <v>74.7</v>
      </c>
      <c r="X190" s="1788">
        <f>U190+R190+M190+I190+E190</f>
        <v>2154.71</v>
      </c>
      <c r="Y190" s="1649">
        <f>W190+S190+P190+K190+G190</f>
        <v>2154.71</v>
      </c>
      <c r="Z190" s="1597"/>
      <c r="AA190" s="1597"/>
    </row>
    <row r="191" spans="1:29" ht="13.5" thickBot="1">
      <c r="A191" s="3027" t="s">
        <v>506</v>
      </c>
      <c r="B191" s="3028"/>
      <c r="C191" s="3029"/>
      <c r="D191" s="1858">
        <f t="shared" ref="D191:Y191" si="38">SUM(D187:D190)</f>
        <v>12437</v>
      </c>
      <c r="E191" s="1940">
        <f t="shared" si="38"/>
        <v>22442.3</v>
      </c>
      <c r="F191" s="1802">
        <f t="shared" si="38"/>
        <v>12437</v>
      </c>
      <c r="G191" s="1940">
        <f t="shared" si="38"/>
        <v>22442.3</v>
      </c>
      <c r="H191" s="1802">
        <f t="shared" si="38"/>
        <v>0</v>
      </c>
      <c r="I191" s="1940">
        <f t="shared" si="38"/>
        <v>0</v>
      </c>
      <c r="J191" s="1802">
        <f t="shared" si="38"/>
        <v>0</v>
      </c>
      <c r="K191" s="1940">
        <f t="shared" si="38"/>
        <v>0</v>
      </c>
      <c r="L191" s="1802">
        <f t="shared" si="38"/>
        <v>2024</v>
      </c>
      <c r="M191" s="1940">
        <f t="shared" si="38"/>
        <v>7311.37</v>
      </c>
      <c r="N191" s="1802">
        <f t="shared" si="38"/>
        <v>1238</v>
      </c>
      <c r="O191" s="1802">
        <f t="shared" si="38"/>
        <v>28433</v>
      </c>
      <c r="P191" s="1940">
        <f t="shared" si="38"/>
        <v>7115.03</v>
      </c>
      <c r="Q191" s="1802">
        <f t="shared" si="38"/>
        <v>0</v>
      </c>
      <c r="R191" s="1940">
        <f t="shared" si="38"/>
        <v>0</v>
      </c>
      <c r="S191" s="1941">
        <f t="shared" si="38"/>
        <v>0</v>
      </c>
      <c r="T191" s="1858">
        <f t="shared" si="38"/>
        <v>7395</v>
      </c>
      <c r="U191" s="1940">
        <f t="shared" si="38"/>
        <v>2024.28</v>
      </c>
      <c r="V191" s="1802">
        <f t="shared" si="38"/>
        <v>7235</v>
      </c>
      <c r="W191" s="1940">
        <f t="shared" si="38"/>
        <v>2001.18</v>
      </c>
      <c r="X191" s="1730">
        <f t="shared" si="38"/>
        <v>31777.95</v>
      </c>
      <c r="Y191" s="1730">
        <f t="shared" si="38"/>
        <v>31558.510000000002</v>
      </c>
      <c r="Z191" s="1614">
        <f>'[9]sp. DRG'!U161</f>
        <v>31777.95</v>
      </c>
      <c r="AA191" s="1614">
        <f>'[9]sp. DRG'!V161</f>
        <v>31558.510000000002</v>
      </c>
      <c r="AB191" s="1615">
        <f>X191-Z191</f>
        <v>0</v>
      </c>
      <c r="AC191" s="1615">
        <f>Y191-AA191</f>
        <v>0</v>
      </c>
    </row>
    <row r="192" spans="1:29" ht="22.5">
      <c r="A192" s="1568" t="s">
        <v>507</v>
      </c>
      <c r="B192" s="1942" t="s">
        <v>508</v>
      </c>
      <c r="C192" s="1570">
        <v>1</v>
      </c>
      <c r="D192" s="1593">
        <f>'[9]sp. DRG'!E162</f>
        <v>13027</v>
      </c>
      <c r="E192" s="1592">
        <f>'[9]sp. DRG'!F162</f>
        <v>28173.56</v>
      </c>
      <c r="F192" s="1593">
        <f>'[9]sp. DRG'!G162</f>
        <v>13378</v>
      </c>
      <c r="G192" s="1592">
        <f>'[9]sp. DRG'!H162</f>
        <v>28173.65</v>
      </c>
      <c r="H192" s="1651"/>
      <c r="I192" s="1592"/>
      <c r="J192" s="1651"/>
      <c r="K192" s="1592"/>
      <c r="L192" s="1651">
        <f>'[9]sp. DRG'!I162</f>
        <v>302</v>
      </c>
      <c r="M192" s="1656">
        <f>'[9]sp. DRG'!J162</f>
        <v>2645.05</v>
      </c>
      <c r="N192" s="1651">
        <f>'[9]sp. DRG'!K162</f>
        <v>426</v>
      </c>
      <c r="O192" s="1651">
        <f>'[9]sp. DRG'!L162</f>
        <v>2117</v>
      </c>
      <c r="P192" s="1656">
        <f>'[9]sp. DRG'!M162</f>
        <v>2645.37</v>
      </c>
      <c r="Q192" s="1651">
        <f>'[9]sp. DRG'!N162</f>
        <v>0</v>
      </c>
      <c r="R192" s="1656">
        <f>'[9]sp. DRG'!O162</f>
        <v>0</v>
      </c>
      <c r="S192" s="1656">
        <f>'[9]sp. DRG'!P162</f>
        <v>0</v>
      </c>
      <c r="T192" s="1651">
        <f>'[9]sp. DRG'!Q162</f>
        <v>1402</v>
      </c>
      <c r="U192" s="1656">
        <f>'[9]sp. DRG'!R162</f>
        <v>454.95</v>
      </c>
      <c r="V192" s="1651">
        <f>'[9]sp. DRG'!S162</f>
        <v>0</v>
      </c>
      <c r="W192" s="1656">
        <f>'[9]sp. DRG'!T162</f>
        <v>203.61</v>
      </c>
      <c r="X192" s="1648">
        <f t="shared" ref="X192:X207" si="39">U192+R192+M192+I192+E192</f>
        <v>31273.56</v>
      </c>
      <c r="Y192" s="1649">
        <f t="shared" ref="Y192:Y207" si="40">W192+S192+P192+K192+G192</f>
        <v>31022.63</v>
      </c>
    </row>
    <row r="193" spans="1:29" ht="22.5">
      <c r="A193" s="1579" t="s">
        <v>509</v>
      </c>
      <c r="B193" s="1942" t="s">
        <v>510</v>
      </c>
      <c r="C193" s="1621">
        <v>1</v>
      </c>
      <c r="D193" s="1593">
        <f>'[9]sp. DRG'!E163</f>
        <v>4083</v>
      </c>
      <c r="E193" s="1592">
        <f>'[9]sp. DRG'!F163</f>
        <v>6840.27</v>
      </c>
      <c r="F193" s="1593">
        <f>'[9]sp. DRG'!G163</f>
        <v>4006</v>
      </c>
      <c r="G193" s="1592">
        <f>'[9]sp. DRG'!H163</f>
        <v>6840.27</v>
      </c>
      <c r="H193" s="1651"/>
      <c r="I193" s="1592"/>
      <c r="J193" s="1651"/>
      <c r="K193" s="1592"/>
      <c r="L193" s="1651">
        <f>'[9]sp. DRG'!I163</f>
        <v>279</v>
      </c>
      <c r="M193" s="1656">
        <f>'[9]sp. DRG'!J163</f>
        <v>1084.02</v>
      </c>
      <c r="N193" s="1651">
        <f>'[9]sp. DRG'!K163</f>
        <v>286</v>
      </c>
      <c r="O193" s="1651">
        <f>'[9]sp. DRG'!L163</f>
        <v>752</v>
      </c>
      <c r="P193" s="1656">
        <f>'[9]sp. DRG'!M163</f>
        <v>955.75</v>
      </c>
      <c r="Q193" s="1651">
        <f>'[9]sp. DRG'!N163</f>
        <v>0</v>
      </c>
      <c r="R193" s="1656">
        <f>'[9]sp. DRG'!O163</f>
        <v>0</v>
      </c>
      <c r="S193" s="1656">
        <f>'[9]sp. DRG'!P163</f>
        <v>0</v>
      </c>
      <c r="T193" s="1651">
        <f>'[9]sp. DRG'!Q163</f>
        <v>2907</v>
      </c>
      <c r="U193" s="1656">
        <f>'[9]sp. DRG'!R163</f>
        <v>741.92</v>
      </c>
      <c r="V193" s="1651">
        <f>'[9]sp. DRG'!S163</f>
        <v>0</v>
      </c>
      <c r="W193" s="1656">
        <f>'[9]sp. DRG'!T163</f>
        <v>794.42</v>
      </c>
      <c r="X193" s="1648">
        <f t="shared" si="39"/>
        <v>8666.2100000000009</v>
      </c>
      <c r="Y193" s="1649">
        <f t="shared" si="40"/>
        <v>8590.44</v>
      </c>
    </row>
    <row r="194" spans="1:29" ht="45">
      <c r="A194" s="1579" t="s">
        <v>511</v>
      </c>
      <c r="B194" s="1942" t="s">
        <v>512</v>
      </c>
      <c r="C194" s="1621">
        <v>1</v>
      </c>
      <c r="D194" s="1593">
        <f>'[9]sp. DRG'!E164</f>
        <v>2437</v>
      </c>
      <c r="E194" s="1592">
        <f>'[9]sp. DRG'!F164</f>
        <v>4522.8900000000003</v>
      </c>
      <c r="F194" s="1593">
        <f>'[9]sp. DRG'!G164</f>
        <v>2514</v>
      </c>
      <c r="G194" s="1592">
        <f>'[9]sp. DRG'!H164</f>
        <v>4522.8900000000003</v>
      </c>
      <c r="H194" s="1651"/>
      <c r="I194" s="1592"/>
      <c r="J194" s="1651"/>
      <c r="K194" s="1592"/>
      <c r="L194" s="1651">
        <f>'[9]sp. DRG'!I164</f>
        <v>181</v>
      </c>
      <c r="M194" s="1656">
        <f>'[9]sp. DRG'!J164</f>
        <v>1175.02</v>
      </c>
      <c r="N194" s="1651">
        <f>'[9]sp. DRG'!K164</f>
        <v>0</v>
      </c>
      <c r="O194" s="1651">
        <f>'[9]sp. DRG'!L164</f>
        <v>6244</v>
      </c>
      <c r="P194" s="1656">
        <f>'[9]sp. DRG'!M164</f>
        <v>1175.26</v>
      </c>
      <c r="Q194" s="1651">
        <f>'[9]sp. DRG'!N164</f>
        <v>0</v>
      </c>
      <c r="R194" s="1656">
        <f>'[9]sp. DRG'!O164</f>
        <v>0</v>
      </c>
      <c r="S194" s="1656">
        <f>'[9]sp. DRG'!P164</f>
        <v>0</v>
      </c>
      <c r="T194" s="1651">
        <f>'[9]sp. DRG'!Q164</f>
        <v>1263</v>
      </c>
      <c r="U194" s="1656">
        <f>'[9]sp. DRG'!R164</f>
        <v>250.63</v>
      </c>
      <c r="V194" s="1651">
        <f>'[9]sp. DRG'!S164</f>
        <v>0</v>
      </c>
      <c r="W194" s="1656">
        <f>'[9]sp. DRG'!T164</f>
        <v>190.07</v>
      </c>
      <c r="X194" s="1648">
        <f t="shared" si="39"/>
        <v>5948.5400000000009</v>
      </c>
      <c r="Y194" s="1649">
        <f t="shared" si="40"/>
        <v>5888.22</v>
      </c>
    </row>
    <row r="195" spans="1:29">
      <c r="A195" s="1579" t="s">
        <v>513</v>
      </c>
      <c r="B195" s="1942" t="s">
        <v>514</v>
      </c>
      <c r="C195" s="1621">
        <v>1</v>
      </c>
      <c r="D195" s="1593">
        <f>'[9]sp. DRG'!E165</f>
        <v>966</v>
      </c>
      <c r="E195" s="1592">
        <f>'[9]sp. DRG'!F165</f>
        <v>1254.01</v>
      </c>
      <c r="F195" s="1593">
        <f>'[9]sp. DRG'!G165</f>
        <v>954</v>
      </c>
      <c r="G195" s="1592">
        <f>'[9]sp. DRG'!H165</f>
        <v>1254.01</v>
      </c>
      <c r="H195" s="1651"/>
      <c r="I195" s="1592"/>
      <c r="J195" s="1651"/>
      <c r="K195" s="1592"/>
      <c r="L195" s="1651">
        <f>'[9]sp. DRG'!I165</f>
        <v>34</v>
      </c>
      <c r="M195" s="1656">
        <f>'[9]sp. DRG'!J165</f>
        <v>64.92</v>
      </c>
      <c r="N195" s="1651">
        <f>'[9]sp. DRG'!K165</f>
        <v>49</v>
      </c>
      <c r="O195" s="1651">
        <f>'[9]sp. DRG'!L165</f>
        <v>0</v>
      </c>
      <c r="P195" s="1656">
        <f>'[9]sp. DRG'!M165</f>
        <v>64.92</v>
      </c>
      <c r="Q195" s="1651">
        <f>'[9]sp. DRG'!N165</f>
        <v>0</v>
      </c>
      <c r="R195" s="1656">
        <f>'[9]sp. DRG'!O165</f>
        <v>0</v>
      </c>
      <c r="S195" s="1656">
        <f>'[9]sp. DRG'!P165</f>
        <v>0</v>
      </c>
      <c r="T195" s="1651">
        <f>'[9]sp. DRG'!Q165</f>
        <v>966</v>
      </c>
      <c r="U195" s="1656">
        <f>'[9]sp. DRG'!R165</f>
        <v>212.55</v>
      </c>
      <c r="V195" s="1651">
        <f>'[9]sp. DRG'!S165</f>
        <v>0</v>
      </c>
      <c r="W195" s="1656">
        <f>'[9]sp. DRG'!T165</f>
        <v>293.42</v>
      </c>
      <c r="X195" s="1648">
        <f t="shared" si="39"/>
        <v>1531.48</v>
      </c>
      <c r="Y195" s="1649">
        <f t="shared" si="40"/>
        <v>1612.35</v>
      </c>
    </row>
    <row r="196" spans="1:29">
      <c r="A196" s="1579" t="s">
        <v>515</v>
      </c>
      <c r="B196" s="1942" t="s">
        <v>516</v>
      </c>
      <c r="C196" s="1621">
        <v>1</v>
      </c>
      <c r="D196" s="1593">
        <f>'[9]sp. DRG'!E166</f>
        <v>1177</v>
      </c>
      <c r="E196" s="1592">
        <f>'[9]sp. DRG'!F166</f>
        <v>1768.19</v>
      </c>
      <c r="F196" s="1593">
        <f>'[9]sp. DRG'!G166</f>
        <v>1217</v>
      </c>
      <c r="G196" s="1592">
        <f>'[9]sp. DRG'!H166</f>
        <v>1768.19</v>
      </c>
      <c r="H196" s="1651"/>
      <c r="I196" s="1592"/>
      <c r="J196" s="1651"/>
      <c r="K196" s="1592"/>
      <c r="L196" s="1651">
        <f>'[9]sp. DRG'!I166</f>
        <v>0</v>
      </c>
      <c r="M196" s="1656">
        <f>'[9]sp. DRG'!J166</f>
        <v>0</v>
      </c>
      <c r="N196" s="1651">
        <f>'[9]sp. DRG'!K166</f>
        <v>0</v>
      </c>
      <c r="O196" s="1651">
        <f>'[9]sp. DRG'!L166</f>
        <v>0</v>
      </c>
      <c r="P196" s="1656">
        <f>'[9]sp. DRG'!M166</f>
        <v>0</v>
      </c>
      <c r="Q196" s="1651">
        <f>'[9]sp. DRG'!N166</f>
        <v>0</v>
      </c>
      <c r="R196" s="1656">
        <f>'[9]sp. DRG'!O166</f>
        <v>0</v>
      </c>
      <c r="S196" s="1656">
        <f>'[9]sp. DRG'!P166</f>
        <v>0</v>
      </c>
      <c r="T196" s="1651">
        <f>'[9]sp. DRG'!Q166</f>
        <v>388</v>
      </c>
      <c r="U196" s="1656">
        <f>'[9]sp. DRG'!R166</f>
        <v>94.89</v>
      </c>
      <c r="V196" s="1651">
        <f>'[9]sp. DRG'!S166</f>
        <v>0</v>
      </c>
      <c r="W196" s="1656">
        <f>'[9]sp. DRG'!T166</f>
        <v>121.14</v>
      </c>
      <c r="X196" s="1648">
        <f t="shared" si="39"/>
        <v>1863.0800000000002</v>
      </c>
      <c r="Y196" s="1649">
        <f t="shared" si="40"/>
        <v>1889.3300000000002</v>
      </c>
    </row>
    <row r="197" spans="1:29">
      <c r="A197" s="1579" t="s">
        <v>517</v>
      </c>
      <c r="B197" s="1942" t="s">
        <v>518</v>
      </c>
      <c r="C197" s="1621">
        <v>1</v>
      </c>
      <c r="D197" s="1593">
        <f>'[9]sp. DRG'!E167</f>
        <v>951</v>
      </c>
      <c r="E197" s="1592">
        <f>'[9]sp. DRG'!F167</f>
        <v>1194</v>
      </c>
      <c r="F197" s="1593">
        <f>'[9]sp. DRG'!G167</f>
        <v>928</v>
      </c>
      <c r="G197" s="1592">
        <f>'[9]sp. DRG'!H167</f>
        <v>1194</v>
      </c>
      <c r="H197" s="1651"/>
      <c r="I197" s="1592"/>
      <c r="J197" s="1651"/>
      <c r="K197" s="1592"/>
      <c r="L197" s="1651">
        <f>'[9]sp. DRG'!I167</f>
        <v>211</v>
      </c>
      <c r="M197" s="1656">
        <f>'[9]sp. DRG'!J167</f>
        <v>0</v>
      </c>
      <c r="N197" s="1651">
        <f>'[9]sp. DRG'!K167</f>
        <v>0</v>
      </c>
      <c r="O197" s="1651">
        <f>'[9]sp. DRG'!L167</f>
        <v>0</v>
      </c>
      <c r="P197" s="1656">
        <f>'[9]sp. DRG'!M167</f>
        <v>0</v>
      </c>
      <c r="Q197" s="1651">
        <f>'[9]sp. DRG'!N167</f>
        <v>0</v>
      </c>
      <c r="R197" s="1656">
        <f>'[9]sp. DRG'!O167</f>
        <v>0</v>
      </c>
      <c r="S197" s="1656">
        <f>'[9]sp. DRG'!P167</f>
        <v>0</v>
      </c>
      <c r="T197" s="1651">
        <f>'[9]sp. DRG'!Q167</f>
        <v>623</v>
      </c>
      <c r="U197" s="1656">
        <f>'[9]sp. DRG'!R167</f>
        <v>184.98</v>
      </c>
      <c r="V197" s="1651">
        <f>'[9]sp. DRG'!S167</f>
        <v>0</v>
      </c>
      <c r="W197" s="1656">
        <f>'[9]sp. DRG'!T167</f>
        <v>208.18</v>
      </c>
      <c r="X197" s="1648">
        <f t="shared" si="39"/>
        <v>1378.98</v>
      </c>
      <c r="Y197" s="1649">
        <f t="shared" si="40"/>
        <v>1402.18</v>
      </c>
    </row>
    <row r="198" spans="1:29">
      <c r="A198" s="1579" t="s">
        <v>519</v>
      </c>
      <c r="B198" s="1942" t="s">
        <v>520</v>
      </c>
      <c r="C198" s="1621">
        <v>1</v>
      </c>
      <c r="D198" s="1593">
        <f>'[9]sp. DRG'!E168</f>
        <v>1993</v>
      </c>
      <c r="E198" s="1592">
        <f>'[9]sp. DRG'!F168</f>
        <v>2698.62</v>
      </c>
      <c r="F198" s="1593">
        <f>'[9]sp. DRG'!G168</f>
        <v>1923</v>
      </c>
      <c r="G198" s="1592">
        <f>'[9]sp. DRG'!H168</f>
        <v>2698.62</v>
      </c>
      <c r="H198" s="1651"/>
      <c r="I198" s="1592"/>
      <c r="J198" s="1651"/>
      <c r="K198" s="1592"/>
      <c r="L198" s="1651">
        <f>'[9]sp. DRG'!I168</f>
        <v>0</v>
      </c>
      <c r="M198" s="1656">
        <f>'[9]sp. DRG'!J168</f>
        <v>594.33000000000004</v>
      </c>
      <c r="N198" s="1651">
        <f>'[9]sp. DRG'!K168</f>
        <v>224</v>
      </c>
      <c r="O198" s="1651">
        <f>'[9]sp. DRG'!L168</f>
        <v>1807</v>
      </c>
      <c r="P198" s="1656">
        <f>'[9]sp. DRG'!M168</f>
        <v>594.33000000000004</v>
      </c>
      <c r="Q198" s="1651">
        <f>'[9]sp. DRG'!N168</f>
        <v>0</v>
      </c>
      <c r="R198" s="1656">
        <f>'[9]sp. DRG'!O168</f>
        <v>0</v>
      </c>
      <c r="S198" s="1656">
        <f>'[9]sp. DRG'!P168</f>
        <v>0</v>
      </c>
      <c r="T198" s="1651">
        <f>'[9]sp. DRG'!Q168</f>
        <v>810</v>
      </c>
      <c r="U198" s="1656">
        <f>'[9]sp. DRG'!R168</f>
        <v>269.97000000000003</v>
      </c>
      <c r="V198" s="1651">
        <f>'[9]sp. DRG'!S168</f>
        <v>0</v>
      </c>
      <c r="W198" s="1656">
        <f>'[9]sp. DRG'!T168</f>
        <v>298.8</v>
      </c>
      <c r="X198" s="1648">
        <f t="shared" si="39"/>
        <v>3562.92</v>
      </c>
      <c r="Y198" s="1649">
        <f t="shared" si="40"/>
        <v>3591.75</v>
      </c>
    </row>
    <row r="199" spans="1:29" ht="22.5">
      <c r="A199" s="1579" t="s">
        <v>521</v>
      </c>
      <c r="B199" s="1723" t="s">
        <v>522</v>
      </c>
      <c r="C199" s="1621">
        <v>1</v>
      </c>
      <c r="D199" s="1593">
        <f>'[9]sp. DRG'!E169</f>
        <v>0</v>
      </c>
      <c r="E199" s="1593">
        <f>'[9]sp. DRG'!F169</f>
        <v>0</v>
      </c>
      <c r="F199" s="1593">
        <f>'[9]sp. DRG'!G169</f>
        <v>0</v>
      </c>
      <c r="G199" s="1593">
        <f>'[9]sp. DRG'!H169</f>
        <v>0</v>
      </c>
      <c r="H199" s="1651"/>
      <c r="I199" s="1592"/>
      <c r="J199" s="1651"/>
      <c r="K199" s="1592"/>
      <c r="L199" s="1651">
        <f>'[9]sp. DRG'!I169</f>
        <v>0</v>
      </c>
      <c r="M199" s="1651">
        <f>'[9]sp. DRG'!J169</f>
        <v>0</v>
      </c>
      <c r="N199" s="1651">
        <f>'[9]sp. DRG'!K169</f>
        <v>0</v>
      </c>
      <c r="O199" s="1651">
        <f>'[9]sp. DRG'!L169</f>
        <v>0</v>
      </c>
      <c r="P199" s="1651">
        <f>'[9]sp. DRG'!M169</f>
        <v>0</v>
      </c>
      <c r="Q199" s="1651">
        <f>'[9]sp. DRG'!N169</f>
        <v>0</v>
      </c>
      <c r="R199" s="1651">
        <f>'[9]sp. DRG'!O169</f>
        <v>0</v>
      </c>
      <c r="S199" s="1651">
        <f>'[9]sp. DRG'!P169</f>
        <v>0</v>
      </c>
      <c r="T199" s="1651">
        <f>'[9]sp. DRG'!Q169</f>
        <v>0</v>
      </c>
      <c r="U199" s="1651">
        <f>'[9]sp. DRG'!R169</f>
        <v>0</v>
      </c>
      <c r="V199" s="1651">
        <f>'[9]sp. DRG'!S169</f>
        <v>0</v>
      </c>
      <c r="W199" s="1651">
        <f>'[9]sp. DRG'!T169</f>
        <v>0</v>
      </c>
      <c r="X199" s="1648">
        <f t="shared" si="39"/>
        <v>0</v>
      </c>
      <c r="Y199" s="1649">
        <f t="shared" si="40"/>
        <v>0</v>
      </c>
    </row>
    <row r="200" spans="1:29" ht="33.75">
      <c r="A200" s="1579" t="s">
        <v>523</v>
      </c>
      <c r="B200" s="1723" t="s">
        <v>524</v>
      </c>
      <c r="C200" s="1581">
        <v>1</v>
      </c>
      <c r="D200" s="1593">
        <f>'[9]sp. DRG'!E170</f>
        <v>682</v>
      </c>
      <c r="E200" s="1593">
        <f>'[9]sp. DRG'!F170</f>
        <v>974.97</v>
      </c>
      <c r="F200" s="1593">
        <f>'[9]sp. DRG'!G170</f>
        <v>289</v>
      </c>
      <c r="G200" s="1593">
        <f>'[9]sp. DRG'!H170</f>
        <v>974.97</v>
      </c>
      <c r="H200" s="1651"/>
      <c r="I200" s="1656"/>
      <c r="J200" s="1651"/>
      <c r="K200" s="1656"/>
      <c r="L200" s="1651">
        <f>'[9]sp. DRG'!I170</f>
        <v>0</v>
      </c>
      <c r="M200" s="1651">
        <f>'[9]sp. DRG'!J170</f>
        <v>0</v>
      </c>
      <c r="N200" s="1651">
        <f>'[9]sp. DRG'!K170</f>
        <v>0</v>
      </c>
      <c r="O200" s="1651">
        <f>'[9]sp. DRG'!L170</f>
        <v>0</v>
      </c>
      <c r="P200" s="1651">
        <f>'[9]sp. DRG'!M170</f>
        <v>0</v>
      </c>
      <c r="Q200" s="1651">
        <f>'[9]sp. DRG'!N170</f>
        <v>0</v>
      </c>
      <c r="R200" s="1651">
        <f>'[9]sp. DRG'!O170</f>
        <v>0</v>
      </c>
      <c r="S200" s="1651">
        <f>'[9]sp. DRG'!P170</f>
        <v>0</v>
      </c>
      <c r="T200" s="1651">
        <f>'[9]sp. DRG'!Q170</f>
        <v>327</v>
      </c>
      <c r="U200" s="1651">
        <f>'[9]sp. DRG'!R170</f>
        <v>46.31</v>
      </c>
      <c r="V200" s="1651">
        <f>'[9]sp. DRG'!S170</f>
        <v>0</v>
      </c>
      <c r="W200" s="1651">
        <f>'[9]sp. DRG'!T170</f>
        <v>63.25</v>
      </c>
      <c r="X200" s="1648">
        <f t="shared" si="39"/>
        <v>1021.28</v>
      </c>
      <c r="Y200" s="1649">
        <f t="shared" si="40"/>
        <v>1038.22</v>
      </c>
    </row>
    <row r="201" spans="1:29">
      <c r="A201" s="1579" t="s">
        <v>525</v>
      </c>
      <c r="B201" s="1723" t="s">
        <v>526</v>
      </c>
      <c r="C201" s="1581">
        <v>1</v>
      </c>
      <c r="D201" s="1593">
        <f>'[9]sp. DRG'!E171</f>
        <v>367</v>
      </c>
      <c r="E201" s="1592">
        <f>'[9]sp. DRG'!F171</f>
        <v>594.55999999999995</v>
      </c>
      <c r="F201" s="1593">
        <f>'[9]sp. DRG'!G171</f>
        <v>330</v>
      </c>
      <c r="G201" s="1592">
        <f>'[9]sp. DRG'!H171</f>
        <v>594.55999999999995</v>
      </c>
      <c r="H201" s="1651"/>
      <c r="I201" s="1656"/>
      <c r="J201" s="1651"/>
      <c r="K201" s="1656"/>
      <c r="L201" s="1651">
        <f>'[9]sp. DRG'!I171</f>
        <v>169</v>
      </c>
      <c r="M201" s="1656">
        <f>'[9]sp. DRG'!J171</f>
        <v>1331.4</v>
      </c>
      <c r="N201" s="1651">
        <f>'[9]sp. DRG'!K171</f>
        <v>0</v>
      </c>
      <c r="O201" s="1651">
        <f>'[9]sp. DRG'!L171</f>
        <v>8134</v>
      </c>
      <c r="P201" s="1656">
        <f>'[9]sp. DRG'!M171</f>
        <v>1331.4</v>
      </c>
      <c r="Q201" s="1651">
        <f>'[9]sp. DRG'!N171</f>
        <v>0</v>
      </c>
      <c r="R201" s="1656">
        <f>'[9]sp. DRG'!O171</f>
        <v>0</v>
      </c>
      <c r="S201" s="1656">
        <f>'[9]sp. DRG'!P171</f>
        <v>0</v>
      </c>
      <c r="T201" s="1651">
        <f>'[9]sp. DRG'!Q171</f>
        <v>0</v>
      </c>
      <c r="U201" s="1656">
        <f>'[9]sp. DRG'!R171</f>
        <v>0</v>
      </c>
      <c r="V201" s="1651">
        <f>'[9]sp. DRG'!S171</f>
        <v>0</v>
      </c>
      <c r="W201" s="1656">
        <f>'[9]sp. DRG'!T171</f>
        <v>0</v>
      </c>
      <c r="X201" s="1648">
        <f t="shared" si="39"/>
        <v>1925.96</v>
      </c>
      <c r="Y201" s="1649">
        <f t="shared" si="40"/>
        <v>1925.96</v>
      </c>
    </row>
    <row r="202" spans="1:29" ht="22.5">
      <c r="A202" s="1579" t="s">
        <v>527</v>
      </c>
      <c r="B202" s="1723" t="s">
        <v>528</v>
      </c>
      <c r="C202" s="1581">
        <v>3</v>
      </c>
      <c r="D202" s="1593"/>
      <c r="E202" s="1656"/>
      <c r="F202" s="1651"/>
      <c r="G202" s="1656"/>
      <c r="H202" s="1651"/>
      <c r="I202" s="1656"/>
      <c r="J202" s="1651"/>
      <c r="K202" s="1656"/>
      <c r="L202" s="1651">
        <f>'[9]sp. recuperare si  cronici'!E54</f>
        <v>261</v>
      </c>
      <c r="M202" s="1656">
        <f>'[9]sp. recuperare si  cronici'!F54</f>
        <v>4246.42</v>
      </c>
      <c r="N202" s="1651">
        <f>'[9]sp. recuperare si  cronici'!G54</f>
        <v>702</v>
      </c>
      <c r="O202" s="1651">
        <f>'[9]sp. recuperare si  cronici'!H54</f>
        <v>0</v>
      </c>
      <c r="P202" s="1656">
        <f>'[9]sp. recuperare si  cronici'!I54</f>
        <v>4246.42</v>
      </c>
      <c r="Q202" s="1651">
        <f>'[9]sp. recuperare si  cronici'!J54</f>
        <v>0</v>
      </c>
      <c r="R202" s="1656">
        <f>'[9]sp. recuperare si  cronici'!K54</f>
        <v>0</v>
      </c>
      <c r="S202" s="1656">
        <f>'[9]sp. recuperare si  cronici'!L54</f>
        <v>0</v>
      </c>
      <c r="T202" s="1623">
        <f>'[9]sp. recuperare si  cronici'!Q54</f>
        <v>0</v>
      </c>
      <c r="U202" s="1624">
        <f>'[9]sp. recuperare si  cronici'!R54</f>
        <v>0</v>
      </c>
      <c r="V202" s="1623">
        <f>'[9]sp. recuperare si  cronici'!S54</f>
        <v>0</v>
      </c>
      <c r="W202" s="1624">
        <f>'[9]sp. recuperare si  cronici'!T54</f>
        <v>0</v>
      </c>
      <c r="X202" s="1648">
        <f t="shared" si="39"/>
        <v>4246.42</v>
      </c>
      <c r="Y202" s="1649">
        <f t="shared" si="40"/>
        <v>4246.42</v>
      </c>
    </row>
    <row r="203" spans="1:29" ht="22.5">
      <c r="A203" s="1579" t="s">
        <v>529</v>
      </c>
      <c r="B203" s="1723" t="s">
        <v>530</v>
      </c>
      <c r="C203" s="1581">
        <v>1</v>
      </c>
      <c r="D203" s="1593">
        <f>'[9]sp. DRG'!E172</f>
        <v>1928</v>
      </c>
      <c r="E203" s="1593">
        <f>'[9]sp. DRG'!F172</f>
        <v>3762.87</v>
      </c>
      <c r="F203" s="1593">
        <f>'[9]sp. DRG'!G172</f>
        <v>1912</v>
      </c>
      <c r="G203" s="1593">
        <f>'[9]sp. DRG'!H172</f>
        <v>3762.87</v>
      </c>
      <c r="H203" s="1651"/>
      <c r="I203" s="1656"/>
      <c r="J203" s="1651"/>
      <c r="K203" s="1656"/>
      <c r="L203" s="1651">
        <f>'[9]sp. DRG'!I172</f>
        <v>333</v>
      </c>
      <c r="M203" s="1656">
        <f>'[9]sp. DRG'!J172</f>
        <v>1308.8499999999999</v>
      </c>
      <c r="N203" s="1651">
        <f>'[9]sp. DRG'!K172</f>
        <v>246</v>
      </c>
      <c r="O203" s="1651">
        <f>'[9]sp. DRG'!L172</f>
        <v>3723</v>
      </c>
      <c r="P203" s="1656">
        <f>'[9]sp. DRG'!M172</f>
        <v>1308.8499999999999</v>
      </c>
      <c r="Q203" s="1651">
        <f>'[9]sp. DRG'!N172</f>
        <v>0</v>
      </c>
      <c r="R203" s="1656">
        <f>'[9]sp. DRG'!O172</f>
        <v>0</v>
      </c>
      <c r="S203" s="1656">
        <f>'[9]sp. DRG'!P172</f>
        <v>0</v>
      </c>
      <c r="T203" s="1651">
        <f>'[9]sp. DRG'!Q172</f>
        <v>1699</v>
      </c>
      <c r="U203" s="1656">
        <f>'[9]sp. DRG'!R172</f>
        <v>383.13</v>
      </c>
      <c r="V203" s="1651">
        <f>'[9]sp. DRG'!S172</f>
        <v>0</v>
      </c>
      <c r="W203" s="1656">
        <f>'[9]sp. DRG'!T172</f>
        <v>437.7</v>
      </c>
      <c r="X203" s="1648">
        <f t="shared" si="39"/>
        <v>5454.85</v>
      </c>
      <c r="Y203" s="1649">
        <f t="shared" si="40"/>
        <v>5509.42</v>
      </c>
    </row>
    <row r="204" spans="1:29" ht="13.5" thickBot="1">
      <c r="A204" s="1943" t="s">
        <v>531</v>
      </c>
      <c r="B204" s="1944" t="s">
        <v>532</v>
      </c>
      <c r="C204" s="1581">
        <v>2</v>
      </c>
      <c r="D204" s="1593"/>
      <c r="E204" s="1593"/>
      <c r="F204" s="1593"/>
      <c r="G204" s="1593"/>
      <c r="H204" s="1651">
        <f>'[9]sp. acuti altele decat DRG'!E35</f>
        <v>0</v>
      </c>
      <c r="I204" s="1656">
        <f>'[9]sp. acuti altele decat DRG'!F35</f>
        <v>0</v>
      </c>
      <c r="J204" s="1651">
        <f>'[9]sp. acuti altele decat DRG'!G35</f>
        <v>0</v>
      </c>
      <c r="K204" s="1656">
        <f>'[9]sp. acuti altele decat DRG'!H35</f>
        <v>0</v>
      </c>
      <c r="L204" s="1651">
        <f>'[9]sp. acuti altele decat DRG'!I35</f>
        <v>0</v>
      </c>
      <c r="M204" s="1656">
        <f>'[9]sp. acuti altele decat DRG'!J35</f>
        <v>0</v>
      </c>
      <c r="N204" s="1651">
        <f>'[9]sp. acuti altele decat DRG'!L35</f>
        <v>0</v>
      </c>
      <c r="O204" s="1651">
        <f>'[9]sp. acuti altele decat DRG'!M35</f>
        <v>0</v>
      </c>
      <c r="P204" s="1656">
        <f>'[9]sp. acuti altele decat DRG'!M35</f>
        <v>0</v>
      </c>
      <c r="Q204" s="1651">
        <f>'[9]sp. acuti altele decat DRG'!N35</f>
        <v>0</v>
      </c>
      <c r="R204" s="1656">
        <f>'[9]sp. acuti altele decat DRG'!O35</f>
        <v>0</v>
      </c>
      <c r="S204" s="1656">
        <f>'[9]sp. acuti altele decat DRG'!P35</f>
        <v>0</v>
      </c>
      <c r="T204" s="1651">
        <f>'[9]sp. acuti altele decat DRG'!Q35</f>
        <v>0</v>
      </c>
      <c r="U204" s="1656">
        <f>'[9]sp. acuti altele decat DRG'!R35</f>
        <v>0</v>
      </c>
      <c r="V204" s="1651">
        <f>'[9]sp. acuti altele decat DRG'!S35</f>
        <v>0</v>
      </c>
      <c r="W204" s="1656">
        <f>'[9]sp. acuti altele decat DRG'!T35</f>
        <v>0</v>
      </c>
      <c r="X204" s="1648">
        <f t="shared" si="39"/>
        <v>0</v>
      </c>
      <c r="Y204" s="1649">
        <f t="shared" si="40"/>
        <v>0</v>
      </c>
    </row>
    <row r="205" spans="1:29" ht="23.25" thickBot="1">
      <c r="A205" s="1945" t="s">
        <v>533</v>
      </c>
      <c r="B205" s="1946" t="s">
        <v>534</v>
      </c>
      <c r="C205" s="1947">
        <v>3</v>
      </c>
      <c r="D205" s="1593"/>
      <c r="E205" s="1593"/>
      <c r="F205" s="1593"/>
      <c r="G205" s="1593"/>
      <c r="H205" s="1651"/>
      <c r="I205" s="1651"/>
      <c r="J205" s="1651"/>
      <c r="K205" s="1651"/>
      <c r="L205" s="1651">
        <f>'[9]sp. recuperare si  cronici'!E55</f>
        <v>437</v>
      </c>
      <c r="M205" s="1651">
        <f>'[9]sp. recuperare si  cronici'!F55</f>
        <v>941.87</v>
      </c>
      <c r="N205" s="1651">
        <f>'[9]sp. recuperare si  cronici'!G55</f>
        <v>447</v>
      </c>
      <c r="O205" s="1651">
        <f>'[9]sp. recuperare si  cronici'!H55</f>
        <v>0</v>
      </c>
      <c r="P205" s="1651">
        <f>'[9]sp. recuperare si  cronici'!I55</f>
        <v>941.87</v>
      </c>
      <c r="Q205" s="1651">
        <f>'[9]sp. recuperare si  cronici'!J55</f>
        <v>0</v>
      </c>
      <c r="R205" s="1651">
        <f>'[9]sp. recuperare si  cronici'!K55</f>
        <v>0</v>
      </c>
      <c r="S205" s="1651">
        <f>'[9]sp. recuperare si  cronici'!L55</f>
        <v>0</v>
      </c>
      <c r="T205" s="1651">
        <f>'[9]sp. recuperare si  cronici'!Q55</f>
        <v>210</v>
      </c>
      <c r="U205" s="1656">
        <f>'[9]sp. recuperare si  cronici'!R55</f>
        <v>53.55</v>
      </c>
      <c r="V205" s="1651">
        <f>'[9]sp. recuperare si  cronici'!S55</f>
        <v>169</v>
      </c>
      <c r="W205" s="1656">
        <f>'[9]sp. recuperare si  cronici'!T55</f>
        <v>42.39</v>
      </c>
      <c r="X205" s="1648">
        <f t="shared" si="39"/>
        <v>995.42</v>
      </c>
      <c r="Y205" s="1649">
        <f t="shared" si="40"/>
        <v>984.26</v>
      </c>
    </row>
    <row r="206" spans="1:29">
      <c r="A206" s="1948" t="s">
        <v>535</v>
      </c>
      <c r="B206" s="1949" t="s">
        <v>536</v>
      </c>
      <c r="C206" s="1668">
        <v>1</v>
      </c>
      <c r="D206" s="1602">
        <f>'[9]sp. DRG'!E173</f>
        <v>101</v>
      </c>
      <c r="E206" s="1602">
        <f>'[9]sp. DRG'!F173</f>
        <v>134.16</v>
      </c>
      <c r="F206" s="1602">
        <f>'[9]sp. DRG'!G173</f>
        <v>101</v>
      </c>
      <c r="G206" s="1602">
        <f>'[9]sp. DRG'!H173</f>
        <v>134.16</v>
      </c>
      <c r="H206" s="1729"/>
      <c r="I206" s="1729"/>
      <c r="J206" s="1729"/>
      <c r="K206" s="1729"/>
      <c r="L206" s="1729">
        <f>'[9]sp. DRG'!I173</f>
        <v>0</v>
      </c>
      <c r="M206" s="1729">
        <f>'[9]sp. DRG'!J173</f>
        <v>0</v>
      </c>
      <c r="N206" s="1729">
        <f>'[9]sp. DRG'!K173</f>
        <v>0</v>
      </c>
      <c r="O206" s="1729">
        <f>'[9]sp. DRG'!L173</f>
        <v>0</v>
      </c>
      <c r="P206" s="1729">
        <f>'[9]sp. DRG'!M173</f>
        <v>0</v>
      </c>
      <c r="Q206" s="1729">
        <f>'[9]sp. DRG'!N173</f>
        <v>0</v>
      </c>
      <c r="R206" s="1729">
        <f>'[9]sp. DRG'!O173</f>
        <v>0</v>
      </c>
      <c r="S206" s="1729">
        <f>'[9]sp. DRG'!P173</f>
        <v>0</v>
      </c>
      <c r="T206" s="1729">
        <f>'[9]sp. DRG'!Q173</f>
        <v>104</v>
      </c>
      <c r="U206" s="1729">
        <f>'[9]sp. DRG'!R173</f>
        <v>31.35</v>
      </c>
      <c r="V206" s="1729">
        <f>'[9]sp. DRG'!S173</f>
        <v>0</v>
      </c>
      <c r="W206" s="1729">
        <f>'[9]sp. DRG'!T173</f>
        <v>33.43</v>
      </c>
      <c r="X206" s="1648">
        <f>U206+R206+M206+I206+E206</f>
        <v>165.51</v>
      </c>
      <c r="Y206" s="1649">
        <f>W206+S206+P206+K206+G206</f>
        <v>167.59</v>
      </c>
    </row>
    <row r="207" spans="1:29" ht="13.5" thickBot="1">
      <c r="A207" s="1950" t="s">
        <v>537</v>
      </c>
      <c r="B207" s="1951" t="s">
        <v>538</v>
      </c>
      <c r="C207" s="1947">
        <v>1</v>
      </c>
      <c r="D207" s="1602">
        <f>'[9]sp. DRG'!E174</f>
        <v>712</v>
      </c>
      <c r="E207" s="1602">
        <f>'[9]sp. DRG'!F174</f>
        <v>1008.5</v>
      </c>
      <c r="F207" s="1602">
        <f>'[9]sp. DRG'!G174</f>
        <v>712</v>
      </c>
      <c r="G207" s="1602">
        <f>'[9]sp. DRG'!H174</f>
        <v>1008.5</v>
      </c>
      <c r="H207" s="1729"/>
      <c r="I207" s="1664"/>
      <c r="J207" s="1729"/>
      <c r="K207" s="1664"/>
      <c r="L207" s="1729">
        <f>'[9]sp. DRG'!I174</f>
        <v>32</v>
      </c>
      <c r="M207" s="1729">
        <f>'[9]sp. DRG'!J174</f>
        <v>75.599999999999994</v>
      </c>
      <c r="N207" s="1729">
        <f>'[9]sp. DRG'!K174</f>
        <v>32</v>
      </c>
      <c r="O207" s="1729">
        <f>'[9]sp. DRG'!L174</f>
        <v>32</v>
      </c>
      <c r="P207" s="1729">
        <f>'[9]sp. DRG'!M174</f>
        <v>75.599999999999994</v>
      </c>
      <c r="Q207" s="1729">
        <f>'[9]sp. DRG'!N174</f>
        <v>0</v>
      </c>
      <c r="R207" s="1729">
        <f>'[9]sp. DRG'!O174</f>
        <v>0</v>
      </c>
      <c r="S207" s="1729">
        <f>'[9]sp. DRG'!P174</f>
        <v>0</v>
      </c>
      <c r="T207" s="1729">
        <f>'[9]sp. DRG'!Q174</f>
        <v>122</v>
      </c>
      <c r="U207" s="1656">
        <f>'[9]sp. DRG'!R174</f>
        <v>39.35</v>
      </c>
      <c r="V207" s="1729">
        <f>'[9]sp. DRG'!S174</f>
        <v>0</v>
      </c>
      <c r="W207" s="1656">
        <f>'[9]sp. DRG'!T174</f>
        <v>49.26</v>
      </c>
      <c r="X207" s="1648">
        <f t="shared" si="39"/>
        <v>1123.45</v>
      </c>
      <c r="Y207" s="1649">
        <f t="shared" si="40"/>
        <v>1133.3599999999999</v>
      </c>
    </row>
    <row r="208" spans="1:29" ht="13.5" thickBot="1">
      <c r="A208" s="3027" t="s">
        <v>539</v>
      </c>
      <c r="B208" s="3028"/>
      <c r="C208" s="3029"/>
      <c r="D208" s="1610">
        <f>SUM(D192:D207)</f>
        <v>28424</v>
      </c>
      <c r="E208" s="1610">
        <f t="shared" ref="E208:Y208" si="41">SUM(E192:E207)</f>
        <v>52926.600000000013</v>
      </c>
      <c r="F208" s="1610">
        <f t="shared" si="41"/>
        <v>28264</v>
      </c>
      <c r="G208" s="1610">
        <f t="shared" si="41"/>
        <v>52926.69000000001</v>
      </c>
      <c r="H208" s="1610">
        <f t="shared" si="41"/>
        <v>0</v>
      </c>
      <c r="I208" s="1611">
        <f t="shared" si="41"/>
        <v>0</v>
      </c>
      <c r="J208" s="1610">
        <f t="shared" si="41"/>
        <v>0</v>
      </c>
      <c r="K208" s="1611">
        <f t="shared" si="41"/>
        <v>0</v>
      </c>
      <c r="L208" s="1610">
        <f t="shared" si="41"/>
        <v>2239</v>
      </c>
      <c r="M208" s="1610">
        <f t="shared" si="41"/>
        <v>13467.480000000001</v>
      </c>
      <c r="N208" s="1610">
        <f t="shared" si="41"/>
        <v>2412</v>
      </c>
      <c r="O208" s="1610">
        <f t="shared" si="41"/>
        <v>22809</v>
      </c>
      <c r="P208" s="1610">
        <f t="shared" si="41"/>
        <v>13339.770000000002</v>
      </c>
      <c r="Q208" s="1610">
        <f t="shared" si="41"/>
        <v>0</v>
      </c>
      <c r="R208" s="1610">
        <f t="shared" si="41"/>
        <v>0</v>
      </c>
      <c r="S208" s="1610">
        <f t="shared" si="41"/>
        <v>0</v>
      </c>
      <c r="T208" s="1610">
        <f t="shared" si="41"/>
        <v>10821</v>
      </c>
      <c r="U208" s="1610">
        <f t="shared" si="41"/>
        <v>2763.5800000000004</v>
      </c>
      <c r="V208" s="1610">
        <f t="shared" si="41"/>
        <v>169</v>
      </c>
      <c r="W208" s="1610">
        <f t="shared" si="41"/>
        <v>2735.67</v>
      </c>
      <c r="X208" s="1730">
        <f t="shared" si="41"/>
        <v>69157.66</v>
      </c>
      <c r="Y208" s="1730">
        <f t="shared" si="41"/>
        <v>69002.12999999999</v>
      </c>
      <c r="Z208" s="1614">
        <f>'[9]sp. DRG'!U175+'[9]sp. recuperare si  cronici'!U56+'[9]sp. acuti altele decat DRG'!U36</f>
        <v>69157.66</v>
      </c>
      <c r="AA208" s="1614">
        <f>'[9]sp. DRG'!V175+'[9]sp. recuperare si  cronici'!V56+'[9]sp. acuti altele decat DRG'!V36</f>
        <v>69002.13</v>
      </c>
      <c r="AB208" s="1615">
        <f>X208-Z208</f>
        <v>0</v>
      </c>
      <c r="AC208" s="1615">
        <f>Y208-AA208</f>
        <v>0</v>
      </c>
    </row>
    <row r="209" spans="1:29" ht="22.5">
      <c r="A209" s="1568" t="s">
        <v>540</v>
      </c>
      <c r="B209" s="1865" t="s">
        <v>541</v>
      </c>
      <c r="C209" s="1621">
        <v>1</v>
      </c>
      <c r="D209" s="1571">
        <f>'[9]sp. DRG'!E176</f>
        <v>9750</v>
      </c>
      <c r="E209" s="1572">
        <f>'[9]sp. DRG'!F176</f>
        <v>20403.240000000002</v>
      </c>
      <c r="F209" s="1573">
        <f>'[9]sp. DRG'!G176</f>
        <v>9613</v>
      </c>
      <c r="G209" s="1574">
        <f>'[9]sp. DRG'!H176</f>
        <v>19958.34</v>
      </c>
      <c r="H209" s="1840"/>
      <c r="I209" s="1907"/>
      <c r="J209" s="1842"/>
      <c r="K209" s="1909"/>
      <c r="L209" s="1647">
        <f>'[9]sp. DRG'!I176</f>
        <v>182</v>
      </c>
      <c r="M209" s="1618">
        <f>'[9]sp. DRG'!J176</f>
        <v>974.2</v>
      </c>
      <c r="N209" s="1617">
        <f>'[9]sp. DRG'!K176</f>
        <v>155</v>
      </c>
      <c r="O209" s="1617">
        <f>'[9]sp. DRG'!L176</f>
        <v>964</v>
      </c>
      <c r="P209" s="1618">
        <f>'[9]sp. DRG'!M176</f>
        <v>812.44</v>
      </c>
      <c r="Q209" s="1617">
        <f>'[9]sp. DRG'!N176</f>
        <v>670</v>
      </c>
      <c r="R209" s="1618">
        <f>'[9]sp. DRG'!O176</f>
        <v>157.87</v>
      </c>
      <c r="S209" s="1578">
        <f>'[9]sp. DRG'!P176</f>
        <v>152.21</v>
      </c>
      <c r="T209" s="1616">
        <f>'[9]sp. DRG'!Q176</f>
        <v>1545</v>
      </c>
      <c r="U209" s="1618">
        <f>'[9]sp. DRG'!R176</f>
        <v>466.27</v>
      </c>
      <c r="V209" s="1617">
        <f>'[9]sp. DRG'!S176</f>
        <v>1615</v>
      </c>
      <c r="W209" s="1578">
        <f>'[9]sp. DRG'!T176</f>
        <v>458.63</v>
      </c>
      <c r="X209" s="1648">
        <f t="shared" ref="X209:X217" si="42">U209+R209+M209+I209+E209</f>
        <v>22001.58</v>
      </c>
      <c r="Y209" s="1649">
        <f t="shared" ref="Y209:Y217" si="43">W209+S209+P209+K209+G209</f>
        <v>21381.62</v>
      </c>
    </row>
    <row r="210" spans="1:29" ht="22.5">
      <c r="A210" s="1579" t="s">
        <v>542</v>
      </c>
      <c r="B210" s="1723" t="s">
        <v>543</v>
      </c>
      <c r="C210" s="1581">
        <v>1</v>
      </c>
      <c r="D210" s="1582">
        <f>'[9]sp. DRG'!E177</f>
        <v>2910</v>
      </c>
      <c r="E210" s="1583">
        <f>'[9]sp. DRG'!F177</f>
        <v>5524.34</v>
      </c>
      <c r="F210" s="1584">
        <f>'[9]sp. DRG'!G177</f>
        <v>2766</v>
      </c>
      <c r="G210" s="1585">
        <f>'[9]sp. DRG'!H177</f>
        <v>5188.83</v>
      </c>
      <c r="H210" s="1650"/>
      <c r="I210" s="1583"/>
      <c r="J210" s="1651"/>
      <c r="K210" s="1587"/>
      <c r="L210" s="1653">
        <f>'[9]sp. DRG'!I177</f>
        <v>93</v>
      </c>
      <c r="M210" s="1624">
        <f>'[9]sp. DRG'!J177</f>
        <v>411.4</v>
      </c>
      <c r="N210" s="1623">
        <f>'[9]sp. DRG'!K177</f>
        <v>133</v>
      </c>
      <c r="O210" s="1623">
        <f>'[9]sp. DRG'!L177</f>
        <v>0</v>
      </c>
      <c r="P210" s="1624">
        <f>'[9]sp. DRG'!M177</f>
        <v>364.03</v>
      </c>
      <c r="Q210" s="1623">
        <f>'[9]sp. DRG'!N177</f>
        <v>0</v>
      </c>
      <c r="R210" s="1624">
        <f>'[9]sp. DRG'!O177</f>
        <v>0</v>
      </c>
      <c r="S210" s="1620">
        <f>'[9]sp. DRG'!P177</f>
        <v>0</v>
      </c>
      <c r="T210" s="1622">
        <f>'[9]sp. DRG'!Q177</f>
        <v>546</v>
      </c>
      <c r="U210" s="1624">
        <f>'[9]sp. DRG'!R177</f>
        <v>157.01</v>
      </c>
      <c r="V210" s="1623">
        <f>'[9]sp. DRG'!S177</f>
        <v>567</v>
      </c>
      <c r="W210" s="1620">
        <f>'[9]sp. DRG'!T177</f>
        <v>142.80000000000001</v>
      </c>
      <c r="X210" s="1648">
        <f t="shared" si="42"/>
        <v>6092.75</v>
      </c>
      <c r="Y210" s="1649">
        <f t="shared" si="43"/>
        <v>5695.66</v>
      </c>
    </row>
    <row r="211" spans="1:29" ht="22.5">
      <c r="A211" s="1579" t="s">
        <v>544</v>
      </c>
      <c r="B211" s="1723" t="s">
        <v>545</v>
      </c>
      <c r="C211" s="1581">
        <v>1</v>
      </c>
      <c r="D211" s="1582">
        <f>'[9]sp. DRG'!E178</f>
        <v>972</v>
      </c>
      <c r="E211" s="1583">
        <f>'[9]sp. DRG'!F178</f>
        <v>1274.8699999999999</v>
      </c>
      <c r="F211" s="1584">
        <f>'[9]sp. DRG'!G178</f>
        <v>841</v>
      </c>
      <c r="G211" s="1585">
        <f>'[9]sp. DRG'!H178</f>
        <v>1109.03</v>
      </c>
      <c r="H211" s="1622"/>
      <c r="I211" s="1583"/>
      <c r="J211" s="1623"/>
      <c r="K211" s="1587"/>
      <c r="L211" s="1653">
        <f>'[9]sp. DRG'!I178</f>
        <v>30</v>
      </c>
      <c r="M211" s="1624">
        <f>'[9]sp. DRG'!J178</f>
        <v>240.73</v>
      </c>
      <c r="N211" s="1623">
        <f>'[9]sp. DRG'!K178</f>
        <v>0</v>
      </c>
      <c r="O211" s="1623">
        <f>'[9]sp. DRG'!L178</f>
        <v>289</v>
      </c>
      <c r="P211" s="1624">
        <f>'[9]sp. DRG'!M178</f>
        <v>156.06</v>
      </c>
      <c r="Q211" s="1623">
        <f>'[9]sp. DRG'!N178</f>
        <v>0</v>
      </c>
      <c r="R211" s="1624">
        <f>'[9]sp. DRG'!O178</f>
        <v>0</v>
      </c>
      <c r="S211" s="1620">
        <f>'[9]sp. DRG'!P178</f>
        <v>0</v>
      </c>
      <c r="T211" s="1622">
        <f>'[9]sp. DRG'!Q178</f>
        <v>57</v>
      </c>
      <c r="U211" s="1624">
        <f>'[9]sp. DRG'!R178</f>
        <v>16.61</v>
      </c>
      <c r="V211" s="1623">
        <f>'[9]sp. DRG'!S178</f>
        <v>38</v>
      </c>
      <c r="W211" s="1620">
        <f>'[9]sp. DRG'!T178</f>
        <v>12.71</v>
      </c>
      <c r="X211" s="1648">
        <f t="shared" si="42"/>
        <v>1532.2099999999998</v>
      </c>
      <c r="Y211" s="1649">
        <f t="shared" si="43"/>
        <v>1277.8</v>
      </c>
    </row>
    <row r="212" spans="1:29" ht="22.5">
      <c r="A212" s="1579" t="s">
        <v>546</v>
      </c>
      <c r="B212" s="1723" t="s">
        <v>547</v>
      </c>
      <c r="C212" s="1581">
        <v>1</v>
      </c>
      <c r="D212" s="1582">
        <f>'[9]sp. DRG'!E179</f>
        <v>1224</v>
      </c>
      <c r="E212" s="1583">
        <f>'[9]sp. DRG'!F179</f>
        <v>2076.58</v>
      </c>
      <c r="F212" s="1584">
        <f>'[9]sp. DRG'!G179</f>
        <v>1209</v>
      </c>
      <c r="G212" s="1585">
        <f>'[9]sp. DRG'!H179</f>
        <v>2040.13</v>
      </c>
      <c r="H212" s="1622"/>
      <c r="I212" s="1583"/>
      <c r="J212" s="1623"/>
      <c r="K212" s="1587"/>
      <c r="L212" s="1653">
        <f>'[9]sp. DRG'!I179</f>
        <v>0</v>
      </c>
      <c r="M212" s="1624">
        <f>'[9]sp. DRG'!J179</f>
        <v>0</v>
      </c>
      <c r="N212" s="1623">
        <f>'[9]sp. DRG'!K179</f>
        <v>0</v>
      </c>
      <c r="O212" s="1623">
        <f>'[9]sp. DRG'!L179</f>
        <v>0</v>
      </c>
      <c r="P212" s="1624">
        <f>'[9]sp. DRG'!M179</f>
        <v>0</v>
      </c>
      <c r="Q212" s="1623">
        <f>'[9]sp. DRG'!N179</f>
        <v>0</v>
      </c>
      <c r="R212" s="1624">
        <f>'[9]sp. DRG'!O179</f>
        <v>0</v>
      </c>
      <c r="S212" s="1620">
        <f>'[9]sp. DRG'!P179</f>
        <v>0</v>
      </c>
      <c r="T212" s="1622">
        <f>'[9]sp. DRG'!Q179</f>
        <v>2382</v>
      </c>
      <c r="U212" s="1624">
        <f>'[9]sp. DRG'!R179</f>
        <v>523.14</v>
      </c>
      <c r="V212" s="1623">
        <f>'[9]sp. DRG'!S179</f>
        <v>2623</v>
      </c>
      <c r="W212" s="1620">
        <f>'[9]sp. DRG'!T179</f>
        <v>519.66999999999996</v>
      </c>
      <c r="X212" s="1648">
        <f t="shared" si="42"/>
        <v>2599.7199999999998</v>
      </c>
      <c r="Y212" s="1649">
        <f t="shared" si="43"/>
        <v>2559.8000000000002</v>
      </c>
    </row>
    <row r="213" spans="1:29" ht="22.5">
      <c r="A213" s="1579" t="s">
        <v>548</v>
      </c>
      <c r="B213" s="1723" t="s">
        <v>549</v>
      </c>
      <c r="C213" s="1581">
        <v>1</v>
      </c>
      <c r="D213" s="1582">
        <f>'[9]sp. DRG'!E180</f>
        <v>2934</v>
      </c>
      <c r="E213" s="1583">
        <f>'[9]sp. DRG'!F180</f>
        <v>3753.37</v>
      </c>
      <c r="F213" s="1584">
        <f>'[9]sp. DRG'!G180</f>
        <v>2691</v>
      </c>
      <c r="G213" s="1585">
        <f>'[9]sp. DRG'!H180</f>
        <v>3704.14</v>
      </c>
      <c r="H213" s="1622"/>
      <c r="I213" s="1583"/>
      <c r="J213" s="1623"/>
      <c r="K213" s="1587"/>
      <c r="L213" s="1653">
        <f>'[9]sp. DRG'!I180</f>
        <v>0</v>
      </c>
      <c r="M213" s="1624">
        <f>'[9]sp. DRG'!J180</f>
        <v>0</v>
      </c>
      <c r="N213" s="1623">
        <f>'[9]sp. DRG'!K180</f>
        <v>0</v>
      </c>
      <c r="O213" s="1623">
        <f>'[9]sp. DRG'!L180</f>
        <v>0</v>
      </c>
      <c r="P213" s="1624">
        <f>'[9]sp. DRG'!M180</f>
        <v>0</v>
      </c>
      <c r="Q213" s="1623">
        <f>'[9]sp. DRG'!N180</f>
        <v>0</v>
      </c>
      <c r="R213" s="1624">
        <f>'[9]sp. DRG'!O180</f>
        <v>0</v>
      </c>
      <c r="S213" s="1620">
        <f>'[9]sp. DRG'!P180</f>
        <v>0</v>
      </c>
      <c r="T213" s="1622">
        <f>'[9]sp. DRG'!Q180</f>
        <v>57</v>
      </c>
      <c r="U213" s="1624">
        <f>'[9]sp. DRG'!R180</f>
        <v>12.87</v>
      </c>
      <c r="V213" s="1623">
        <f>'[9]sp. DRG'!S180</f>
        <v>90</v>
      </c>
      <c r="W213" s="1620">
        <f>'[9]sp. DRG'!T180</f>
        <v>9.64</v>
      </c>
      <c r="X213" s="1648">
        <f t="shared" si="42"/>
        <v>3766.24</v>
      </c>
      <c r="Y213" s="1649">
        <f t="shared" si="43"/>
        <v>3713.7799999999997</v>
      </c>
    </row>
    <row r="214" spans="1:29">
      <c r="A214" s="1579" t="s">
        <v>550</v>
      </c>
      <c r="B214" s="1723" t="s">
        <v>551</v>
      </c>
      <c r="C214" s="1581">
        <v>1</v>
      </c>
      <c r="D214" s="1582">
        <f>'[9]sp. DRG'!E181</f>
        <v>690</v>
      </c>
      <c r="E214" s="1583">
        <f>'[9]sp. DRG'!F181</f>
        <v>820.31</v>
      </c>
      <c r="F214" s="1584">
        <f>'[9]sp. DRG'!G181</f>
        <v>674</v>
      </c>
      <c r="G214" s="1585">
        <f>'[9]sp. DRG'!H181</f>
        <v>820.31</v>
      </c>
      <c r="H214" s="1622"/>
      <c r="I214" s="1583"/>
      <c r="J214" s="1623"/>
      <c r="K214" s="1587"/>
      <c r="L214" s="1653">
        <f>'[9]sp. DRG'!I181</f>
        <v>0</v>
      </c>
      <c r="M214" s="1624">
        <f>'[9]sp. DRG'!J181</f>
        <v>0</v>
      </c>
      <c r="N214" s="1623">
        <f>'[9]sp. DRG'!K181</f>
        <v>0</v>
      </c>
      <c r="O214" s="1623">
        <f>'[9]sp. DRG'!L181</f>
        <v>0</v>
      </c>
      <c r="P214" s="1624">
        <f>'[9]sp. DRG'!M181</f>
        <v>0</v>
      </c>
      <c r="Q214" s="1623">
        <f>'[9]sp. DRG'!N181</f>
        <v>0</v>
      </c>
      <c r="R214" s="1624">
        <f>'[9]sp. DRG'!O181</f>
        <v>0</v>
      </c>
      <c r="S214" s="1620">
        <f>'[9]sp. DRG'!P181</f>
        <v>0</v>
      </c>
      <c r="T214" s="1622">
        <f>'[9]sp. DRG'!Q181</f>
        <v>213</v>
      </c>
      <c r="U214" s="1624">
        <f>'[9]sp. DRG'!R181</f>
        <v>55.29</v>
      </c>
      <c r="V214" s="1623">
        <f>'[9]sp. DRG'!S181</f>
        <v>438</v>
      </c>
      <c r="W214" s="1620">
        <f>'[9]sp. DRG'!T181</f>
        <v>55.29</v>
      </c>
      <c r="X214" s="1648">
        <f t="shared" si="42"/>
        <v>875.59999999999991</v>
      </c>
      <c r="Y214" s="1649">
        <f t="shared" si="43"/>
        <v>875.59999999999991</v>
      </c>
    </row>
    <row r="215" spans="1:29" ht="22.5">
      <c r="A215" s="1579" t="s">
        <v>552</v>
      </c>
      <c r="B215" s="1723" t="s">
        <v>553</v>
      </c>
      <c r="C215" s="1581">
        <v>1</v>
      </c>
      <c r="D215" s="1582">
        <f>'[9]sp. DRG'!E182</f>
        <v>984</v>
      </c>
      <c r="E215" s="1583">
        <f>'[9]sp. DRG'!F182</f>
        <v>1799</v>
      </c>
      <c r="F215" s="1584">
        <f>'[9]sp. DRG'!G182</f>
        <v>953</v>
      </c>
      <c r="G215" s="1585">
        <f>'[9]sp. DRG'!H182</f>
        <v>1769.36</v>
      </c>
      <c r="H215" s="1622"/>
      <c r="I215" s="1624"/>
      <c r="J215" s="1623"/>
      <c r="K215" s="1652"/>
      <c r="L215" s="1653">
        <f>'[9]sp. DRG'!I182</f>
        <v>165</v>
      </c>
      <c r="M215" s="1624">
        <f>'[9]sp. DRG'!J182</f>
        <v>1240.3</v>
      </c>
      <c r="N215" s="1623">
        <f>'[9]sp. DRG'!K182</f>
        <v>0</v>
      </c>
      <c r="O215" s="1623">
        <f>'[9]sp. DRG'!L182</f>
        <v>9753</v>
      </c>
      <c r="P215" s="1624">
        <f>'[9]sp. DRG'!M182</f>
        <v>1240.3</v>
      </c>
      <c r="Q215" s="1623">
        <f>'[9]sp. DRG'!N182</f>
        <v>0</v>
      </c>
      <c r="R215" s="1624">
        <f>'[9]sp. DRG'!O182</f>
        <v>0</v>
      </c>
      <c r="S215" s="1620">
        <f>'[9]sp. DRG'!P182</f>
        <v>0</v>
      </c>
      <c r="T215" s="1622">
        <f>'[9]sp. DRG'!Q182</f>
        <v>1146</v>
      </c>
      <c r="U215" s="1624">
        <f>'[9]sp. DRG'!R182</f>
        <v>259.92</v>
      </c>
      <c r="V215" s="1623">
        <f>'[9]sp. DRG'!S182</f>
        <v>1321</v>
      </c>
      <c r="W215" s="1620">
        <f>'[9]sp. DRG'!T182</f>
        <v>259.92</v>
      </c>
      <c r="X215" s="1648">
        <f t="shared" si="42"/>
        <v>3299.2200000000003</v>
      </c>
      <c r="Y215" s="1649">
        <f t="shared" si="43"/>
        <v>3269.58</v>
      </c>
      <c r="Z215" s="1624"/>
    </row>
    <row r="216" spans="1:29">
      <c r="A216" s="1579" t="s">
        <v>554</v>
      </c>
      <c r="B216" s="1723" t="s">
        <v>555</v>
      </c>
      <c r="C216" s="1581">
        <v>1</v>
      </c>
      <c r="D216" s="1872">
        <f>'[9]sp. DRG'!E183</f>
        <v>936</v>
      </c>
      <c r="E216" s="1952">
        <f>'[9]sp. DRG'!F183</f>
        <v>1295.3800000000001</v>
      </c>
      <c r="F216" s="1882">
        <f>'[9]sp. DRG'!G183</f>
        <v>1091</v>
      </c>
      <c r="G216" s="1953">
        <f>'[9]sp. DRG'!H183</f>
        <v>1295.3800000000001</v>
      </c>
      <c r="H216" s="1849"/>
      <c r="I216" s="1850"/>
      <c r="J216" s="1851"/>
      <c r="K216" s="1954"/>
      <c r="L216" s="1955">
        <f>'[9]sp. DRG'!I183</f>
        <v>294</v>
      </c>
      <c r="M216" s="1850">
        <f>'[9]sp. DRG'!J183</f>
        <v>2125.9499999999998</v>
      </c>
      <c r="N216" s="1623">
        <f>'[9]sp. DRG'!K183</f>
        <v>0</v>
      </c>
      <c r="O216" s="1623">
        <f>'[9]sp. DRG'!L183</f>
        <v>8156</v>
      </c>
      <c r="P216" s="1850">
        <f>'[9]sp. DRG'!M183</f>
        <v>1925.22</v>
      </c>
      <c r="Q216" s="1851">
        <f>'[9]sp. DRG'!N183</f>
        <v>0</v>
      </c>
      <c r="R216" s="1850">
        <f>'[9]sp. DRG'!O183</f>
        <v>0</v>
      </c>
      <c r="S216" s="1852">
        <f>'[9]sp. DRG'!P183</f>
        <v>0</v>
      </c>
      <c r="T216" s="1849">
        <f>'[9]sp. DRG'!Q183</f>
        <v>638</v>
      </c>
      <c r="U216" s="1850">
        <f>'[9]sp. DRG'!R183</f>
        <v>156.15</v>
      </c>
      <c r="V216" s="1851">
        <f>'[9]sp. DRG'!S183</f>
        <v>768</v>
      </c>
      <c r="W216" s="1852">
        <f>'[9]sp. DRG'!T183</f>
        <v>152.30000000000001</v>
      </c>
      <c r="X216" s="1648">
        <f t="shared" si="42"/>
        <v>3577.48</v>
      </c>
      <c r="Y216" s="1649">
        <f t="shared" si="43"/>
        <v>3372.9</v>
      </c>
    </row>
    <row r="217" spans="1:29" ht="13.5" thickBot="1">
      <c r="A217" s="1956" t="s">
        <v>556</v>
      </c>
      <c r="B217" s="1957" t="s">
        <v>557</v>
      </c>
      <c r="C217" s="1947">
        <v>1</v>
      </c>
      <c r="D217" s="1882">
        <f>'[9]sp. DRG'!E184</f>
        <v>1056</v>
      </c>
      <c r="E217" s="1952">
        <f>'[9]sp. DRG'!F184</f>
        <v>1679.72</v>
      </c>
      <c r="F217" s="1882">
        <f>'[9]sp. DRG'!G184</f>
        <v>1105</v>
      </c>
      <c r="G217" s="1952">
        <f>'[9]sp. DRG'!H184</f>
        <v>1662.2</v>
      </c>
      <c r="H217" s="1851"/>
      <c r="I217" s="1850"/>
      <c r="J217" s="1851"/>
      <c r="K217" s="1850"/>
      <c r="L217" s="1851">
        <f>'[9]sp. DRG'!I184</f>
        <v>0</v>
      </c>
      <c r="M217" s="1952">
        <f>'[9]sp. DRG'!J184</f>
        <v>0</v>
      </c>
      <c r="N217" s="1623">
        <f>'[9]sp. DRG'!K184</f>
        <v>0</v>
      </c>
      <c r="O217" s="1623">
        <f>'[9]sp. DRG'!L184</f>
        <v>0</v>
      </c>
      <c r="P217" s="1952">
        <f>'[9]sp. DRG'!M184</f>
        <v>0</v>
      </c>
      <c r="Q217" s="1851">
        <f>'[9]sp. DRG'!N184</f>
        <v>0</v>
      </c>
      <c r="R217" s="1952">
        <f>'[9]sp. DRG'!O184</f>
        <v>0</v>
      </c>
      <c r="S217" s="1952">
        <f>'[9]sp. DRG'!P184</f>
        <v>0</v>
      </c>
      <c r="T217" s="1851">
        <f>'[9]sp. DRG'!Q184</f>
        <v>342</v>
      </c>
      <c r="U217" s="1850">
        <f>'[9]sp. DRG'!R184</f>
        <v>90.33</v>
      </c>
      <c r="V217" s="1851">
        <f>'[9]sp. DRG'!S184</f>
        <v>338</v>
      </c>
      <c r="W217" s="1850">
        <f>'[9]sp. DRG'!T184</f>
        <v>90.33</v>
      </c>
      <c r="X217" s="1648">
        <f t="shared" si="42"/>
        <v>1770.05</v>
      </c>
      <c r="Y217" s="1649">
        <f t="shared" si="43"/>
        <v>1752.53</v>
      </c>
    </row>
    <row r="218" spans="1:29" ht="13.5" thickBot="1">
      <c r="A218" s="3027" t="s">
        <v>558</v>
      </c>
      <c r="B218" s="3028"/>
      <c r="C218" s="3029"/>
      <c r="D218" s="1610">
        <f>SUM(D209:D217)</f>
        <v>21456</v>
      </c>
      <c r="E218" s="1610">
        <f>SUM(E209:E217)</f>
        <v>38626.81</v>
      </c>
      <c r="F218" s="1610">
        <f>SUM(F209:F217)</f>
        <v>20943</v>
      </c>
      <c r="G218" s="1610">
        <f>SUM(G209:G217)</f>
        <v>37547.719999999994</v>
      </c>
      <c r="H218" s="1731">
        <f>SUM(H209:H216)</f>
        <v>0</v>
      </c>
      <c r="I218" s="1730">
        <f>SUM(I209:I216)</f>
        <v>0</v>
      </c>
      <c r="J218" s="1731">
        <f>SUM(J209:J216)</f>
        <v>0</v>
      </c>
      <c r="K218" s="1730">
        <f>SUM(K209:K216)</f>
        <v>0</v>
      </c>
      <c r="L218" s="1731">
        <f>SUM(L209:L217)</f>
        <v>764</v>
      </c>
      <c r="M218" s="1731">
        <f t="shared" ref="M218:Y218" si="44">SUM(M209:M217)</f>
        <v>4992.58</v>
      </c>
      <c r="N218" s="1731">
        <f t="shared" si="44"/>
        <v>288</v>
      </c>
      <c r="O218" s="1731">
        <f t="shared" si="44"/>
        <v>19162</v>
      </c>
      <c r="P218" s="1731">
        <f t="shared" si="44"/>
        <v>4498.05</v>
      </c>
      <c r="Q218" s="1731">
        <f t="shared" si="44"/>
        <v>670</v>
      </c>
      <c r="R218" s="1731">
        <f t="shared" si="44"/>
        <v>157.87</v>
      </c>
      <c r="S218" s="1731">
        <f t="shared" si="44"/>
        <v>152.21</v>
      </c>
      <c r="T218" s="1731">
        <f t="shared" si="44"/>
        <v>6926</v>
      </c>
      <c r="U218" s="1731">
        <f t="shared" si="44"/>
        <v>1737.59</v>
      </c>
      <c r="V218" s="1731">
        <f t="shared" si="44"/>
        <v>7798</v>
      </c>
      <c r="W218" s="1731">
        <f t="shared" si="44"/>
        <v>1701.29</v>
      </c>
      <c r="X218" s="1730">
        <f t="shared" si="44"/>
        <v>45514.850000000006</v>
      </c>
      <c r="Y218" s="1730">
        <f t="shared" si="44"/>
        <v>43899.27</v>
      </c>
      <c r="Z218" s="1614">
        <f>'[9]sp. DRG'!U185</f>
        <v>45514.850000000006</v>
      </c>
      <c r="AA218" s="1614">
        <f>'[9]sp. DRG'!V185</f>
        <v>43899.27</v>
      </c>
      <c r="AB218" s="1615">
        <f>X218-Z218</f>
        <v>0</v>
      </c>
      <c r="AC218" s="1615">
        <f>Y218-AA218</f>
        <v>0</v>
      </c>
    </row>
    <row r="219" spans="1:29" ht="13.5" thickBot="1">
      <c r="A219" s="1568" t="s">
        <v>559</v>
      </c>
      <c r="B219" s="1719" t="s">
        <v>560</v>
      </c>
      <c r="C219" s="1621">
        <v>1</v>
      </c>
      <c r="D219" s="1571">
        <f>'[9]sp. DRG'!E186</f>
        <v>3513</v>
      </c>
      <c r="E219" s="1572">
        <f>'[9]sp. DRG'!F186</f>
        <v>5224.71</v>
      </c>
      <c r="F219" s="1573">
        <f>'[9]sp. DRG'!G186</f>
        <v>3265</v>
      </c>
      <c r="G219" s="1574">
        <f>'[9]sp. DRG'!H186</f>
        <v>5224.2</v>
      </c>
      <c r="H219" s="1616"/>
      <c r="I219" s="1958"/>
      <c r="J219" s="1617"/>
      <c r="K219" s="1959"/>
      <c r="L219" s="1647">
        <f>'[9]sp. DRG'!I186</f>
        <v>45</v>
      </c>
      <c r="M219" s="1577">
        <f>'[9]sp. DRG'!J186</f>
        <v>273.29000000000002</v>
      </c>
      <c r="N219" s="1616">
        <f>'[9]sp. DRG'!K186</f>
        <v>45</v>
      </c>
      <c r="O219" s="1616">
        <f>'[9]sp. DRG'!L186</f>
        <v>0</v>
      </c>
      <c r="P219" s="1577">
        <f>'[9]sp. DRG'!M186</f>
        <v>273.29000000000002</v>
      </c>
      <c r="Q219" s="1616">
        <f>'[9]sp. DRG'!N186</f>
        <v>0</v>
      </c>
      <c r="R219" s="1577">
        <f>'[9]sp. DRG'!O186</f>
        <v>0</v>
      </c>
      <c r="S219" s="1845">
        <f>'[9]sp. DRG'!P186</f>
        <v>0</v>
      </c>
      <c r="T219" s="1647">
        <f>'[9]sp. DRG'!Q186</f>
        <v>3035</v>
      </c>
      <c r="U219" s="1577">
        <f>'[9]sp. DRG'!R186</f>
        <v>719.99</v>
      </c>
      <c r="V219" s="1616">
        <f>'[9]sp. DRG'!S186</f>
        <v>2645</v>
      </c>
      <c r="W219" s="1845">
        <f>'[9]sp. DRG'!T186</f>
        <v>655.47</v>
      </c>
      <c r="X219" s="1960">
        <f>U219+R219+M219+I219+E219</f>
        <v>6217.99</v>
      </c>
      <c r="Y219" s="1578">
        <f>W219+S219+P219+K219+G219</f>
        <v>6152.96</v>
      </c>
    </row>
    <row r="220" spans="1:29">
      <c r="A220" s="1579" t="s">
        <v>561</v>
      </c>
      <c r="B220" s="1723" t="s">
        <v>562</v>
      </c>
      <c r="C220" s="1581">
        <v>1</v>
      </c>
      <c r="D220" s="1582">
        <f>'[9]sp. DRG'!E187</f>
        <v>1134</v>
      </c>
      <c r="E220" s="1583">
        <f>'[9]sp. DRG'!F187</f>
        <v>1426.27</v>
      </c>
      <c r="F220" s="1584">
        <f>'[9]sp. DRG'!G187</f>
        <v>1134</v>
      </c>
      <c r="G220" s="1585">
        <f>'[9]sp. DRG'!H187</f>
        <v>1426.24</v>
      </c>
      <c r="H220" s="1622"/>
      <c r="I220" s="1961"/>
      <c r="J220" s="1623"/>
      <c r="K220" s="1962"/>
      <c r="L220" s="1653">
        <f>'[9]sp. DRG'!I187</f>
        <v>0</v>
      </c>
      <c r="M220" s="1619">
        <f>'[9]sp. DRG'!J187</f>
        <v>0</v>
      </c>
      <c r="N220" s="1622">
        <f>'[9]sp. DRG'!K187</f>
        <v>0</v>
      </c>
      <c r="O220" s="1616">
        <f>'[9]sp. DRG'!L187</f>
        <v>0</v>
      </c>
      <c r="P220" s="1619">
        <f>'[9]sp. DRG'!M187</f>
        <v>0</v>
      </c>
      <c r="Q220" s="1622">
        <f>'[9]sp. DRG'!N187</f>
        <v>0</v>
      </c>
      <c r="R220" s="1619">
        <f>'[9]sp. DRG'!O187</f>
        <v>0</v>
      </c>
      <c r="S220" s="1963">
        <f>'[9]sp. DRG'!P187</f>
        <v>0</v>
      </c>
      <c r="T220" s="1653">
        <f>'[9]sp. DRG'!Q187</f>
        <v>3093</v>
      </c>
      <c r="U220" s="1619">
        <f>'[9]sp. DRG'!R187</f>
        <v>330</v>
      </c>
      <c r="V220" s="1622">
        <f>'[9]sp. DRG'!S187</f>
        <v>2443</v>
      </c>
      <c r="W220" s="1963">
        <f>'[9]sp. DRG'!T187</f>
        <v>327.79</v>
      </c>
      <c r="X220" s="1654">
        <f>U220+R220+M220+I220+E220</f>
        <v>1756.27</v>
      </c>
      <c r="Y220" s="1620">
        <f>W220+S220+P220+K220+G220</f>
        <v>1754.03</v>
      </c>
    </row>
    <row r="221" spans="1:29" ht="13.5" thickBot="1">
      <c r="A221" s="1579" t="s">
        <v>563</v>
      </c>
      <c r="B221" s="1723" t="s">
        <v>564</v>
      </c>
      <c r="C221" s="1581">
        <v>3</v>
      </c>
      <c r="D221" s="1633"/>
      <c r="E221" s="1638"/>
      <c r="F221" s="1639"/>
      <c r="G221" s="1640"/>
      <c r="H221" s="1637"/>
      <c r="I221" s="1638"/>
      <c r="J221" s="1639"/>
      <c r="K221" s="1640"/>
      <c r="L221" s="1964">
        <f>'[9]sp. recuperare si  cronici'!E58</f>
        <v>261</v>
      </c>
      <c r="M221" s="1964">
        <f>'[9]sp. recuperare si  cronici'!F58</f>
        <v>1511.19</v>
      </c>
      <c r="N221" s="1964">
        <f>'[9]sp. recuperare si  cronici'!G58</f>
        <v>277</v>
      </c>
      <c r="O221" s="1964">
        <f>'[9]sp. recuperare si  cronici'!H58</f>
        <v>0</v>
      </c>
      <c r="P221" s="1964">
        <f>'[9]sp. recuperare si  cronici'!I58</f>
        <v>1463.6</v>
      </c>
      <c r="Q221" s="1964">
        <f>'[9]sp. recuperare si  cronici'!J58</f>
        <v>0</v>
      </c>
      <c r="R221" s="1964">
        <f>'[9]sp. recuperare si  cronici'!K58</f>
        <v>0</v>
      </c>
      <c r="S221" s="1964">
        <f>'[9]sp. recuperare si  cronici'!L58</f>
        <v>0</v>
      </c>
      <c r="T221" s="1964">
        <f>'[9]sp. recuperare si  cronici'!M58</f>
        <v>0</v>
      </c>
      <c r="U221" s="1964">
        <f>'[9]sp. recuperare si  cronici'!N58</f>
        <v>0</v>
      </c>
      <c r="V221" s="1964">
        <f>'[9]sp. recuperare si  cronici'!O58</f>
        <v>0</v>
      </c>
      <c r="W221" s="1964">
        <f>'[9]sp. recuperare si  cronici'!P58</f>
        <v>0</v>
      </c>
      <c r="X221" s="1965">
        <f>U221+R221+M221+I221+E221</f>
        <v>1511.19</v>
      </c>
      <c r="Y221" s="1640">
        <f>W221+S221+P221+K221+G221</f>
        <v>1463.6</v>
      </c>
    </row>
    <row r="222" spans="1:29" ht="13.5" thickBot="1">
      <c r="A222" s="1966" t="s">
        <v>1161</v>
      </c>
      <c r="B222" s="1967" t="s">
        <v>1162</v>
      </c>
      <c r="C222" s="1947">
        <v>3</v>
      </c>
      <c r="D222" s="1968"/>
      <c r="E222" s="1969"/>
      <c r="F222" s="1970"/>
      <c r="G222" s="1971"/>
      <c r="H222" s="1970"/>
      <c r="I222" s="1969"/>
      <c r="J222" s="1970"/>
      <c r="K222" s="1971"/>
      <c r="L222" s="1972">
        <f>'[9]sp. recuperare si  cronici'!E59</f>
        <v>0</v>
      </c>
      <c r="M222" s="1972">
        <f>'[9]sp. recuperare si  cronici'!F59</f>
        <v>0</v>
      </c>
      <c r="N222" s="1972">
        <f>'[9]sp. recuperare si  cronici'!G59</f>
        <v>0</v>
      </c>
      <c r="O222" s="1972">
        <f>'[9]sp. recuperare si  cronici'!H59</f>
        <v>0</v>
      </c>
      <c r="P222" s="1972">
        <f>'[9]sp. recuperare si  cronici'!I59</f>
        <v>0</v>
      </c>
      <c r="Q222" s="1972">
        <f>'[9]sp. recuperare si  cronici'!J59</f>
        <v>1359</v>
      </c>
      <c r="R222" s="1972">
        <f>'[9]sp. recuperare si  cronici'!K59</f>
        <v>285.39</v>
      </c>
      <c r="S222" s="1972">
        <f>'[9]sp. recuperare si  cronici'!L59</f>
        <v>285.39</v>
      </c>
      <c r="T222" s="1973"/>
      <c r="U222" s="1973"/>
      <c r="V222" s="1973"/>
      <c r="W222" s="1973"/>
      <c r="X222" s="1965">
        <f>U222+R222+M222+I222+E222</f>
        <v>285.39</v>
      </c>
      <c r="Y222" s="1640">
        <f>W222+S222+P222+K222+G222</f>
        <v>285.39</v>
      </c>
    </row>
    <row r="223" spans="1:29" ht="13.5" thickBot="1">
      <c r="A223" s="3027" t="s">
        <v>565</v>
      </c>
      <c r="B223" s="3028"/>
      <c r="C223" s="3029"/>
      <c r="D223" s="1610">
        <f t="shared" ref="D223:N223" si="45">SUM(D219:D222)</f>
        <v>4647</v>
      </c>
      <c r="E223" s="1611">
        <f t="shared" si="45"/>
        <v>6650.98</v>
      </c>
      <c r="F223" s="1610">
        <f t="shared" si="45"/>
        <v>4399</v>
      </c>
      <c r="G223" s="1611">
        <f t="shared" si="45"/>
        <v>6650.44</v>
      </c>
      <c r="H223" s="1731">
        <f t="shared" si="45"/>
        <v>0</v>
      </c>
      <c r="I223" s="1611">
        <f t="shared" si="45"/>
        <v>0</v>
      </c>
      <c r="J223" s="1610">
        <f t="shared" si="45"/>
        <v>0</v>
      </c>
      <c r="K223" s="1611">
        <f t="shared" si="45"/>
        <v>0</v>
      </c>
      <c r="L223" s="1731">
        <f t="shared" si="45"/>
        <v>306</v>
      </c>
      <c r="M223" s="1611">
        <f t="shared" si="45"/>
        <v>1784.48</v>
      </c>
      <c r="N223" s="1610">
        <f t="shared" si="45"/>
        <v>322</v>
      </c>
      <c r="O223" s="1610">
        <f>SUM(O219:O221)</f>
        <v>0</v>
      </c>
      <c r="P223" s="1611">
        <f t="shared" ref="P223:Y223" si="46">SUM(P219:P222)</f>
        <v>1736.8899999999999</v>
      </c>
      <c r="Q223" s="1610">
        <f t="shared" si="46"/>
        <v>1359</v>
      </c>
      <c r="R223" s="1611">
        <f t="shared" si="46"/>
        <v>285.39</v>
      </c>
      <c r="S223" s="1974">
        <f t="shared" si="46"/>
        <v>285.39</v>
      </c>
      <c r="T223" s="1610">
        <f t="shared" si="46"/>
        <v>6128</v>
      </c>
      <c r="U223" s="1611">
        <f t="shared" si="46"/>
        <v>1049.99</v>
      </c>
      <c r="V223" s="1610">
        <f t="shared" si="46"/>
        <v>5088</v>
      </c>
      <c r="W223" s="1611">
        <f t="shared" si="46"/>
        <v>983.26</v>
      </c>
      <c r="X223" s="1611">
        <f t="shared" si="46"/>
        <v>9770.84</v>
      </c>
      <c r="Y223" s="1611">
        <f t="shared" si="46"/>
        <v>9655.98</v>
      </c>
      <c r="Z223" s="1614">
        <f>'[9]sp. DRG'!U188+'[9]sp. recuperare si  cronici'!U60</f>
        <v>9770.84</v>
      </c>
      <c r="AA223" s="1614">
        <f>'[9]sp. DRG'!V188+'[9]sp. recuperare si  cronici'!V60</f>
        <v>9655.98</v>
      </c>
      <c r="AB223" s="1615">
        <f>X223-Z223</f>
        <v>0</v>
      </c>
      <c r="AC223" s="1615">
        <f>Y223-AA223</f>
        <v>0</v>
      </c>
    </row>
    <row r="224" spans="1:29" ht="13.5" thickBot="1">
      <c r="A224" s="1568" t="s">
        <v>566</v>
      </c>
      <c r="B224" s="1719" t="s">
        <v>567</v>
      </c>
      <c r="C224" s="1621">
        <v>1</v>
      </c>
      <c r="D224" s="1571">
        <f>'[9]sp. DRG'!E189</f>
        <v>7911</v>
      </c>
      <c r="E224" s="1572">
        <f>'[9]sp. DRG'!F189</f>
        <v>12814.63</v>
      </c>
      <c r="F224" s="1573">
        <f>'[9]sp. DRG'!G189</f>
        <v>7911</v>
      </c>
      <c r="G224" s="1574">
        <f>'[9]sp. DRG'!H189</f>
        <v>12814.63</v>
      </c>
      <c r="H224" s="1840"/>
      <c r="I224" s="1907"/>
      <c r="J224" s="1842"/>
      <c r="K224" s="1975"/>
      <c r="L224" s="1647">
        <f>'[9]sp. DRG'!I189</f>
        <v>371</v>
      </c>
      <c r="M224" s="1577">
        <f>'[9]sp. DRG'!J189</f>
        <v>863.93</v>
      </c>
      <c r="N224" s="1616">
        <f>'[9]sp. DRG'!K189</f>
        <v>371</v>
      </c>
      <c r="O224" s="1616">
        <f>'[9]sp. DRG'!L189</f>
        <v>266</v>
      </c>
      <c r="P224" s="1577">
        <f>'[9]sp. DRG'!M189</f>
        <v>863.93</v>
      </c>
      <c r="Q224" s="1616">
        <f>'[9]sp. DRG'!N189</f>
        <v>0</v>
      </c>
      <c r="R224" s="1577">
        <f>'[9]sp. DRG'!O189</f>
        <v>0</v>
      </c>
      <c r="S224" s="1845">
        <f>'[9]sp. DRG'!P189</f>
        <v>0</v>
      </c>
      <c r="T224" s="1647">
        <f>'[9]sp. DRG'!Q189</f>
        <v>2142</v>
      </c>
      <c r="U224" s="1577">
        <f>'[9]sp. DRG'!R189</f>
        <v>527.13</v>
      </c>
      <c r="V224" s="1616">
        <f>'[9]sp. DRG'!S189</f>
        <v>2142</v>
      </c>
      <c r="W224" s="1845">
        <f>'[9]sp. DRG'!T189</f>
        <v>527.13</v>
      </c>
      <c r="X224" s="1788">
        <f t="shared" ref="X224:X231" si="47">U224+R224+M224+I224+E224</f>
        <v>14205.689999999999</v>
      </c>
      <c r="Y224" s="1649">
        <f t="shared" ref="Y224:Y231" si="48">W224+S224+P224+K224+G224</f>
        <v>14205.689999999999</v>
      </c>
    </row>
    <row r="225" spans="1:29" ht="13.5" thickBot="1">
      <c r="A225" s="1579" t="s">
        <v>568</v>
      </c>
      <c r="B225" s="1723" t="s">
        <v>569</v>
      </c>
      <c r="C225" s="1581">
        <v>1</v>
      </c>
      <c r="D225" s="1582">
        <f>'[9]sp. DRG'!E190</f>
        <v>1206</v>
      </c>
      <c r="E225" s="1583">
        <f>'[9]sp. DRG'!F190</f>
        <v>1696.31</v>
      </c>
      <c r="F225" s="1584">
        <f>'[9]sp. DRG'!G190</f>
        <v>1206</v>
      </c>
      <c r="G225" s="1585">
        <f>'[9]sp. DRG'!H190</f>
        <v>1696.31</v>
      </c>
      <c r="H225" s="1622"/>
      <c r="I225" s="1583"/>
      <c r="J225" s="1623"/>
      <c r="K225" s="1585"/>
      <c r="L225" s="1846">
        <f>'[9]sp. DRG'!I190</f>
        <v>189</v>
      </c>
      <c r="M225" s="1648">
        <f>'[9]sp. DRG'!J190</f>
        <v>352.36</v>
      </c>
      <c r="N225" s="1840">
        <f>'[9]sp. DRG'!K190</f>
        <v>189</v>
      </c>
      <c r="O225" s="1616">
        <f>'[9]sp. DRG'!L190</f>
        <v>0</v>
      </c>
      <c r="P225" s="1648">
        <f>'[9]sp. DRG'!M190</f>
        <v>352.36</v>
      </c>
      <c r="Q225" s="1840">
        <f>'[9]sp. DRG'!N190</f>
        <v>0</v>
      </c>
      <c r="R225" s="1648">
        <f>'[9]sp. DRG'!O190</f>
        <v>0</v>
      </c>
      <c r="S225" s="1847">
        <f>'[9]sp. DRG'!P190</f>
        <v>0</v>
      </c>
      <c r="T225" s="1846">
        <f>'[9]sp. DRG'!Q190</f>
        <v>436</v>
      </c>
      <c r="U225" s="1648">
        <f>'[9]sp. DRG'!R190</f>
        <v>135</v>
      </c>
      <c r="V225" s="1840">
        <f>'[9]sp. DRG'!S190</f>
        <v>436</v>
      </c>
      <c r="W225" s="1847">
        <f>'[9]sp. DRG'!T190</f>
        <v>135</v>
      </c>
      <c r="X225" s="1788">
        <f t="shared" si="47"/>
        <v>2183.67</v>
      </c>
      <c r="Y225" s="1649">
        <f t="shared" si="48"/>
        <v>2183.67</v>
      </c>
    </row>
    <row r="226" spans="1:29" ht="13.5" thickBot="1">
      <c r="A226" s="1579" t="s">
        <v>570</v>
      </c>
      <c r="B226" s="1723" t="s">
        <v>571</v>
      </c>
      <c r="C226" s="1581">
        <v>1</v>
      </c>
      <c r="D226" s="1582">
        <f>'[9]sp. DRG'!E191</f>
        <v>2100</v>
      </c>
      <c r="E226" s="1583">
        <f>'[9]sp. DRG'!F191</f>
        <v>3473.82</v>
      </c>
      <c r="F226" s="1584">
        <f>'[9]sp. DRG'!G191</f>
        <v>2100</v>
      </c>
      <c r="G226" s="1585">
        <f>'[9]sp. DRG'!H191</f>
        <v>3473.82</v>
      </c>
      <c r="H226" s="1622"/>
      <c r="I226" s="1583"/>
      <c r="J226" s="1623"/>
      <c r="K226" s="1585"/>
      <c r="L226" s="1846">
        <f>'[9]sp. DRG'!I191</f>
        <v>186</v>
      </c>
      <c r="M226" s="1648">
        <f>'[9]sp. DRG'!J191</f>
        <v>463.15</v>
      </c>
      <c r="N226" s="1840">
        <f>'[9]sp. DRG'!K191</f>
        <v>186</v>
      </c>
      <c r="O226" s="1616">
        <f>'[9]sp. DRG'!L191</f>
        <v>0</v>
      </c>
      <c r="P226" s="1648">
        <f>'[9]sp. DRG'!M191</f>
        <v>463.15</v>
      </c>
      <c r="Q226" s="1840">
        <f>'[9]sp. DRG'!N191</f>
        <v>0</v>
      </c>
      <c r="R226" s="1648">
        <f>'[9]sp. DRG'!O191</f>
        <v>0</v>
      </c>
      <c r="S226" s="1847">
        <f>'[9]sp. DRG'!P191</f>
        <v>0</v>
      </c>
      <c r="T226" s="1846">
        <f>'[9]sp. DRG'!Q191</f>
        <v>1296</v>
      </c>
      <c r="U226" s="1648">
        <f>'[9]sp. DRG'!R191</f>
        <v>317.02999999999997</v>
      </c>
      <c r="V226" s="1840">
        <f>'[9]sp. DRG'!S191</f>
        <v>1296</v>
      </c>
      <c r="W226" s="1847">
        <f>'[9]sp. DRG'!T191</f>
        <v>317.02999999999997</v>
      </c>
      <c r="X226" s="1788">
        <f t="shared" si="47"/>
        <v>4254</v>
      </c>
      <c r="Y226" s="1649">
        <f t="shared" si="48"/>
        <v>4254</v>
      </c>
    </row>
    <row r="227" spans="1:29" ht="13.5" thickBot="1">
      <c r="A227" s="1579" t="s">
        <v>572</v>
      </c>
      <c r="B227" s="1723" t="s">
        <v>573</v>
      </c>
      <c r="C227" s="1581">
        <v>1</v>
      </c>
      <c r="D227" s="1582">
        <f>'[9]sp. DRG'!E192</f>
        <v>804</v>
      </c>
      <c r="E227" s="1583">
        <f>'[9]sp. DRG'!F192</f>
        <v>1107.1600000000001</v>
      </c>
      <c r="F227" s="1584">
        <f>'[9]sp. DRG'!G192</f>
        <v>804</v>
      </c>
      <c r="G227" s="1585">
        <f>'[9]sp. DRG'!H192</f>
        <v>1107.1600000000001</v>
      </c>
      <c r="H227" s="1622"/>
      <c r="I227" s="1583"/>
      <c r="J227" s="1623"/>
      <c r="K227" s="1585"/>
      <c r="L227" s="1846">
        <f>'[9]sp. DRG'!I192</f>
        <v>192</v>
      </c>
      <c r="M227" s="1648">
        <f>'[9]sp. DRG'!J192</f>
        <v>396.85</v>
      </c>
      <c r="N227" s="1840">
        <f>'[9]sp. DRG'!K192</f>
        <v>192</v>
      </c>
      <c r="O227" s="1616">
        <f>'[9]sp. DRG'!L192</f>
        <v>0</v>
      </c>
      <c r="P227" s="1648">
        <f>'[9]sp. DRG'!M192</f>
        <v>396.85</v>
      </c>
      <c r="Q227" s="1840">
        <f>'[9]sp. DRG'!N192</f>
        <v>0</v>
      </c>
      <c r="R227" s="1648">
        <f>'[9]sp. DRG'!O192</f>
        <v>0</v>
      </c>
      <c r="S227" s="1847">
        <f>'[9]sp. DRG'!P192</f>
        <v>0</v>
      </c>
      <c r="T227" s="1846">
        <f>'[9]sp. DRG'!Q192</f>
        <v>215</v>
      </c>
      <c r="U227" s="1648">
        <f>'[9]sp. DRG'!R192</f>
        <v>60</v>
      </c>
      <c r="V227" s="1840">
        <f>'[9]sp. DRG'!S192</f>
        <v>215</v>
      </c>
      <c r="W227" s="1847">
        <f>'[9]sp. DRG'!T192</f>
        <v>60</v>
      </c>
      <c r="X227" s="1788">
        <f t="shared" si="47"/>
        <v>1564.0100000000002</v>
      </c>
      <c r="Y227" s="1649">
        <f t="shared" si="48"/>
        <v>1564.0100000000002</v>
      </c>
    </row>
    <row r="228" spans="1:29" ht="13.5" thickBot="1">
      <c r="A228" s="1579" t="s">
        <v>574</v>
      </c>
      <c r="B228" s="1723" t="s">
        <v>575</v>
      </c>
      <c r="C228" s="1581">
        <v>1</v>
      </c>
      <c r="D228" s="1582">
        <f>'[9]sp. DRG'!E193</f>
        <v>174</v>
      </c>
      <c r="E228" s="1583">
        <f>'[9]sp. DRG'!F193</f>
        <v>228.19</v>
      </c>
      <c r="F228" s="1584">
        <f>'[9]sp. DRG'!G193</f>
        <v>174</v>
      </c>
      <c r="G228" s="1585">
        <f>'[9]sp. DRG'!H193</f>
        <v>228.19</v>
      </c>
      <c r="H228" s="1622"/>
      <c r="I228" s="1583"/>
      <c r="J228" s="1623"/>
      <c r="K228" s="1585"/>
      <c r="L228" s="1846">
        <f>'[9]sp. DRG'!I193</f>
        <v>354</v>
      </c>
      <c r="M228" s="1648">
        <f>'[9]sp. DRG'!J193</f>
        <v>2263.7399999999998</v>
      </c>
      <c r="N228" s="1840">
        <f>'[9]sp. DRG'!K193</f>
        <v>354</v>
      </c>
      <c r="O228" s="1616">
        <f>'[9]sp. DRG'!L193</f>
        <v>9616</v>
      </c>
      <c r="P228" s="1648">
        <f>'[9]sp. DRG'!M193</f>
        <v>2263.7399999999998</v>
      </c>
      <c r="Q228" s="1840">
        <f>'[9]sp. DRG'!N193</f>
        <v>0</v>
      </c>
      <c r="R228" s="1648">
        <f>'[9]sp. DRG'!O193</f>
        <v>0</v>
      </c>
      <c r="S228" s="1847">
        <f>'[9]sp. DRG'!P193</f>
        <v>0</v>
      </c>
      <c r="T228" s="1846">
        <f>'[9]sp. DRG'!Q193</f>
        <v>0</v>
      </c>
      <c r="U228" s="1648">
        <f>'[9]sp. DRG'!R193</f>
        <v>0</v>
      </c>
      <c r="V228" s="1840">
        <f>'[9]sp. DRG'!S193</f>
        <v>0</v>
      </c>
      <c r="W228" s="1847">
        <f>'[9]sp. DRG'!T193</f>
        <v>0</v>
      </c>
      <c r="X228" s="1788">
        <f t="shared" si="47"/>
        <v>2491.9299999999998</v>
      </c>
      <c r="Y228" s="1649">
        <f t="shared" si="48"/>
        <v>2491.9299999999998</v>
      </c>
    </row>
    <row r="229" spans="1:29" ht="13.5" thickBot="1">
      <c r="A229" s="1579" t="s">
        <v>576</v>
      </c>
      <c r="B229" s="1723" t="s">
        <v>577</v>
      </c>
      <c r="C229" s="1581">
        <v>1</v>
      </c>
      <c r="D229" s="1582">
        <f>'[9]sp. DRG'!E195</f>
        <v>513</v>
      </c>
      <c r="E229" s="1583">
        <f>'[9]sp. DRG'!F195</f>
        <v>806.92</v>
      </c>
      <c r="F229" s="1584">
        <f>'[9]sp. DRG'!G195</f>
        <v>513</v>
      </c>
      <c r="G229" s="1585">
        <f>'[9]sp. DRG'!H195</f>
        <v>806.92</v>
      </c>
      <c r="H229" s="1622"/>
      <c r="I229" s="1583"/>
      <c r="J229" s="1623"/>
      <c r="K229" s="1585"/>
      <c r="L229" s="1846">
        <f>'[9]sp. DRG'!I195</f>
        <v>147</v>
      </c>
      <c r="M229" s="1648">
        <f>'[9]sp. DRG'!J195</f>
        <v>386.61</v>
      </c>
      <c r="N229" s="1840">
        <f>'[9]sp. DRG'!K195</f>
        <v>147</v>
      </c>
      <c r="O229" s="1616">
        <f>'[9]sp. DRG'!L194</f>
        <v>0</v>
      </c>
      <c r="P229" s="1648">
        <f>'[9]sp. DRG'!M195</f>
        <v>386.61</v>
      </c>
      <c r="Q229" s="1840">
        <f>'[9]sp. DRG'!N195</f>
        <v>0</v>
      </c>
      <c r="R229" s="1648">
        <f>'[9]sp. DRG'!O195</f>
        <v>0</v>
      </c>
      <c r="S229" s="1847">
        <f>'[9]sp. DRG'!P195</f>
        <v>0</v>
      </c>
      <c r="T229" s="1846">
        <f>'[9]sp. DRG'!Q195</f>
        <v>437</v>
      </c>
      <c r="U229" s="1648">
        <f>'[9]sp. DRG'!R195</f>
        <v>96</v>
      </c>
      <c r="V229" s="1840">
        <f>'[9]sp. DRG'!S195</f>
        <v>437</v>
      </c>
      <c r="W229" s="1847">
        <f>'[9]sp. DRG'!T195</f>
        <v>96</v>
      </c>
      <c r="X229" s="1788">
        <f t="shared" si="47"/>
        <v>1289.53</v>
      </c>
      <c r="Y229" s="1649">
        <f t="shared" si="48"/>
        <v>1289.53</v>
      </c>
    </row>
    <row r="230" spans="1:29" ht="13.5" thickBot="1">
      <c r="A230" s="1791" t="s">
        <v>578</v>
      </c>
      <c r="B230" s="1792" t="s">
        <v>579</v>
      </c>
      <c r="C230" s="1848">
        <v>1</v>
      </c>
      <c r="D230" s="1872">
        <f>'[9]sp. DRG'!E196</f>
        <v>531</v>
      </c>
      <c r="E230" s="1952">
        <f>'[9]sp. DRG'!F196</f>
        <v>731.14</v>
      </c>
      <c r="F230" s="1882">
        <f>'[9]sp. DRG'!G196</f>
        <v>531</v>
      </c>
      <c r="G230" s="1953">
        <f>'[9]sp. DRG'!H196</f>
        <v>731.14</v>
      </c>
      <c r="H230" s="1849"/>
      <c r="I230" s="1850"/>
      <c r="J230" s="1851"/>
      <c r="K230" s="1852"/>
      <c r="L230" s="1972">
        <f>'[9]sp. DRG'!I196</f>
        <v>109</v>
      </c>
      <c r="M230" s="1883">
        <f>'[9]sp. DRG'!J196</f>
        <v>713.42</v>
      </c>
      <c r="N230" s="1976">
        <f>'[9]sp. DRG'!K196</f>
        <v>109</v>
      </c>
      <c r="O230" s="1616">
        <f>'[9]sp. DRG'!L195</f>
        <v>0</v>
      </c>
      <c r="P230" s="1883">
        <f>'[9]sp. DRG'!M196</f>
        <v>713.42</v>
      </c>
      <c r="Q230" s="1976">
        <f>'[9]sp. DRG'!N196</f>
        <v>0</v>
      </c>
      <c r="R230" s="1883">
        <f>'[9]sp. DRG'!O196</f>
        <v>0</v>
      </c>
      <c r="S230" s="1971">
        <f>'[9]sp. DRG'!P196</f>
        <v>0</v>
      </c>
      <c r="T230" s="1972">
        <f>'[9]sp. DRG'!Q196</f>
        <v>638</v>
      </c>
      <c r="U230" s="1883">
        <f>'[9]sp. DRG'!R196</f>
        <v>90</v>
      </c>
      <c r="V230" s="1976">
        <f>'[9]sp. DRG'!S196</f>
        <v>638</v>
      </c>
      <c r="W230" s="1971">
        <f>'[9]sp. DRG'!T196</f>
        <v>90</v>
      </c>
      <c r="X230" s="1788">
        <f t="shared" si="47"/>
        <v>1534.56</v>
      </c>
      <c r="Y230" s="1649">
        <f t="shared" si="48"/>
        <v>1534.56</v>
      </c>
    </row>
    <row r="231" spans="1:29" ht="13.5" thickBot="1">
      <c r="A231" s="1977" t="s">
        <v>580</v>
      </c>
      <c r="B231" s="1978" t="s">
        <v>581</v>
      </c>
      <c r="C231" s="1979">
        <v>1</v>
      </c>
      <c r="D231" s="1882">
        <f>'[9]sp. DRG'!E194</f>
        <v>786</v>
      </c>
      <c r="E231" s="1882">
        <f>'[9]sp. DRG'!F194</f>
        <v>1117.1500000000001</v>
      </c>
      <c r="F231" s="1882">
        <f>'[9]sp. DRG'!G194</f>
        <v>786</v>
      </c>
      <c r="G231" s="1882">
        <f>'[9]sp. DRG'!H194</f>
        <v>1117.1500000000001</v>
      </c>
      <c r="H231" s="1851"/>
      <c r="I231" s="1953"/>
      <c r="J231" s="1851"/>
      <c r="K231" s="1953"/>
      <c r="L231" s="1851">
        <f>'[9]sp. DRG'!I194</f>
        <v>78</v>
      </c>
      <c r="M231" s="1851">
        <f>'[9]sp. DRG'!J194</f>
        <v>176.48</v>
      </c>
      <c r="N231" s="1851">
        <f>'[9]sp. DRG'!K194</f>
        <v>78</v>
      </c>
      <c r="O231" s="1616">
        <f>'[9]sp. DRG'!L196</f>
        <v>5925</v>
      </c>
      <c r="P231" s="1851">
        <f>'[9]sp. DRG'!M194</f>
        <v>176.48</v>
      </c>
      <c r="Q231" s="1851">
        <f>'[9]sp. DRG'!N194</f>
        <v>0</v>
      </c>
      <c r="R231" s="1851">
        <f>'[9]sp. DRG'!O194</f>
        <v>0</v>
      </c>
      <c r="S231" s="1851">
        <f>'[9]sp. DRG'!P194</f>
        <v>0</v>
      </c>
      <c r="T231" s="1851">
        <f>'[9]sp. DRG'!Q194</f>
        <v>311</v>
      </c>
      <c r="U231" s="1851">
        <f>'[9]sp. DRG'!R194</f>
        <v>105</v>
      </c>
      <c r="V231" s="1851">
        <f>'[9]sp. DRG'!S194</f>
        <v>311</v>
      </c>
      <c r="W231" s="1851">
        <f>'[9]sp. DRG'!T194</f>
        <v>105</v>
      </c>
      <c r="X231" s="1788">
        <f t="shared" si="47"/>
        <v>1398.63</v>
      </c>
      <c r="Y231" s="1649">
        <f t="shared" si="48"/>
        <v>1398.63</v>
      </c>
    </row>
    <row r="232" spans="1:29" ht="13.5" thickBot="1">
      <c r="A232" s="3027" t="s">
        <v>582</v>
      </c>
      <c r="B232" s="3028"/>
      <c r="C232" s="3029"/>
      <c r="D232" s="1671">
        <f>SUM(D224:D231)</f>
        <v>14025</v>
      </c>
      <c r="E232" s="1611">
        <f t="shared" ref="E232:Y232" si="49">SUM(E224:E231)</f>
        <v>21975.319999999996</v>
      </c>
      <c r="F232" s="1671">
        <f t="shared" si="49"/>
        <v>14025</v>
      </c>
      <c r="G232" s="1611">
        <f t="shared" si="49"/>
        <v>21975.319999999996</v>
      </c>
      <c r="H232" s="1671">
        <f t="shared" si="49"/>
        <v>0</v>
      </c>
      <c r="I232" s="1980">
        <f t="shared" si="49"/>
        <v>0</v>
      </c>
      <c r="J232" s="1671">
        <f t="shared" si="49"/>
        <v>0</v>
      </c>
      <c r="K232" s="1980">
        <f t="shared" si="49"/>
        <v>0</v>
      </c>
      <c r="L232" s="1671">
        <f t="shared" si="49"/>
        <v>1626</v>
      </c>
      <c r="M232" s="1611">
        <f t="shared" si="49"/>
        <v>5616.5399999999991</v>
      </c>
      <c r="N232" s="1671">
        <f t="shared" si="49"/>
        <v>1626</v>
      </c>
      <c r="O232" s="1671">
        <f t="shared" si="49"/>
        <v>15807</v>
      </c>
      <c r="P232" s="1611">
        <f t="shared" si="49"/>
        <v>5616.5399999999991</v>
      </c>
      <c r="Q232" s="1671">
        <f t="shared" si="49"/>
        <v>0</v>
      </c>
      <c r="R232" s="1671">
        <f t="shared" si="49"/>
        <v>0</v>
      </c>
      <c r="S232" s="1671">
        <f t="shared" si="49"/>
        <v>0</v>
      </c>
      <c r="T232" s="1671">
        <f t="shared" si="49"/>
        <v>5475</v>
      </c>
      <c r="U232" s="1671">
        <f t="shared" si="49"/>
        <v>1330.1599999999999</v>
      </c>
      <c r="V232" s="1671">
        <f t="shared" si="49"/>
        <v>5475</v>
      </c>
      <c r="W232" s="1671">
        <f t="shared" si="49"/>
        <v>1330.1599999999999</v>
      </c>
      <c r="X232" s="1981">
        <f t="shared" si="49"/>
        <v>28922.020000000004</v>
      </c>
      <c r="Y232" s="1981">
        <f t="shared" si="49"/>
        <v>28922.020000000004</v>
      </c>
      <c r="Z232" s="1614">
        <f>'[9]sp. DRG'!U197+'[9]sp. acuti altele decat DRG'!U40</f>
        <v>28922.020000000004</v>
      </c>
      <c r="AA232" s="1614">
        <f>'[9]sp. DRG'!V197+'[9]sp. acuti altele decat DRG'!V40</f>
        <v>28922.020000000004</v>
      </c>
      <c r="AB232" s="1615">
        <f>X232-Z232</f>
        <v>0</v>
      </c>
      <c r="AC232" s="1615">
        <f>Y232-AA232</f>
        <v>0</v>
      </c>
    </row>
    <row r="233" spans="1:29">
      <c r="A233" s="1568" t="s">
        <v>583</v>
      </c>
      <c r="B233" s="1719" t="s">
        <v>584</v>
      </c>
      <c r="C233" s="1621">
        <v>1</v>
      </c>
      <c r="D233" s="1674">
        <f>'[9]sp. DRG'!E198</f>
        <v>5597</v>
      </c>
      <c r="E233" s="1675">
        <f>'[9]sp. DRG'!F198</f>
        <v>9847.08</v>
      </c>
      <c r="F233" s="1676">
        <f>'[9]sp. DRG'!G198</f>
        <v>5477</v>
      </c>
      <c r="G233" s="1677">
        <f>'[9]sp. DRG'!H198</f>
        <v>9846.5</v>
      </c>
      <c r="H233" s="1927"/>
      <c r="I233" s="1781"/>
      <c r="J233" s="1887"/>
      <c r="K233" s="1783"/>
      <c r="L233" s="1929">
        <f>'[9]sp. DRG'!I198</f>
        <v>300</v>
      </c>
      <c r="M233" s="1930">
        <f>'[9]sp. DRG'!J198</f>
        <v>872.17</v>
      </c>
      <c r="N233" s="1703">
        <f>'[9]sp. DRG'!K198</f>
        <v>251</v>
      </c>
      <c r="O233" s="1703">
        <f>'[9]sp. DRG'!L198</f>
        <v>997</v>
      </c>
      <c r="P233" s="1930">
        <f>'[9]sp. DRG'!M198</f>
        <v>768.31</v>
      </c>
      <c r="Q233" s="1703">
        <f>'[9]sp. DRG'!N198</f>
        <v>0</v>
      </c>
      <c r="R233" s="1930">
        <f>'[9]sp. DRG'!O198</f>
        <v>0</v>
      </c>
      <c r="S233" s="1931">
        <f>'[9]sp. DRG'!P198</f>
        <v>0</v>
      </c>
      <c r="T233" s="1929">
        <f>'[9]sp. DRG'!Q198</f>
        <v>2666</v>
      </c>
      <c r="U233" s="1930">
        <f>'[9]sp. DRG'!R198</f>
        <v>821.71</v>
      </c>
      <c r="V233" s="1703">
        <f>'[9]sp. DRG'!S198</f>
        <v>3047</v>
      </c>
      <c r="W233" s="1931">
        <f>'[9]sp. DRG'!T198</f>
        <v>821.71</v>
      </c>
      <c r="X233" s="1788">
        <f>U233+R233+M233+I233+E233</f>
        <v>11540.96</v>
      </c>
      <c r="Y233" s="1649">
        <f>W233+S233+P233+K233+G233</f>
        <v>11436.52</v>
      </c>
    </row>
    <row r="234" spans="1:29" ht="22.5">
      <c r="A234" s="1579" t="s">
        <v>585</v>
      </c>
      <c r="B234" s="1723" t="s">
        <v>586</v>
      </c>
      <c r="C234" s="1581">
        <v>1</v>
      </c>
      <c r="D234" s="1591">
        <f>'[9]sp. DRG'!E199</f>
        <v>4081</v>
      </c>
      <c r="E234" s="1592">
        <f>'[9]sp. DRG'!F199</f>
        <v>7022.58</v>
      </c>
      <c r="F234" s="1593">
        <f>'[9]sp. DRG'!G199</f>
        <v>4031</v>
      </c>
      <c r="G234" s="1594">
        <f>'[9]sp. DRG'!H199</f>
        <v>7021.27</v>
      </c>
      <c r="H234" s="1650"/>
      <c r="I234" s="1592"/>
      <c r="J234" s="1651"/>
      <c r="K234" s="1594"/>
      <c r="L234" s="1932">
        <f>'[9]sp. DRG'!I199</f>
        <v>252</v>
      </c>
      <c r="M234" s="1727">
        <f>'[9]sp. DRG'!J199</f>
        <v>610.16999999999996</v>
      </c>
      <c r="N234" s="1927">
        <f>'[9]sp. DRG'!K199</f>
        <v>258</v>
      </c>
      <c r="O234" s="1927">
        <f>'[9]sp. DRG'!L199</f>
        <v>187</v>
      </c>
      <c r="P234" s="1727">
        <f>'[9]sp. DRG'!M199</f>
        <v>610.16999999999996</v>
      </c>
      <c r="Q234" s="1927">
        <f>'[9]sp. DRG'!N199</f>
        <v>0</v>
      </c>
      <c r="R234" s="1727">
        <f>'[9]sp. DRG'!O199</f>
        <v>0</v>
      </c>
      <c r="S234" s="1933">
        <f>'[9]sp. DRG'!P199</f>
        <v>0</v>
      </c>
      <c r="T234" s="1932">
        <f>'[9]sp. DRG'!Q199</f>
        <v>3158</v>
      </c>
      <c r="U234" s="1727">
        <f>'[9]sp. DRG'!R199</f>
        <v>939.55</v>
      </c>
      <c r="V234" s="1927">
        <f>'[9]sp. DRG'!S199</f>
        <v>2987</v>
      </c>
      <c r="W234" s="1933">
        <f>'[9]sp. DRG'!T199</f>
        <v>939.55</v>
      </c>
      <c r="X234" s="1788">
        <f>U234+R234+M234+I234+E234</f>
        <v>8572.2999999999993</v>
      </c>
      <c r="Y234" s="1649">
        <f>W234+S234+P234+K234+G234</f>
        <v>8570.99</v>
      </c>
    </row>
    <row r="235" spans="1:29">
      <c r="A235" s="1579" t="s">
        <v>587</v>
      </c>
      <c r="B235" s="1723" t="s">
        <v>588</v>
      </c>
      <c r="C235" s="1581">
        <v>1</v>
      </c>
      <c r="D235" s="1591">
        <f>'[9]sp. DRG'!E200</f>
        <v>1242</v>
      </c>
      <c r="E235" s="1592">
        <f>'[9]sp. DRG'!F200</f>
        <v>1796.04</v>
      </c>
      <c r="F235" s="1593">
        <f>'[9]sp. DRG'!G200</f>
        <v>1183</v>
      </c>
      <c r="G235" s="1594">
        <f>'[9]sp. DRG'!H200</f>
        <v>1794.71</v>
      </c>
      <c r="H235" s="1650"/>
      <c r="I235" s="1592"/>
      <c r="J235" s="1651"/>
      <c r="K235" s="1594"/>
      <c r="L235" s="1932">
        <f>'[9]sp. DRG'!I200</f>
        <v>60</v>
      </c>
      <c r="M235" s="1727">
        <f>'[9]sp. DRG'!J200</f>
        <v>132.69999999999999</v>
      </c>
      <c r="N235" s="1927">
        <f>'[9]sp. DRG'!K200</f>
        <v>60</v>
      </c>
      <c r="O235" s="1927">
        <f>'[9]sp. DRG'!L200</f>
        <v>0</v>
      </c>
      <c r="P235" s="1727">
        <f>'[9]sp. DRG'!M200</f>
        <v>132.69999999999999</v>
      </c>
      <c r="Q235" s="1927">
        <f>'[9]sp. DRG'!N200</f>
        <v>0</v>
      </c>
      <c r="R235" s="1727">
        <f>'[9]sp. DRG'!O200</f>
        <v>0</v>
      </c>
      <c r="S235" s="1933">
        <f>'[9]sp. DRG'!P200</f>
        <v>0</v>
      </c>
      <c r="T235" s="1932">
        <f>'[9]sp. DRG'!Q200</f>
        <v>1587</v>
      </c>
      <c r="U235" s="1727">
        <f>'[9]sp. DRG'!R200</f>
        <v>317.93</v>
      </c>
      <c r="V235" s="1927">
        <f>'[9]sp. DRG'!S200</f>
        <v>1954</v>
      </c>
      <c r="W235" s="1933">
        <f>'[9]sp. DRG'!T200</f>
        <v>317.93</v>
      </c>
      <c r="X235" s="1788">
        <f>U235+R235+M235+I235+E235</f>
        <v>2246.67</v>
      </c>
      <c r="Y235" s="1649">
        <f>W235+S235+P235+K235+G235</f>
        <v>2245.34</v>
      </c>
    </row>
    <row r="236" spans="1:29">
      <c r="A236" s="1579" t="s">
        <v>589</v>
      </c>
      <c r="B236" s="1723" t="s">
        <v>590</v>
      </c>
      <c r="C236" s="1581">
        <v>1</v>
      </c>
      <c r="D236" s="1591">
        <f>'[9]sp. DRG'!E201</f>
        <v>1089</v>
      </c>
      <c r="E236" s="1592">
        <f>'[9]sp. DRG'!F201</f>
        <v>1524.19</v>
      </c>
      <c r="F236" s="1593">
        <f>'[9]sp. DRG'!G201</f>
        <v>925</v>
      </c>
      <c r="G236" s="1594">
        <f>'[9]sp. DRG'!H201</f>
        <v>1522.82</v>
      </c>
      <c r="H236" s="1650"/>
      <c r="I236" s="1592"/>
      <c r="J236" s="1651"/>
      <c r="K236" s="1594"/>
      <c r="L236" s="1932">
        <f>'[9]sp. DRG'!I201</f>
        <v>21</v>
      </c>
      <c r="M236" s="1727">
        <f>'[9]sp. DRG'!J201</f>
        <v>46.51</v>
      </c>
      <c r="N236" s="1927">
        <f>'[9]sp. DRG'!K201</f>
        <v>23</v>
      </c>
      <c r="O236" s="1927">
        <f>'[9]sp. DRG'!L201</f>
        <v>0</v>
      </c>
      <c r="P236" s="1727">
        <f>'[9]sp. DRG'!M201</f>
        <v>45.42</v>
      </c>
      <c r="Q236" s="1927">
        <f>'[9]sp. DRG'!N201</f>
        <v>0</v>
      </c>
      <c r="R236" s="1727">
        <f>'[9]sp. DRG'!O201</f>
        <v>0</v>
      </c>
      <c r="S236" s="1933">
        <f>'[9]sp. DRG'!P201</f>
        <v>0</v>
      </c>
      <c r="T236" s="1932">
        <f>'[9]sp. DRG'!Q201</f>
        <v>2520</v>
      </c>
      <c r="U236" s="1727">
        <f>'[9]sp. DRG'!R201</f>
        <v>424.41</v>
      </c>
      <c r="V236" s="1927">
        <f>'[9]sp. DRG'!S201</f>
        <v>2414</v>
      </c>
      <c r="W236" s="1933">
        <f>'[9]sp. DRG'!T201</f>
        <v>391.18</v>
      </c>
      <c r="X236" s="1788">
        <f>U236+R236+M236+I236+E236</f>
        <v>1995.1100000000001</v>
      </c>
      <c r="Y236" s="1649">
        <f>W236+S236+P236+K236+G236</f>
        <v>1959.42</v>
      </c>
    </row>
    <row r="237" spans="1:29" s="1756" customFormat="1" ht="13.5" thickBot="1">
      <c r="A237" s="1982" t="s">
        <v>591</v>
      </c>
      <c r="B237" s="1983" t="s">
        <v>592</v>
      </c>
      <c r="C237" s="1984">
        <v>1</v>
      </c>
      <c r="D237" s="1606">
        <f>'[9]sp. DRG'!E202</f>
        <v>207</v>
      </c>
      <c r="E237" s="1607">
        <f>'[9]sp. DRG'!F202</f>
        <v>416.78</v>
      </c>
      <c r="F237" s="1608">
        <f>'[9]sp. DRG'!G202</f>
        <v>204</v>
      </c>
      <c r="G237" s="1609">
        <f>'[9]sp. DRG'!H202</f>
        <v>407.59</v>
      </c>
      <c r="H237" s="1985"/>
      <c r="I237" s="1986"/>
      <c r="J237" s="1987"/>
      <c r="K237" s="1988"/>
      <c r="L237" s="1989">
        <f>'[9]sp. DRG'!I202</f>
        <v>309</v>
      </c>
      <c r="M237" s="1990">
        <f>'[9]sp. DRG'!J202</f>
        <v>2487.19</v>
      </c>
      <c r="N237" s="1991">
        <f>'[9]sp. DRG'!K202</f>
        <v>37</v>
      </c>
      <c r="O237" s="1991">
        <f>'[9]sp. DRG'!L202</f>
        <v>17305</v>
      </c>
      <c r="P237" s="1990">
        <f>'[9]sp. DRG'!M202</f>
        <v>2463.9</v>
      </c>
      <c r="Q237" s="1991">
        <f>'[9]sp. DRG'!N202</f>
        <v>0</v>
      </c>
      <c r="R237" s="1990">
        <f>'[9]sp. DRG'!O202</f>
        <v>0</v>
      </c>
      <c r="S237" s="1992">
        <f>'[9]sp. DRG'!P202</f>
        <v>0</v>
      </c>
      <c r="T237" s="1989">
        <f>'[9]sp. DRG'!Q202</f>
        <v>0</v>
      </c>
      <c r="U237" s="1990">
        <f>'[9]sp. DRG'!R202</f>
        <v>0</v>
      </c>
      <c r="V237" s="1991">
        <f>'[9]sp. DRG'!S202</f>
        <v>0</v>
      </c>
      <c r="W237" s="1992">
        <f>'[9]sp. DRG'!T202</f>
        <v>0</v>
      </c>
      <c r="X237" s="1788">
        <f>U237+R237+M237+I237+E237</f>
        <v>2903.9700000000003</v>
      </c>
      <c r="Y237" s="1649">
        <f>W237+S237+P237+K237+G237</f>
        <v>2871.4900000000002</v>
      </c>
      <c r="Z237" s="1755"/>
      <c r="AA237" s="1755"/>
    </row>
    <row r="238" spans="1:29" ht="13.5" thickBot="1">
      <c r="A238" s="3027" t="s">
        <v>593</v>
      </c>
      <c r="B238" s="3028"/>
      <c r="C238" s="3029"/>
      <c r="D238" s="1641">
        <f t="shared" ref="D238:Y238" si="50">SUM(D233:D237)</f>
        <v>12216</v>
      </c>
      <c r="E238" s="1993">
        <f t="shared" si="50"/>
        <v>20606.669999999998</v>
      </c>
      <c r="F238" s="1643">
        <f t="shared" si="50"/>
        <v>11820</v>
      </c>
      <c r="G238" s="1993">
        <f t="shared" si="50"/>
        <v>20592.89</v>
      </c>
      <c r="H238" s="1802">
        <f t="shared" si="50"/>
        <v>0</v>
      </c>
      <c r="I238" s="1940">
        <f t="shared" si="50"/>
        <v>0</v>
      </c>
      <c r="J238" s="1802">
        <f t="shared" si="50"/>
        <v>0</v>
      </c>
      <c r="K238" s="1940">
        <f t="shared" si="50"/>
        <v>0</v>
      </c>
      <c r="L238" s="1802">
        <f t="shared" si="50"/>
        <v>942</v>
      </c>
      <c r="M238" s="1940">
        <f t="shared" si="50"/>
        <v>4148.74</v>
      </c>
      <c r="N238" s="1802">
        <f t="shared" si="50"/>
        <v>629</v>
      </c>
      <c r="O238" s="1802">
        <f t="shared" si="50"/>
        <v>18489</v>
      </c>
      <c r="P238" s="1940">
        <f t="shared" si="50"/>
        <v>4020.5</v>
      </c>
      <c r="Q238" s="1858">
        <f t="shared" si="50"/>
        <v>0</v>
      </c>
      <c r="R238" s="1940">
        <f t="shared" si="50"/>
        <v>0</v>
      </c>
      <c r="S238" s="1941">
        <f t="shared" si="50"/>
        <v>0</v>
      </c>
      <c r="T238" s="1858">
        <f t="shared" si="50"/>
        <v>9931</v>
      </c>
      <c r="U238" s="1940">
        <f t="shared" si="50"/>
        <v>2503.6</v>
      </c>
      <c r="V238" s="1802">
        <f t="shared" si="50"/>
        <v>10402</v>
      </c>
      <c r="W238" s="1940">
        <f t="shared" si="50"/>
        <v>2470.37</v>
      </c>
      <c r="X238" s="1857">
        <f t="shared" si="50"/>
        <v>27259.010000000002</v>
      </c>
      <c r="Y238" s="1940">
        <f t="shared" si="50"/>
        <v>27083.760000000006</v>
      </c>
      <c r="Z238" s="1614">
        <f>'[9]sp. DRG'!U203</f>
        <v>27259.010000000002</v>
      </c>
      <c r="AA238" s="1614">
        <f>'[9]sp. DRG'!V203</f>
        <v>27083.760000000006</v>
      </c>
      <c r="AB238" s="1615">
        <f>X238-Z238</f>
        <v>0</v>
      </c>
      <c r="AC238" s="1615">
        <f>Y238-AA238</f>
        <v>0</v>
      </c>
    </row>
    <row r="239" spans="1:29" ht="23.25" thickBot="1">
      <c r="A239" s="1568" t="s">
        <v>594</v>
      </c>
      <c r="B239" s="1719" t="s">
        <v>595</v>
      </c>
      <c r="C239" s="1570">
        <v>1</v>
      </c>
      <c r="D239" s="1571">
        <f>'[9]sp. DRG'!E204</f>
        <v>4845</v>
      </c>
      <c r="E239" s="1572">
        <f>'[9]sp. DRG'!F204</f>
        <v>9805.5</v>
      </c>
      <c r="F239" s="1573">
        <f>'[9]sp. DRG'!G204</f>
        <v>4999</v>
      </c>
      <c r="G239" s="1572">
        <f>'[9]sp. DRG'!H204</f>
        <v>9700.18</v>
      </c>
      <c r="H239" s="1617"/>
      <c r="I239" s="1572"/>
      <c r="J239" s="1617"/>
      <c r="K239" s="1572"/>
      <c r="L239" s="1617">
        <f>'[9]sp. DRG'!I204</f>
        <v>219</v>
      </c>
      <c r="M239" s="1618">
        <f>'[9]sp. DRG'!J204</f>
        <v>486.88</v>
      </c>
      <c r="N239" s="1617">
        <f>'[9]sp. DRG'!K204</f>
        <v>271</v>
      </c>
      <c r="O239" s="1617">
        <f>'[9]sp. DRG'!L204</f>
        <v>0</v>
      </c>
      <c r="P239" s="1618">
        <f>'[9]sp. DRG'!M204</f>
        <v>481.89</v>
      </c>
      <c r="Q239" s="1617">
        <f>'[9]sp. DRG'!N204</f>
        <v>0</v>
      </c>
      <c r="R239" s="1618">
        <f>'[9]sp. DRG'!O204</f>
        <v>0</v>
      </c>
      <c r="S239" s="1618">
        <f>'[9]sp. DRG'!P204</f>
        <v>0</v>
      </c>
      <c r="T239" s="1617">
        <f>'[9]sp. DRG'!Q204</f>
        <v>5517</v>
      </c>
      <c r="U239" s="1618">
        <f>'[9]sp. DRG'!R204</f>
        <v>1241.1099999999999</v>
      </c>
      <c r="V239" s="1617">
        <f>'[9]sp. DRG'!S204</f>
        <v>5517</v>
      </c>
      <c r="W239" s="1618">
        <f>'[9]sp. DRG'!T204</f>
        <v>1186.69</v>
      </c>
      <c r="X239" s="1618">
        <f t="shared" ref="X239:X250" si="51">U239+R239+M239+I239+E239</f>
        <v>11533.49</v>
      </c>
      <c r="Y239" s="1578">
        <f t="shared" ref="Y239:Y250" si="52">W239+S239+P239+K239+G239</f>
        <v>11368.76</v>
      </c>
    </row>
    <row r="240" spans="1:29" ht="23.25" thickBot="1">
      <c r="A240" s="1579" t="s">
        <v>596</v>
      </c>
      <c r="B240" s="1723" t="s">
        <v>597</v>
      </c>
      <c r="C240" s="1621">
        <v>1</v>
      </c>
      <c r="D240" s="1582">
        <f>'[9]sp. DRG'!E205</f>
        <v>3816</v>
      </c>
      <c r="E240" s="1583">
        <f>'[9]sp. DRG'!F205</f>
        <v>7465.24</v>
      </c>
      <c r="F240" s="1584">
        <f>'[9]sp. DRG'!G205</f>
        <v>3588</v>
      </c>
      <c r="G240" s="1583">
        <f>'[9]sp. DRG'!H205</f>
        <v>7349.45</v>
      </c>
      <c r="H240" s="1623"/>
      <c r="I240" s="1583"/>
      <c r="J240" s="1623"/>
      <c r="K240" s="1583"/>
      <c r="L240" s="1623">
        <f>'[9]sp. DRG'!I205</f>
        <v>384</v>
      </c>
      <c r="M240" s="1624">
        <f>'[9]sp. DRG'!J205</f>
        <v>947.52</v>
      </c>
      <c r="N240" s="1623">
        <f>'[9]sp. DRG'!K205</f>
        <v>334</v>
      </c>
      <c r="O240" s="1623">
        <f>'[9]sp. DRG'!L205</f>
        <v>1207</v>
      </c>
      <c r="P240" s="1624">
        <f>'[9]sp. DRG'!M205</f>
        <v>900.81</v>
      </c>
      <c r="Q240" s="1623">
        <f>'[9]sp. DRG'!N205</f>
        <v>0</v>
      </c>
      <c r="R240" s="1624">
        <f>'[9]sp. DRG'!O205</f>
        <v>0</v>
      </c>
      <c r="S240" s="1624">
        <f>'[9]sp. DRG'!P205</f>
        <v>0</v>
      </c>
      <c r="T240" s="1623">
        <f>'[9]sp. DRG'!Q205</f>
        <v>5706</v>
      </c>
      <c r="U240" s="1624">
        <f>'[9]sp. DRG'!R205</f>
        <v>1656.58</v>
      </c>
      <c r="V240" s="1623">
        <f>'[9]sp. DRG'!S205</f>
        <v>5706</v>
      </c>
      <c r="W240" s="1624">
        <f>'[9]sp. DRG'!T205</f>
        <v>1656.58</v>
      </c>
      <c r="X240" s="1618">
        <f t="shared" si="51"/>
        <v>10069.34</v>
      </c>
      <c r="Y240" s="1578">
        <f t="shared" si="52"/>
        <v>9906.84</v>
      </c>
    </row>
    <row r="241" spans="1:29" ht="13.5" thickBot="1">
      <c r="A241" s="1579" t="s">
        <v>598</v>
      </c>
      <c r="B241" s="1723" t="s">
        <v>599</v>
      </c>
      <c r="C241" s="1621">
        <v>1</v>
      </c>
      <c r="D241" s="1582">
        <f>'[9]sp. DRG'!E206</f>
        <v>3447</v>
      </c>
      <c r="E241" s="1583">
        <f>'[9]sp. DRG'!F206</f>
        <v>6378.85</v>
      </c>
      <c r="F241" s="1584">
        <f>'[9]sp. DRG'!G206</f>
        <v>3447</v>
      </c>
      <c r="G241" s="1583">
        <f>'[9]sp. DRG'!H206</f>
        <v>6378.85</v>
      </c>
      <c r="H241" s="1623"/>
      <c r="I241" s="1583"/>
      <c r="J241" s="1623"/>
      <c r="K241" s="1583"/>
      <c r="L241" s="1623">
        <f>'[9]sp. DRG'!I206</f>
        <v>405</v>
      </c>
      <c r="M241" s="1624">
        <f>'[9]sp. DRG'!J206</f>
        <v>1138.6500000000001</v>
      </c>
      <c r="N241" s="1623">
        <f>'[9]sp. DRG'!K206</f>
        <v>405</v>
      </c>
      <c r="O241" s="1623">
        <f>'[9]sp. DRG'!L206</f>
        <v>0</v>
      </c>
      <c r="P241" s="1624">
        <f>'[9]sp. DRG'!M206</f>
        <v>858.38</v>
      </c>
      <c r="Q241" s="1623">
        <f>'[9]sp. DRG'!N206</f>
        <v>1203</v>
      </c>
      <c r="R241" s="1624">
        <f>'[9]sp. DRG'!O206</f>
        <v>283.45</v>
      </c>
      <c r="S241" s="1624">
        <f>'[9]sp. DRG'!P206</f>
        <v>243.87</v>
      </c>
      <c r="T241" s="1623">
        <f>'[9]sp. DRG'!Q206</f>
        <v>1824</v>
      </c>
      <c r="U241" s="1624">
        <f>'[9]sp. DRG'!R206</f>
        <v>618.91</v>
      </c>
      <c r="V241" s="1623">
        <f>'[9]sp. DRG'!S206</f>
        <v>1824</v>
      </c>
      <c r="W241" s="1624">
        <f>'[9]sp. DRG'!T206</f>
        <v>601.53</v>
      </c>
      <c r="X241" s="1618">
        <f t="shared" si="51"/>
        <v>8419.86</v>
      </c>
      <c r="Y241" s="1578">
        <f t="shared" si="52"/>
        <v>8082.63</v>
      </c>
    </row>
    <row r="242" spans="1:29" ht="13.5" thickBot="1">
      <c r="A242" s="1579" t="s">
        <v>600</v>
      </c>
      <c r="B242" s="1723" t="s">
        <v>601</v>
      </c>
      <c r="C242" s="1581">
        <v>1</v>
      </c>
      <c r="D242" s="1582">
        <f>'[9]sp. DRG'!E207</f>
        <v>927</v>
      </c>
      <c r="E242" s="1583">
        <f>'[9]sp. DRG'!F207</f>
        <v>1452.51</v>
      </c>
      <c r="F242" s="1584">
        <f>'[9]sp. DRG'!G207</f>
        <v>926</v>
      </c>
      <c r="G242" s="1583">
        <f>'[9]sp. DRG'!H207</f>
        <v>1452.51</v>
      </c>
      <c r="H242" s="1623"/>
      <c r="I242" s="1583"/>
      <c r="J242" s="1623"/>
      <c r="K242" s="1583"/>
      <c r="L242" s="1623">
        <f>'[9]sp. DRG'!I207</f>
        <v>51</v>
      </c>
      <c r="M242" s="1624">
        <f>'[9]sp. DRG'!J207</f>
        <v>118.23</v>
      </c>
      <c r="N242" s="1623">
        <f>'[9]sp. DRG'!K207</f>
        <v>44</v>
      </c>
      <c r="O242" s="1623">
        <f>'[9]sp. DRG'!L207</f>
        <v>0</v>
      </c>
      <c r="P242" s="1624">
        <f>'[9]sp. DRG'!M207</f>
        <v>97.27</v>
      </c>
      <c r="Q242" s="1623">
        <f>'[9]sp. DRG'!N207</f>
        <v>0</v>
      </c>
      <c r="R242" s="1624">
        <f>'[9]sp. DRG'!O207</f>
        <v>0</v>
      </c>
      <c r="S242" s="1624">
        <f>'[9]sp. DRG'!P207</f>
        <v>0</v>
      </c>
      <c r="T242" s="1623">
        <f>'[9]sp. DRG'!Q207</f>
        <v>2279</v>
      </c>
      <c r="U242" s="1624">
        <f>'[9]sp. DRG'!R207</f>
        <v>658.76</v>
      </c>
      <c r="V242" s="1623">
        <f>'[9]sp. DRG'!S207</f>
        <v>2279</v>
      </c>
      <c r="W242" s="1624">
        <f>'[9]sp. DRG'!T207</f>
        <v>586.57000000000005</v>
      </c>
      <c r="X242" s="1618">
        <f t="shared" si="51"/>
        <v>2229.5</v>
      </c>
      <c r="Y242" s="1578">
        <f t="shared" si="52"/>
        <v>2136.35</v>
      </c>
    </row>
    <row r="243" spans="1:29" ht="13.5" thickBot="1">
      <c r="A243" s="1579" t="s">
        <v>602</v>
      </c>
      <c r="B243" s="1723" t="s">
        <v>603</v>
      </c>
      <c r="C243" s="1581">
        <v>1</v>
      </c>
      <c r="D243" s="1582">
        <f>'[9]sp. DRG'!E208</f>
        <v>540</v>
      </c>
      <c r="E243" s="1583">
        <f>'[9]sp. DRG'!F208</f>
        <v>899.09</v>
      </c>
      <c r="F243" s="1584">
        <f>'[9]sp. DRG'!G208</f>
        <v>528</v>
      </c>
      <c r="G243" s="1583">
        <f>'[9]sp. DRG'!H208</f>
        <v>899.09</v>
      </c>
      <c r="H243" s="1623"/>
      <c r="I243" s="1583"/>
      <c r="J243" s="1623"/>
      <c r="K243" s="1583"/>
      <c r="L243" s="1623">
        <f>'[9]sp. DRG'!I208</f>
        <v>141</v>
      </c>
      <c r="M243" s="1624">
        <f>'[9]sp. DRG'!J208</f>
        <v>326.87</v>
      </c>
      <c r="N243" s="1623">
        <f>'[9]sp. DRG'!K208</f>
        <v>141</v>
      </c>
      <c r="O243" s="1623">
        <f>'[9]sp. DRG'!L208</f>
        <v>0</v>
      </c>
      <c r="P243" s="1624">
        <f>'[9]sp. DRG'!M208</f>
        <v>326.49</v>
      </c>
      <c r="Q243" s="1623">
        <f>'[9]sp. DRG'!N208</f>
        <v>0</v>
      </c>
      <c r="R243" s="1624">
        <f>'[9]sp. DRG'!O208</f>
        <v>0</v>
      </c>
      <c r="S243" s="1624">
        <f>'[9]sp. DRG'!P208</f>
        <v>0</v>
      </c>
      <c r="T243" s="1623">
        <f>'[9]sp. DRG'!Q208</f>
        <v>2325</v>
      </c>
      <c r="U243" s="1624">
        <f>'[9]sp. DRG'!R208</f>
        <v>642.23</v>
      </c>
      <c r="V243" s="1623">
        <f>'[9]sp. DRG'!S208</f>
        <v>2325</v>
      </c>
      <c r="W243" s="1624">
        <f>'[9]sp. DRG'!T208</f>
        <v>642.23</v>
      </c>
      <c r="X243" s="1618">
        <f t="shared" si="51"/>
        <v>1868.19</v>
      </c>
      <c r="Y243" s="1578">
        <f t="shared" si="52"/>
        <v>1867.81</v>
      </c>
    </row>
    <row r="244" spans="1:29" ht="13.5" thickBot="1">
      <c r="A244" s="1579" t="s">
        <v>604</v>
      </c>
      <c r="B244" s="1723" t="s">
        <v>605</v>
      </c>
      <c r="C244" s="1581">
        <v>1</v>
      </c>
      <c r="D244" s="1582">
        <f>'[9]sp. DRG'!E209</f>
        <v>933</v>
      </c>
      <c r="E244" s="1583">
        <f>'[9]sp. DRG'!F209</f>
        <v>1408.79</v>
      </c>
      <c r="F244" s="1584">
        <f>'[9]sp. DRG'!G209</f>
        <v>951</v>
      </c>
      <c r="G244" s="1583">
        <f>'[9]sp. DRG'!H209</f>
        <v>1377.56</v>
      </c>
      <c r="H244" s="1623"/>
      <c r="I244" s="1583"/>
      <c r="J244" s="1623"/>
      <c r="K244" s="1583"/>
      <c r="L244" s="1623">
        <f>'[9]sp. DRG'!I209</f>
        <v>21</v>
      </c>
      <c r="M244" s="1624">
        <f>'[9]sp. DRG'!J209</f>
        <v>48.68</v>
      </c>
      <c r="N244" s="1623">
        <f>'[9]sp. DRG'!K209</f>
        <v>34</v>
      </c>
      <c r="O244" s="1623">
        <f>'[9]sp. DRG'!L209</f>
        <v>0</v>
      </c>
      <c r="P244" s="1624">
        <f>'[9]sp. DRG'!M209</f>
        <v>48.68</v>
      </c>
      <c r="Q244" s="1623">
        <f>'[9]sp. DRG'!N209</f>
        <v>0</v>
      </c>
      <c r="R244" s="1624">
        <f>'[9]sp. DRG'!O209</f>
        <v>0</v>
      </c>
      <c r="S244" s="1624">
        <f>'[9]sp. DRG'!P209</f>
        <v>0</v>
      </c>
      <c r="T244" s="1623">
        <f>'[9]sp. DRG'!Q209</f>
        <v>2343</v>
      </c>
      <c r="U244" s="1624">
        <f>'[9]sp. DRG'!R209</f>
        <v>708.8</v>
      </c>
      <c r="V244" s="1623">
        <f>'[9]sp. DRG'!S209</f>
        <v>2343</v>
      </c>
      <c r="W244" s="1624">
        <f>'[9]sp. DRG'!T209</f>
        <v>708.8</v>
      </c>
      <c r="X244" s="1618">
        <f t="shared" si="51"/>
        <v>2166.27</v>
      </c>
      <c r="Y244" s="1578">
        <f t="shared" si="52"/>
        <v>2135.04</v>
      </c>
    </row>
    <row r="245" spans="1:29" ht="13.5" thickBot="1">
      <c r="A245" s="1579" t="s">
        <v>606</v>
      </c>
      <c r="B245" s="1723" t="s">
        <v>607</v>
      </c>
      <c r="C245" s="1581">
        <v>1</v>
      </c>
      <c r="D245" s="1582">
        <f>'[9]sp. DRG'!E210</f>
        <v>861</v>
      </c>
      <c r="E245" s="1583">
        <f>'[9]sp. DRG'!F210</f>
        <v>1306.68</v>
      </c>
      <c r="F245" s="1584">
        <f>'[9]sp. DRG'!G210</f>
        <v>989</v>
      </c>
      <c r="G245" s="1583">
        <f>'[9]sp. DRG'!H210</f>
        <v>1215.8499999999999</v>
      </c>
      <c r="H245" s="1623"/>
      <c r="I245" s="1583"/>
      <c r="J245" s="1623"/>
      <c r="K245" s="1583"/>
      <c r="L245" s="1623">
        <f>'[9]sp. DRG'!I210</f>
        <v>69</v>
      </c>
      <c r="M245" s="1624">
        <f>'[9]sp. DRG'!J210</f>
        <v>146.43</v>
      </c>
      <c r="N245" s="1623">
        <f>'[9]sp. DRG'!K210</f>
        <v>75</v>
      </c>
      <c r="O245" s="1623">
        <f>'[9]sp. DRG'!L210</f>
        <v>0</v>
      </c>
      <c r="P245" s="1624">
        <f>'[9]sp. DRG'!M210</f>
        <v>139.86000000000001</v>
      </c>
      <c r="Q245" s="1623">
        <f>'[9]sp. DRG'!N210</f>
        <v>0</v>
      </c>
      <c r="R245" s="1624">
        <f>'[9]sp. DRG'!O210</f>
        <v>0</v>
      </c>
      <c r="S245" s="1624">
        <f>'[9]sp. DRG'!P210</f>
        <v>0</v>
      </c>
      <c r="T245" s="1623">
        <f>'[9]sp. DRG'!Q210</f>
        <v>2424</v>
      </c>
      <c r="U245" s="1624">
        <f>'[9]sp. DRG'!R210</f>
        <v>732.46</v>
      </c>
      <c r="V245" s="1623">
        <f>'[9]sp. DRG'!S210</f>
        <v>2424</v>
      </c>
      <c r="W245" s="1624">
        <f>'[9]sp. DRG'!T210</f>
        <v>732.46</v>
      </c>
      <c r="X245" s="1618">
        <f t="shared" si="51"/>
        <v>2185.5700000000002</v>
      </c>
      <c r="Y245" s="1578">
        <f t="shared" si="52"/>
        <v>2088.17</v>
      </c>
    </row>
    <row r="246" spans="1:29" ht="13.5" thickBot="1">
      <c r="A246" s="1579" t="s">
        <v>608</v>
      </c>
      <c r="B246" s="1723" t="s">
        <v>609</v>
      </c>
      <c r="C246" s="1581">
        <v>1</v>
      </c>
      <c r="D246" s="1582">
        <f>'[9]sp. DRG'!E211</f>
        <v>927</v>
      </c>
      <c r="E246" s="1583">
        <f>'[9]sp. DRG'!F211</f>
        <v>1252.8800000000001</v>
      </c>
      <c r="F246" s="1584">
        <f>'[9]sp. DRG'!G211</f>
        <v>852</v>
      </c>
      <c r="G246" s="1583">
        <f>'[9]sp. DRG'!H211</f>
        <v>1252.8800000000001</v>
      </c>
      <c r="H246" s="1623"/>
      <c r="I246" s="1583"/>
      <c r="J246" s="1623"/>
      <c r="K246" s="1583"/>
      <c r="L246" s="1623">
        <f>'[9]sp. DRG'!I211</f>
        <v>72</v>
      </c>
      <c r="M246" s="1624">
        <f>'[9]sp. DRG'!J211</f>
        <v>163.19</v>
      </c>
      <c r="N246" s="1623">
        <f>'[9]sp. DRG'!K211</f>
        <v>130</v>
      </c>
      <c r="O246" s="1623">
        <f>'[9]sp. DRG'!L211</f>
        <v>0</v>
      </c>
      <c r="P246" s="1624">
        <f>'[9]sp. DRG'!M211</f>
        <v>163.19</v>
      </c>
      <c r="Q246" s="1623">
        <f>'[9]sp. DRG'!N211</f>
        <v>0</v>
      </c>
      <c r="R246" s="1624">
        <f>'[9]sp. DRG'!O211</f>
        <v>0</v>
      </c>
      <c r="S246" s="1624">
        <f>'[9]sp. DRG'!P211</f>
        <v>0</v>
      </c>
      <c r="T246" s="1623">
        <f>'[9]sp. DRG'!Q211</f>
        <v>1290</v>
      </c>
      <c r="U246" s="1624">
        <f>'[9]sp. DRG'!R211</f>
        <v>366.04</v>
      </c>
      <c r="V246" s="1623">
        <f>'[9]sp. DRG'!S211</f>
        <v>1290</v>
      </c>
      <c r="W246" s="1624">
        <f>'[9]sp. DRG'!T211</f>
        <v>366.04</v>
      </c>
      <c r="X246" s="1618">
        <f t="shared" si="51"/>
        <v>1782.1100000000001</v>
      </c>
      <c r="Y246" s="1578">
        <f t="shared" si="52"/>
        <v>1782.1100000000001</v>
      </c>
    </row>
    <row r="247" spans="1:29" ht="13.5" thickBot="1">
      <c r="A247" s="1791" t="s">
        <v>610</v>
      </c>
      <c r="B247" s="1792" t="s">
        <v>611</v>
      </c>
      <c r="C247" s="1793">
        <v>1</v>
      </c>
      <c r="D247" s="1582">
        <f>'[9]sp. DRG'!E212</f>
        <v>168</v>
      </c>
      <c r="E247" s="1584">
        <f>'[9]sp. DRG'!F212</f>
        <v>280.38</v>
      </c>
      <c r="F247" s="1584">
        <f>'[9]sp. DRG'!G212</f>
        <v>169</v>
      </c>
      <c r="G247" s="1584">
        <f>'[9]sp. DRG'!H212</f>
        <v>280.38</v>
      </c>
      <c r="H247" s="1623"/>
      <c r="I247" s="1624"/>
      <c r="J247" s="1623"/>
      <c r="K247" s="1624"/>
      <c r="L247" s="1623">
        <f>'[9]sp. DRG'!I212</f>
        <v>501</v>
      </c>
      <c r="M247" s="1623">
        <f>'[9]sp. DRG'!J212</f>
        <v>2498.94</v>
      </c>
      <c r="N247" s="1623">
        <f>'[9]sp. DRG'!K212</f>
        <v>501</v>
      </c>
      <c r="O247" s="1623">
        <f>'[9]sp. DRG'!L212</f>
        <v>22168</v>
      </c>
      <c r="P247" s="1623">
        <f>'[9]sp. DRG'!M212</f>
        <v>2498.94</v>
      </c>
      <c r="Q247" s="1623">
        <f>'[9]sp. DRG'!N212</f>
        <v>0</v>
      </c>
      <c r="R247" s="1623">
        <f>'[9]sp. DRG'!O212</f>
        <v>0</v>
      </c>
      <c r="S247" s="1623">
        <f>'[9]sp. DRG'!P212</f>
        <v>0</v>
      </c>
      <c r="T247" s="1623">
        <f>'[9]sp. DRG'!Q212</f>
        <v>0</v>
      </c>
      <c r="U247" s="1623">
        <f>'[9]sp. DRG'!R212</f>
        <v>0</v>
      </c>
      <c r="V247" s="1623">
        <f>'[9]sp. DRG'!S212</f>
        <v>0</v>
      </c>
      <c r="W247" s="1623">
        <f>'[9]sp. DRG'!T212</f>
        <v>0</v>
      </c>
      <c r="X247" s="1618">
        <f t="shared" si="51"/>
        <v>2779.32</v>
      </c>
      <c r="Y247" s="1578">
        <f t="shared" si="52"/>
        <v>2779.32</v>
      </c>
    </row>
    <row r="248" spans="1:29" ht="23.25" thickBot="1">
      <c r="A248" s="1994" t="s">
        <v>1163</v>
      </c>
      <c r="B248" s="1995" t="s">
        <v>1164</v>
      </c>
      <c r="C248" s="1800">
        <v>3</v>
      </c>
      <c r="D248" s="1872"/>
      <c r="E248" s="1882"/>
      <c r="F248" s="1882"/>
      <c r="G248" s="1882"/>
      <c r="H248" s="1851"/>
      <c r="I248" s="1850"/>
      <c r="J248" s="1851"/>
      <c r="K248" s="1850"/>
      <c r="L248" s="1851">
        <f>'[9]sp. recuperare si  cronici'!E63</f>
        <v>0</v>
      </c>
      <c r="M248" s="1851">
        <f>'[9]sp. recuperare si  cronici'!F63</f>
        <v>292.37</v>
      </c>
      <c r="N248" s="1851">
        <f>'[9]sp. recuperare si  cronici'!G63</f>
        <v>0</v>
      </c>
      <c r="O248" s="1851">
        <f>'[9]sp. recuperare si  cronici'!H63</f>
        <v>0</v>
      </c>
      <c r="P248" s="1851">
        <f>'[9]sp. recuperare si  cronici'!I63</f>
        <v>290.36</v>
      </c>
      <c r="Q248" s="1851">
        <f>'[9]sp. recuperare si  cronici'!J63</f>
        <v>0</v>
      </c>
      <c r="R248" s="1851">
        <f>'[9]sp. recuperare si  cronici'!K63</f>
        <v>0</v>
      </c>
      <c r="S248" s="1851">
        <f>'[9]sp. recuperare si  cronici'!L63</f>
        <v>0</v>
      </c>
      <c r="T248" s="1851"/>
      <c r="U248" s="1851"/>
      <c r="V248" s="1851"/>
      <c r="W248" s="1851"/>
      <c r="X248" s="1618">
        <f>U248+R248+M248+I248+E248</f>
        <v>292.37</v>
      </c>
      <c r="Y248" s="1578">
        <f>W248+S248+P248+K248+G248</f>
        <v>290.36</v>
      </c>
    </row>
    <row r="249" spans="1:29" ht="28.5" customHeight="1" thickBot="1">
      <c r="A249" s="1994" t="s">
        <v>1165</v>
      </c>
      <c r="B249" s="1995" t="s">
        <v>1166</v>
      </c>
      <c r="C249" s="1800">
        <v>3</v>
      </c>
      <c r="D249" s="1872"/>
      <c r="E249" s="1882"/>
      <c r="F249" s="1882"/>
      <c r="G249" s="1882"/>
      <c r="H249" s="1851"/>
      <c r="I249" s="1850"/>
      <c r="J249" s="1851"/>
      <c r="K249" s="1850"/>
      <c r="L249" s="1851">
        <f>'[9]sp. recuperare si  cronici'!E64</f>
        <v>0</v>
      </c>
      <c r="M249" s="1851">
        <f>'[9]sp. recuperare si  cronici'!F64</f>
        <v>327.31</v>
      </c>
      <c r="N249" s="1851">
        <f>'[9]sp. recuperare si  cronici'!G64</f>
        <v>0</v>
      </c>
      <c r="O249" s="1851">
        <f>'[9]sp. recuperare si  cronici'!H64</f>
        <v>0</v>
      </c>
      <c r="P249" s="1851">
        <f>'[9]sp. recuperare si  cronici'!I64</f>
        <v>324.54000000000002</v>
      </c>
      <c r="Q249" s="1851">
        <f>'[9]sp. recuperare si  cronici'!J64</f>
        <v>0</v>
      </c>
      <c r="R249" s="1851">
        <f>'[9]sp. recuperare si  cronici'!K64</f>
        <v>0</v>
      </c>
      <c r="S249" s="1851">
        <f>'[9]sp. recuperare si  cronici'!L64</f>
        <v>0</v>
      </c>
      <c r="T249" s="1851"/>
      <c r="U249" s="1851"/>
      <c r="V249" s="1851"/>
      <c r="W249" s="1851"/>
      <c r="X249" s="1618">
        <f>U249+R249+M249+I249+E249</f>
        <v>327.31</v>
      </c>
      <c r="Y249" s="1578">
        <f>W249+S249+P249+K249+G249</f>
        <v>324.54000000000002</v>
      </c>
    </row>
    <row r="250" spans="1:29" ht="13.5" thickBot="1">
      <c r="A250" s="1996" t="s">
        <v>612</v>
      </c>
      <c r="B250" s="1997" t="s">
        <v>613</v>
      </c>
      <c r="C250" s="1800">
        <v>1</v>
      </c>
      <c r="D250" s="1633">
        <f>'[9]sp. DRG'!E213</f>
        <v>795</v>
      </c>
      <c r="E250" s="1635">
        <f>'[9]sp. DRG'!F213</f>
        <v>1353.21</v>
      </c>
      <c r="F250" s="1635">
        <f>'[9]sp. DRG'!G213</f>
        <v>659</v>
      </c>
      <c r="G250" s="1635">
        <f>'[9]sp. DRG'!H213</f>
        <v>1113.47</v>
      </c>
      <c r="H250" s="1639"/>
      <c r="I250" s="1638"/>
      <c r="J250" s="1639"/>
      <c r="K250" s="1638"/>
      <c r="L250" s="1639">
        <f>'[9]sp. DRG'!I213</f>
        <v>0</v>
      </c>
      <c r="M250" s="1639">
        <f>'[9]sp. DRG'!J213</f>
        <v>0</v>
      </c>
      <c r="N250" s="1639">
        <f>'[9]sp. DRG'!K213</f>
        <v>0</v>
      </c>
      <c r="O250" s="1639">
        <f>'[9]sp. DRG'!L213</f>
        <v>0</v>
      </c>
      <c r="P250" s="1639">
        <f>'[9]sp. DRG'!M213</f>
        <v>0</v>
      </c>
      <c r="Q250" s="1639">
        <f>'[9]sp. DRG'!N213</f>
        <v>0</v>
      </c>
      <c r="R250" s="1639">
        <f>'[9]sp. DRG'!O213</f>
        <v>0</v>
      </c>
      <c r="S250" s="1639">
        <f>'[9]sp. DRG'!P213</f>
        <v>0</v>
      </c>
      <c r="T250" s="1639">
        <f>'[9]sp. DRG'!Q213</f>
        <v>519</v>
      </c>
      <c r="U250" s="1639">
        <f>'[9]sp. DRG'!R213</f>
        <v>155.81</v>
      </c>
      <c r="V250" s="1639">
        <f>'[9]sp. DRG'!S213</f>
        <v>519</v>
      </c>
      <c r="W250" s="1639">
        <f>'[9]sp. DRG'!T213</f>
        <v>155.81</v>
      </c>
      <c r="X250" s="1998">
        <f t="shared" si="51"/>
        <v>1509.02</v>
      </c>
      <c r="Y250" s="1999">
        <f t="shared" si="52"/>
        <v>1269.28</v>
      </c>
    </row>
    <row r="251" spans="1:29" ht="13.5" thickBot="1">
      <c r="A251" s="3027" t="s">
        <v>614</v>
      </c>
      <c r="B251" s="3028"/>
      <c r="C251" s="3029"/>
      <c r="D251" s="1612">
        <f>SUM(D239:D250)</f>
        <v>17259</v>
      </c>
      <c r="E251" s="1613">
        <f t="shared" ref="E251:Y251" si="53">SUM(E239:E250)</f>
        <v>31603.129999999997</v>
      </c>
      <c r="F251" s="1612">
        <f t="shared" si="53"/>
        <v>17108</v>
      </c>
      <c r="G251" s="1613">
        <f t="shared" si="53"/>
        <v>31020.220000000005</v>
      </c>
      <c r="H251" s="1612">
        <f t="shared" si="53"/>
        <v>0</v>
      </c>
      <c r="I251" s="1612">
        <f t="shared" si="53"/>
        <v>0</v>
      </c>
      <c r="J251" s="1612">
        <f t="shared" si="53"/>
        <v>0</v>
      </c>
      <c r="K251" s="1612">
        <f t="shared" si="53"/>
        <v>0</v>
      </c>
      <c r="L251" s="1612">
        <f t="shared" si="53"/>
        <v>1863</v>
      </c>
      <c r="M251" s="1613">
        <f t="shared" si="53"/>
        <v>6495.07</v>
      </c>
      <c r="N251" s="1612">
        <f t="shared" si="53"/>
        <v>1935</v>
      </c>
      <c r="O251" s="1612">
        <f t="shared" si="53"/>
        <v>23375</v>
      </c>
      <c r="P251" s="1613">
        <f t="shared" si="53"/>
        <v>6130.41</v>
      </c>
      <c r="Q251" s="1612">
        <f t="shared" si="53"/>
        <v>1203</v>
      </c>
      <c r="R251" s="1612">
        <f t="shared" si="53"/>
        <v>283.45</v>
      </c>
      <c r="S251" s="1612">
        <f t="shared" si="53"/>
        <v>243.87</v>
      </c>
      <c r="T251" s="1612">
        <f t="shared" si="53"/>
        <v>24227</v>
      </c>
      <c r="U251" s="1613">
        <f t="shared" si="53"/>
        <v>6780.7000000000007</v>
      </c>
      <c r="V251" s="1612">
        <f t="shared" si="53"/>
        <v>24227</v>
      </c>
      <c r="W251" s="1613">
        <f t="shared" si="53"/>
        <v>6636.7100000000009</v>
      </c>
      <c r="X251" s="1611">
        <f t="shared" si="53"/>
        <v>45162.35</v>
      </c>
      <c r="Y251" s="1611">
        <f t="shared" si="53"/>
        <v>44031.21</v>
      </c>
      <c r="Z251" s="1614">
        <f>'[9]sp. DRG'!U214+'[9]sp. recuperare si  cronici'!U65</f>
        <v>45162.35</v>
      </c>
      <c r="AA251" s="1614">
        <f>'[9]sp. DRG'!V214+'[9]sp. recuperare si  cronici'!V65</f>
        <v>44031.21</v>
      </c>
      <c r="AB251" s="1615">
        <f>X251-Z251</f>
        <v>0</v>
      </c>
      <c r="AC251" s="1615">
        <f>Y251-AA251</f>
        <v>0</v>
      </c>
    </row>
    <row r="252" spans="1:29" s="1598" customFormat="1" ht="22.5">
      <c r="A252" s="1735" t="s">
        <v>615</v>
      </c>
      <c r="B252" s="1673" t="s">
        <v>616</v>
      </c>
      <c r="C252" s="1621">
        <v>1</v>
      </c>
      <c r="D252" s="2000">
        <f>'[9]sp. DRG'!E215</f>
        <v>4439</v>
      </c>
      <c r="E252" s="1781">
        <f>'[9]sp. DRG'!F215</f>
        <v>7180.16</v>
      </c>
      <c r="F252" s="1886">
        <f>'[9]sp. DRG'!G215</f>
        <v>4439</v>
      </c>
      <c r="G252" s="1783">
        <f>'[9]sp. DRG'!H215</f>
        <v>7180.16</v>
      </c>
      <c r="H252" s="1927"/>
      <c r="I252" s="1781"/>
      <c r="J252" s="1887"/>
      <c r="K252" s="1928"/>
      <c r="L252" s="1932">
        <f>'[9]sp. DRG'!I215</f>
        <v>185</v>
      </c>
      <c r="M252" s="1888">
        <f>'[9]sp. DRG'!J215</f>
        <v>308.37</v>
      </c>
      <c r="N252" s="1887">
        <f>'[9]sp. DRG'!K215</f>
        <v>185</v>
      </c>
      <c r="O252" s="1887">
        <f>'[9]sp. DRG'!L215</f>
        <v>133</v>
      </c>
      <c r="P252" s="1888">
        <f>'[9]sp. DRG'!M215</f>
        <v>308.37</v>
      </c>
      <c r="Q252" s="1887">
        <f>'[9]sp. DRG'!N215</f>
        <v>0</v>
      </c>
      <c r="R252" s="1888">
        <f>'[9]sp. DRG'!O215</f>
        <v>0</v>
      </c>
      <c r="S252" s="2001">
        <f>'[9]sp. DRG'!P215</f>
        <v>0</v>
      </c>
      <c r="T252" s="1932">
        <f>'[9]sp. DRG'!Q215</f>
        <v>1720</v>
      </c>
      <c r="U252" s="1888">
        <f>'[9]sp. DRG'!R215</f>
        <v>570.94000000000005</v>
      </c>
      <c r="V252" s="1887">
        <f>'[9]sp. DRG'!S215</f>
        <v>1824</v>
      </c>
      <c r="W252" s="2001">
        <f>'[9]sp. DRG'!T215</f>
        <v>570.94000000000005</v>
      </c>
      <c r="X252" s="1648">
        <f>U252+R252+M252+I252+E252</f>
        <v>8059.47</v>
      </c>
      <c r="Y252" s="1649">
        <f>W252+S252+P252+K252+G252</f>
        <v>8059.47</v>
      </c>
      <c r="Z252" s="1597"/>
      <c r="AA252" s="1597"/>
    </row>
    <row r="253" spans="1:29" ht="22.5">
      <c r="A253" s="1579" t="s">
        <v>617</v>
      </c>
      <c r="B253" s="1580" t="s">
        <v>618</v>
      </c>
      <c r="C253" s="1581">
        <v>1</v>
      </c>
      <c r="D253" s="1591">
        <f>'[9]sp. DRG'!E216</f>
        <v>992</v>
      </c>
      <c r="E253" s="1592">
        <f>'[9]sp. DRG'!F216</f>
        <v>1292.3499999999999</v>
      </c>
      <c r="F253" s="1593">
        <f>'[9]sp. DRG'!G216</f>
        <v>992</v>
      </c>
      <c r="G253" s="1594">
        <f>'[9]sp. DRG'!H216</f>
        <v>1292.3499999999999</v>
      </c>
      <c r="H253" s="1622"/>
      <c r="I253" s="1592"/>
      <c r="J253" s="1623"/>
      <c r="K253" s="1596"/>
      <c r="L253" s="1659">
        <f>'[9]sp. DRG'!I216</f>
        <v>0</v>
      </c>
      <c r="M253" s="1656">
        <f>'[9]sp. DRG'!J216</f>
        <v>0</v>
      </c>
      <c r="N253" s="1651">
        <f>'[9]sp. DRG'!K216</f>
        <v>0</v>
      </c>
      <c r="O253" s="1651">
        <f>'[9]sp. DRG'!L216</f>
        <v>0</v>
      </c>
      <c r="P253" s="1656">
        <f>'[9]sp. DRG'!M216</f>
        <v>0</v>
      </c>
      <c r="Q253" s="1651">
        <f>'[9]sp. DRG'!N216</f>
        <v>0</v>
      </c>
      <c r="R253" s="1656">
        <f>'[9]sp. DRG'!O216</f>
        <v>0</v>
      </c>
      <c r="S253" s="1658">
        <f>'[9]sp. DRG'!P216</f>
        <v>0</v>
      </c>
      <c r="T253" s="1659">
        <f>'[9]sp. DRG'!Q216</f>
        <v>2263</v>
      </c>
      <c r="U253" s="1656">
        <f>'[9]sp. DRG'!R216</f>
        <v>450</v>
      </c>
      <c r="V253" s="1651">
        <f>'[9]sp. DRG'!S216</f>
        <v>2509</v>
      </c>
      <c r="W253" s="1658">
        <f>'[9]sp. DRG'!T216</f>
        <v>450</v>
      </c>
      <c r="X253" s="1648">
        <f>U253+R253+M253+I253+E253</f>
        <v>1742.35</v>
      </c>
      <c r="Y253" s="1649">
        <f>W253+S253+P253+K253+G253</f>
        <v>1742.35</v>
      </c>
    </row>
    <row r="254" spans="1:29" ht="22.5">
      <c r="A254" s="2002" t="s">
        <v>619</v>
      </c>
      <c r="B254" s="2003" t="s">
        <v>620</v>
      </c>
      <c r="C254" s="1876">
        <v>1</v>
      </c>
      <c r="D254" s="1593">
        <f>'[9]sp. DRG'!E217</f>
        <v>1239</v>
      </c>
      <c r="E254" s="1592">
        <f>'[9]sp. DRG'!F217</f>
        <v>2010.09</v>
      </c>
      <c r="F254" s="1593">
        <f>'[9]sp. DRG'!G217</f>
        <v>1239</v>
      </c>
      <c r="G254" s="1592">
        <f>'[9]sp. DRG'!H217</f>
        <v>2010.09</v>
      </c>
      <c r="H254" s="1623"/>
      <c r="I254" s="1592"/>
      <c r="J254" s="1623"/>
      <c r="K254" s="1592"/>
      <c r="L254" s="1651">
        <f>'[9]sp. DRG'!I217</f>
        <v>0</v>
      </c>
      <c r="M254" s="1656">
        <f>'[9]sp. DRG'!J217</f>
        <v>0</v>
      </c>
      <c r="N254" s="1651">
        <f>'[9]sp. DRG'!K217</f>
        <v>0</v>
      </c>
      <c r="O254" s="1651">
        <f>'[9]sp. DRG'!L217</f>
        <v>0</v>
      </c>
      <c r="P254" s="1656">
        <f>'[9]sp. DRG'!M217</f>
        <v>0</v>
      </c>
      <c r="Q254" s="1651">
        <f>'[9]sp. DRG'!N217</f>
        <v>0</v>
      </c>
      <c r="R254" s="1656">
        <f>'[9]sp. DRG'!O217</f>
        <v>0</v>
      </c>
      <c r="S254" s="1656">
        <f>'[9]sp. DRG'!P217</f>
        <v>0</v>
      </c>
      <c r="T254" s="1651">
        <f>'[9]sp. DRG'!Q217</f>
        <v>1865</v>
      </c>
      <c r="U254" s="1656">
        <f>'[9]sp. DRG'!R217</f>
        <v>210</v>
      </c>
      <c r="V254" s="1651">
        <f>'[9]sp. DRG'!S217</f>
        <v>2597</v>
      </c>
      <c r="W254" s="1656">
        <f>'[9]sp. DRG'!T217</f>
        <v>210</v>
      </c>
      <c r="X254" s="1648">
        <f>U254+R254+M254+I254+E254</f>
        <v>2220.09</v>
      </c>
      <c r="Y254" s="1649">
        <f>W254+S254+P254+K254+G254</f>
        <v>2220.09</v>
      </c>
    </row>
    <row r="255" spans="1:29" ht="23.25" thickBot="1">
      <c r="A255" s="2004" t="s">
        <v>621</v>
      </c>
      <c r="B255" s="2004" t="s">
        <v>622</v>
      </c>
      <c r="C255" s="1979">
        <v>1</v>
      </c>
      <c r="D255" s="1593">
        <f>'[9]sp. DRG'!E218</f>
        <v>565</v>
      </c>
      <c r="E255" s="1592">
        <f>'[9]sp. DRG'!F218</f>
        <v>865.88</v>
      </c>
      <c r="F255" s="1593">
        <f>'[9]sp. DRG'!G218</f>
        <v>565</v>
      </c>
      <c r="G255" s="1592">
        <f>'[9]sp. DRG'!H218</f>
        <v>865.88</v>
      </c>
      <c r="H255" s="1851"/>
      <c r="I255" s="1601"/>
      <c r="J255" s="1851"/>
      <c r="K255" s="1601"/>
      <c r="L255" s="1651">
        <f>'[9]sp. DRG'!I218</f>
        <v>0</v>
      </c>
      <c r="M255" s="1651">
        <f>'[9]sp. DRG'!J218</f>
        <v>0</v>
      </c>
      <c r="N255" s="1651">
        <f>'[9]sp. DRG'!K218</f>
        <v>0</v>
      </c>
      <c r="O255" s="1651">
        <f>'[9]sp. DRG'!L218</f>
        <v>0</v>
      </c>
      <c r="P255" s="1651">
        <f>'[9]sp. DRG'!M218</f>
        <v>0</v>
      </c>
      <c r="Q255" s="1651">
        <f>'[9]sp. DRG'!N218</f>
        <v>0</v>
      </c>
      <c r="R255" s="1651">
        <f>'[9]sp. DRG'!O218</f>
        <v>0</v>
      </c>
      <c r="S255" s="1651">
        <f>'[9]sp. DRG'!P218</f>
        <v>0</v>
      </c>
      <c r="T255" s="1651">
        <f>'[9]sp. DRG'!Q218</f>
        <v>1196</v>
      </c>
      <c r="U255" s="1656">
        <f>'[9]sp. DRG'!R218</f>
        <v>240</v>
      </c>
      <c r="V255" s="1651">
        <f>'[9]sp. DRG'!S218</f>
        <v>1560</v>
      </c>
      <c r="W255" s="1656">
        <f>'[9]sp. DRG'!T218</f>
        <v>240</v>
      </c>
      <c r="X255" s="1648">
        <f>U255+R255+M255+I255+E255</f>
        <v>1105.8800000000001</v>
      </c>
      <c r="Y255" s="1649">
        <f>W255+S255+P255+K255+G255</f>
        <v>1105.8800000000001</v>
      </c>
    </row>
    <row r="256" spans="1:29" ht="13.5" thickBot="1">
      <c r="A256" s="3027" t="s">
        <v>623</v>
      </c>
      <c r="B256" s="3028"/>
      <c r="C256" s="3029"/>
      <c r="D256" s="1858">
        <f>SUM(D252:D255)</f>
        <v>7235</v>
      </c>
      <c r="E256" s="1993">
        <f t="shared" ref="E256:Y256" si="54">SUM(E252:E255)</f>
        <v>11348.48</v>
      </c>
      <c r="F256" s="1858">
        <f t="shared" si="54"/>
        <v>7235</v>
      </c>
      <c r="G256" s="1993">
        <f t="shared" si="54"/>
        <v>11348.48</v>
      </c>
      <c r="H256" s="1858">
        <f t="shared" si="54"/>
        <v>0</v>
      </c>
      <c r="I256" s="1858">
        <f t="shared" si="54"/>
        <v>0</v>
      </c>
      <c r="J256" s="1858">
        <f t="shared" si="54"/>
        <v>0</v>
      </c>
      <c r="K256" s="1858">
        <f t="shared" si="54"/>
        <v>0</v>
      </c>
      <c r="L256" s="1858">
        <f t="shared" si="54"/>
        <v>185</v>
      </c>
      <c r="M256" s="1993">
        <f t="shared" si="54"/>
        <v>308.37</v>
      </c>
      <c r="N256" s="1858">
        <f t="shared" si="54"/>
        <v>185</v>
      </c>
      <c r="O256" s="1858">
        <f t="shared" si="54"/>
        <v>133</v>
      </c>
      <c r="P256" s="1993">
        <f t="shared" si="54"/>
        <v>308.37</v>
      </c>
      <c r="Q256" s="1858">
        <f t="shared" si="54"/>
        <v>0</v>
      </c>
      <c r="R256" s="1858">
        <f t="shared" si="54"/>
        <v>0</v>
      </c>
      <c r="S256" s="1858">
        <f t="shared" si="54"/>
        <v>0</v>
      </c>
      <c r="T256" s="1858">
        <f t="shared" si="54"/>
        <v>7044</v>
      </c>
      <c r="U256" s="1858">
        <f t="shared" si="54"/>
        <v>1470.94</v>
      </c>
      <c r="V256" s="1858">
        <f t="shared" si="54"/>
        <v>8490</v>
      </c>
      <c r="W256" s="1858">
        <f t="shared" si="54"/>
        <v>1470.94</v>
      </c>
      <c r="X256" s="1610">
        <f t="shared" si="54"/>
        <v>13127.79</v>
      </c>
      <c r="Y256" s="1610">
        <f t="shared" si="54"/>
        <v>13127.79</v>
      </c>
      <c r="Z256" s="1614">
        <f>'[9]sp. DRG'!U219+'[9]sp. acuti altele decat DRG'!U44</f>
        <v>13127.79</v>
      </c>
      <c r="AA256" s="1614">
        <f>'[9]sp. DRG'!V219+'[9]sp. acuti altele decat DRG'!V44</f>
        <v>13127.79</v>
      </c>
      <c r="AB256" s="1615">
        <f>X256-Z256</f>
        <v>0</v>
      </c>
      <c r="AC256" s="1615">
        <f>Y256-AA256</f>
        <v>0</v>
      </c>
    </row>
    <row r="257" spans="1:27" s="1598" customFormat="1" ht="33.75">
      <c r="A257" s="1568" t="s">
        <v>624</v>
      </c>
      <c r="B257" s="1719" t="s">
        <v>625</v>
      </c>
      <c r="C257" s="1621">
        <v>1</v>
      </c>
      <c r="D257" s="1674">
        <f>'[9]sp. DRG'!E220</f>
        <v>10167</v>
      </c>
      <c r="E257" s="1675">
        <f>'[9]sp. DRG'!F220</f>
        <v>28329.4427</v>
      </c>
      <c r="F257" s="1676">
        <f>'[9]sp. DRG'!G220</f>
        <v>10167</v>
      </c>
      <c r="G257" s="2005">
        <f>'[9]sp. DRG'!H220</f>
        <v>28329.4427</v>
      </c>
      <c r="H257" s="1678"/>
      <c r="I257" s="1675"/>
      <c r="J257" s="1679"/>
      <c r="K257" s="2005"/>
      <c r="L257" s="1678">
        <f>'[9]sp. DRG'!I220</f>
        <v>0</v>
      </c>
      <c r="M257" s="1721">
        <f>'[9]sp. DRG'!J220</f>
        <v>0</v>
      </c>
      <c r="N257" s="1679">
        <f>'[9]sp. DRG'!K220</f>
        <v>0</v>
      </c>
      <c r="O257" s="1679">
        <f>'[9]sp. DRG'!L220</f>
        <v>0</v>
      </c>
      <c r="P257" s="1721">
        <f>'[9]sp. DRG'!M220</f>
        <v>0</v>
      </c>
      <c r="Q257" s="1679">
        <f>'[9]sp. DRG'!N220</f>
        <v>0</v>
      </c>
      <c r="R257" s="1721">
        <f>'[9]sp. DRG'!O220</f>
        <v>0</v>
      </c>
      <c r="S257" s="1805">
        <f>'[9]sp. DRG'!P220</f>
        <v>0</v>
      </c>
      <c r="T257" s="1678">
        <f>'[9]sp. DRG'!Q220</f>
        <v>7538</v>
      </c>
      <c r="U257" s="1721">
        <f>'[9]sp. DRG'!R220</f>
        <v>2523.6556700000001</v>
      </c>
      <c r="V257" s="1679">
        <f>'[9]sp. DRG'!S220</f>
        <v>7538</v>
      </c>
      <c r="W257" s="1722">
        <f>'[9]sp. DRG'!T220</f>
        <v>2523.6556700000001</v>
      </c>
      <c r="X257" s="1648">
        <f t="shared" ref="X257:X282" si="55">U257+R257+M257+I257+E257</f>
        <v>30853.09837</v>
      </c>
      <c r="Y257" s="1649">
        <f t="shared" ref="Y257:Y282" si="56">W257+S257+P257+K257+G257</f>
        <v>30853.09837</v>
      </c>
      <c r="Z257" s="1597"/>
      <c r="AA257" s="1597"/>
    </row>
    <row r="258" spans="1:27" s="1598" customFormat="1" ht="33.75">
      <c r="A258" s="1579" t="s">
        <v>626</v>
      </c>
      <c r="B258" s="1723" t="s">
        <v>627</v>
      </c>
      <c r="C258" s="1581">
        <v>1</v>
      </c>
      <c r="D258" s="1591">
        <f>'[9]sp. DRG'!E221</f>
        <v>5398</v>
      </c>
      <c r="E258" s="1592">
        <f>'[9]sp. DRG'!F221</f>
        <v>11437.197899999999</v>
      </c>
      <c r="F258" s="1593">
        <f>'[9]sp. DRG'!G221</f>
        <v>5398</v>
      </c>
      <c r="G258" s="1596">
        <f>'[9]sp. DRG'!H221</f>
        <v>11437.197899999999</v>
      </c>
      <c r="H258" s="1684"/>
      <c r="I258" s="1592"/>
      <c r="J258" s="1685"/>
      <c r="K258" s="1596"/>
      <c r="L258" s="1684">
        <f>'[9]sp. DRG'!I221</f>
        <v>77</v>
      </c>
      <c r="M258" s="1692">
        <f>'[9]sp. DRG'!J221</f>
        <v>251.66123999999999</v>
      </c>
      <c r="N258" s="1685">
        <f>'[9]sp. DRG'!K221</f>
        <v>77</v>
      </c>
      <c r="O258" s="1685">
        <f>'[9]sp. DRG'!L221</f>
        <v>0</v>
      </c>
      <c r="P258" s="1692">
        <f>'[9]sp. DRG'!M221</f>
        <v>251.66123999999999</v>
      </c>
      <c r="Q258" s="1685">
        <f>'[9]sp. DRG'!N221</f>
        <v>28</v>
      </c>
      <c r="R258" s="1692">
        <f>'[9]sp. DRG'!O221</f>
        <v>6.5973600000000001</v>
      </c>
      <c r="S258" s="1807">
        <f>'[9]sp. DRG'!P221</f>
        <v>6.5973600000000001</v>
      </c>
      <c r="T258" s="1684">
        <f>'[9]sp. DRG'!Q221</f>
        <v>4814</v>
      </c>
      <c r="U258" s="1692">
        <f>'[9]sp. DRG'!R221</f>
        <v>1398.17046</v>
      </c>
      <c r="V258" s="1685">
        <f>'[9]sp. DRG'!S221</f>
        <v>4814</v>
      </c>
      <c r="W258" s="1693">
        <f>'[9]sp. DRG'!T221</f>
        <v>1398.17046</v>
      </c>
      <c r="X258" s="1648">
        <f t="shared" si="55"/>
        <v>13093.62696</v>
      </c>
      <c r="Y258" s="1649">
        <f t="shared" si="56"/>
        <v>13093.62696</v>
      </c>
      <c r="Z258" s="1597"/>
      <c r="AA258" s="1597"/>
    </row>
    <row r="259" spans="1:27" s="1598" customFormat="1" ht="33.75">
      <c r="A259" s="1579" t="s">
        <v>628</v>
      </c>
      <c r="B259" s="1723" t="s">
        <v>629</v>
      </c>
      <c r="C259" s="1581">
        <v>1</v>
      </c>
      <c r="D259" s="1591">
        <f>'[9]sp. DRG'!E222</f>
        <v>1084</v>
      </c>
      <c r="E259" s="1592">
        <f>'[9]sp. DRG'!F222</f>
        <v>4373.1043399999999</v>
      </c>
      <c r="F259" s="1593">
        <f>'[9]sp. DRG'!G222</f>
        <v>1084</v>
      </c>
      <c r="G259" s="1596">
        <f>'[9]sp. DRG'!H222</f>
        <v>4373.1043399999999</v>
      </c>
      <c r="H259" s="1684"/>
      <c r="I259" s="1592"/>
      <c r="J259" s="1685"/>
      <c r="K259" s="1596"/>
      <c r="L259" s="1684">
        <f>'[9]sp. DRG'!I222</f>
        <v>0</v>
      </c>
      <c r="M259" s="1692">
        <f>'[9]sp. DRG'!J222</f>
        <v>0</v>
      </c>
      <c r="N259" s="1685">
        <f>'[9]sp. DRG'!K222</f>
        <v>0</v>
      </c>
      <c r="O259" s="1685">
        <f>'[9]sp. DRG'!L222</f>
        <v>0</v>
      </c>
      <c r="P259" s="1692">
        <f>'[9]sp. DRG'!M222</f>
        <v>0</v>
      </c>
      <c r="Q259" s="1685">
        <f>'[9]sp. DRG'!N222</f>
        <v>0</v>
      </c>
      <c r="R259" s="1692">
        <f>'[9]sp. DRG'!O222</f>
        <v>0</v>
      </c>
      <c r="S259" s="1807">
        <f>'[9]sp. DRG'!P222</f>
        <v>0</v>
      </c>
      <c r="T259" s="1684">
        <f>'[9]sp. DRG'!Q222</f>
        <v>5915</v>
      </c>
      <c r="U259" s="1692">
        <f>'[9]sp. DRG'!R222</f>
        <v>2061.6396399999999</v>
      </c>
      <c r="V259" s="1685">
        <f>'[9]sp. DRG'!S222</f>
        <v>5915</v>
      </c>
      <c r="W259" s="1693">
        <f>'[9]sp. DRG'!T222</f>
        <v>2061.6396399999999</v>
      </c>
      <c r="X259" s="1648">
        <f t="shared" si="55"/>
        <v>6434.7439799999993</v>
      </c>
      <c r="Y259" s="1649">
        <f t="shared" si="56"/>
        <v>6434.7439799999993</v>
      </c>
      <c r="Z259" s="1597"/>
      <c r="AA259" s="1597"/>
    </row>
    <row r="260" spans="1:27" s="1598" customFormat="1" ht="22.5">
      <c r="A260" s="1579" t="s">
        <v>630</v>
      </c>
      <c r="B260" s="1723" t="s">
        <v>631</v>
      </c>
      <c r="C260" s="1581">
        <v>1</v>
      </c>
      <c r="D260" s="1591">
        <f>'[9]sp. DRG'!E223</f>
        <v>1429</v>
      </c>
      <c r="E260" s="1592">
        <f>'[9]sp. DRG'!F223</f>
        <v>3867.2259399999998</v>
      </c>
      <c r="F260" s="1593">
        <f>'[9]sp. DRG'!G223</f>
        <v>1429</v>
      </c>
      <c r="G260" s="1596">
        <f>'[9]sp. DRG'!H223</f>
        <v>3867.2259399999998</v>
      </c>
      <c r="H260" s="1684"/>
      <c r="I260" s="1592"/>
      <c r="J260" s="1685"/>
      <c r="K260" s="1596"/>
      <c r="L260" s="1684">
        <f>'[9]sp. DRG'!I223</f>
        <v>161</v>
      </c>
      <c r="M260" s="1692">
        <f>'[9]sp. DRG'!J223</f>
        <v>272.58528000000001</v>
      </c>
      <c r="N260" s="1685">
        <f>'[9]sp. DRG'!K223</f>
        <v>161</v>
      </c>
      <c r="O260" s="1685">
        <f>'[9]sp. DRG'!L223</f>
        <v>0</v>
      </c>
      <c r="P260" s="1692">
        <f>'[9]sp. DRG'!M223</f>
        <v>272.58528000000001</v>
      </c>
      <c r="Q260" s="1685">
        <f>'[9]sp. DRG'!N223</f>
        <v>0</v>
      </c>
      <c r="R260" s="1692">
        <f>'[9]sp. DRG'!O223</f>
        <v>0</v>
      </c>
      <c r="S260" s="1807">
        <f>'[9]sp. DRG'!P223</f>
        <v>0</v>
      </c>
      <c r="T260" s="1684">
        <f>'[9]sp. DRG'!Q223</f>
        <v>7101</v>
      </c>
      <c r="U260" s="1692">
        <f>'[9]sp. DRG'!R223</f>
        <v>1891.4953399999999</v>
      </c>
      <c r="V260" s="1685">
        <f>'[9]sp. DRG'!S223</f>
        <v>7101</v>
      </c>
      <c r="W260" s="1693">
        <f>'[9]sp. DRG'!T223</f>
        <v>1891.4953399999999</v>
      </c>
      <c r="X260" s="1648">
        <f t="shared" si="55"/>
        <v>6031.3065599999991</v>
      </c>
      <c r="Y260" s="1649">
        <f t="shared" si="56"/>
        <v>6031.3065599999991</v>
      </c>
      <c r="Z260" s="1597"/>
      <c r="AA260" s="1597"/>
    </row>
    <row r="261" spans="1:27" s="1598" customFormat="1" ht="22.5">
      <c r="A261" s="1579" t="s">
        <v>632</v>
      </c>
      <c r="B261" s="1723" t="s">
        <v>633</v>
      </c>
      <c r="C261" s="1581">
        <v>1</v>
      </c>
      <c r="D261" s="1591">
        <f>'[9]sp. DRG'!E224</f>
        <v>3500</v>
      </c>
      <c r="E261" s="1592">
        <f>'[9]sp. DRG'!F224</f>
        <v>6326.9897600000004</v>
      </c>
      <c r="F261" s="1593">
        <f>'[9]sp. DRG'!G224</f>
        <v>3500</v>
      </c>
      <c r="G261" s="1596">
        <f>'[9]sp. DRG'!H224</f>
        <v>6326.9897600000004</v>
      </c>
      <c r="H261" s="1684"/>
      <c r="I261" s="1592"/>
      <c r="J261" s="1685"/>
      <c r="K261" s="1596"/>
      <c r="L261" s="1684">
        <f>'[9]sp. DRG'!I224</f>
        <v>267</v>
      </c>
      <c r="M261" s="1692">
        <f>'[9]sp. DRG'!J224</f>
        <v>4368.5158499999998</v>
      </c>
      <c r="N261" s="1685">
        <f>'[9]sp. DRG'!K224</f>
        <v>267</v>
      </c>
      <c r="O261" s="1685">
        <f>'[9]sp. DRG'!L224</f>
        <v>4494</v>
      </c>
      <c r="P261" s="1692">
        <f>'[9]sp. DRG'!M224</f>
        <v>4368.5158499999998</v>
      </c>
      <c r="Q261" s="1685">
        <f>'[9]sp. DRG'!N224</f>
        <v>0</v>
      </c>
      <c r="R261" s="1692">
        <f>'[9]sp. DRG'!O224</f>
        <v>0</v>
      </c>
      <c r="S261" s="1807">
        <f>'[9]sp. DRG'!P224</f>
        <v>0</v>
      </c>
      <c r="T261" s="1684">
        <f>'[9]sp. DRG'!Q224</f>
        <v>1473</v>
      </c>
      <c r="U261" s="1692">
        <f>'[9]sp. DRG'!R224</f>
        <v>426.23730999999998</v>
      </c>
      <c r="V261" s="1685">
        <f>'[9]sp. DRG'!S224</f>
        <v>1473</v>
      </c>
      <c r="W261" s="1693">
        <f>'[9]sp. DRG'!T224</f>
        <v>426.23730999999998</v>
      </c>
      <c r="X261" s="1648">
        <f t="shared" si="55"/>
        <v>11121.742920000001</v>
      </c>
      <c r="Y261" s="1649">
        <f t="shared" si="56"/>
        <v>11121.742920000001</v>
      </c>
      <c r="Z261" s="1597"/>
      <c r="AA261" s="1597"/>
    </row>
    <row r="262" spans="1:27" s="1598" customFormat="1" ht="22.5">
      <c r="A262" s="1579" t="s">
        <v>634</v>
      </c>
      <c r="B262" s="1723" t="s">
        <v>635</v>
      </c>
      <c r="C262" s="1581">
        <v>1</v>
      </c>
      <c r="D262" s="1591">
        <f>'[9]sp. DRG'!E225</f>
        <v>1217</v>
      </c>
      <c r="E262" s="1592">
        <f>'[9]sp. DRG'!F225</f>
        <v>1838.9327800000001</v>
      </c>
      <c r="F262" s="1593">
        <f>'[9]sp. DRG'!G225</f>
        <v>1217</v>
      </c>
      <c r="G262" s="1596">
        <f>'[9]sp. DRG'!H225</f>
        <v>1838.9327800000001</v>
      </c>
      <c r="H262" s="1684"/>
      <c r="I262" s="1592"/>
      <c r="J262" s="1685"/>
      <c r="K262" s="1596"/>
      <c r="L262" s="1684">
        <f>'[9]sp. DRG'!I225</f>
        <v>36</v>
      </c>
      <c r="M262" s="1692">
        <f>'[9]sp. DRG'!J225</f>
        <v>230.17410000000001</v>
      </c>
      <c r="N262" s="1685">
        <f>'[9]sp. DRG'!K225</f>
        <v>36</v>
      </c>
      <c r="O262" s="1685">
        <f>'[9]sp. DRG'!L225</f>
        <v>355</v>
      </c>
      <c r="P262" s="1692">
        <f>'[9]sp. DRG'!M225</f>
        <v>230.17410000000001</v>
      </c>
      <c r="Q262" s="1685">
        <f>'[9]sp. DRG'!N225</f>
        <v>0</v>
      </c>
      <c r="R262" s="1692">
        <f>'[9]sp. DRG'!O225</f>
        <v>0</v>
      </c>
      <c r="S262" s="1807">
        <f>'[9]sp. DRG'!P225</f>
        <v>0</v>
      </c>
      <c r="T262" s="1684">
        <f>'[9]sp. DRG'!Q225</f>
        <v>1454</v>
      </c>
      <c r="U262" s="1692">
        <f>'[9]sp. DRG'!R225</f>
        <v>367.24516</v>
      </c>
      <c r="V262" s="1685">
        <f>'[9]sp. DRG'!S225</f>
        <v>1454</v>
      </c>
      <c r="W262" s="1693">
        <f>'[9]sp. DRG'!T225</f>
        <v>367.24516</v>
      </c>
      <c r="X262" s="1648">
        <f t="shared" si="55"/>
        <v>2436.3520400000002</v>
      </c>
      <c r="Y262" s="1649">
        <f t="shared" si="56"/>
        <v>2436.3520400000002</v>
      </c>
      <c r="Z262" s="1597"/>
      <c r="AA262" s="1597"/>
    </row>
    <row r="263" spans="1:27" s="1598" customFormat="1" ht="22.5">
      <c r="A263" s="1579" t="s">
        <v>636</v>
      </c>
      <c r="B263" s="1723" t="s">
        <v>637</v>
      </c>
      <c r="C263" s="1581">
        <v>1</v>
      </c>
      <c r="D263" s="1591">
        <f>'[9]sp. DRG'!E230</f>
        <v>1214</v>
      </c>
      <c r="E263" s="1592">
        <f>'[9]sp. DRG'!F230</f>
        <v>3437.67461</v>
      </c>
      <c r="F263" s="1593">
        <f>'[9]sp. DRG'!G230</f>
        <v>1214</v>
      </c>
      <c r="G263" s="1596">
        <f>'[9]sp. DRG'!H230</f>
        <v>3437.67461</v>
      </c>
      <c r="H263" s="1684"/>
      <c r="I263" s="1692"/>
      <c r="J263" s="1685"/>
      <c r="K263" s="1807"/>
      <c r="L263" s="1684">
        <f>'[9]sp. DRG'!I230</f>
        <v>462</v>
      </c>
      <c r="M263" s="1692">
        <f>'[9]sp. DRG'!J230</f>
        <v>2326.6167599999999</v>
      </c>
      <c r="N263" s="1685">
        <f>'[9]sp. DRG'!K230</f>
        <v>462</v>
      </c>
      <c r="O263" s="1685">
        <f>'[9]sp. DRG'!L230</f>
        <v>9806</v>
      </c>
      <c r="P263" s="1692">
        <f>'[9]sp. DRG'!M230</f>
        <v>2326.6167599999999</v>
      </c>
      <c r="Q263" s="1685">
        <f>'[9]sp. DRG'!N230</f>
        <v>0</v>
      </c>
      <c r="R263" s="1692">
        <f>'[9]sp. DRG'!O230</f>
        <v>0</v>
      </c>
      <c r="S263" s="1807">
        <f>'[9]sp. DRG'!P230</f>
        <v>0</v>
      </c>
      <c r="T263" s="1684">
        <f>'[9]sp. DRG'!Q230</f>
        <v>2994</v>
      </c>
      <c r="U263" s="1692">
        <f>'[9]sp. DRG'!R230</f>
        <v>969.82578999999998</v>
      </c>
      <c r="V263" s="1685">
        <f>'[9]sp. DRG'!S230</f>
        <v>2994</v>
      </c>
      <c r="W263" s="1693">
        <f>'[9]sp. DRG'!T230</f>
        <v>969.82578999999998</v>
      </c>
      <c r="X263" s="1648">
        <f t="shared" si="55"/>
        <v>6734.1171599999998</v>
      </c>
      <c r="Y263" s="1649">
        <f t="shared" si="56"/>
        <v>6734.1171599999998</v>
      </c>
      <c r="Z263" s="1597"/>
      <c r="AA263" s="1597"/>
    </row>
    <row r="264" spans="1:27" s="1598" customFormat="1" ht="22.5">
      <c r="A264" s="1579" t="s">
        <v>638</v>
      </c>
      <c r="B264" s="1723" t="s">
        <v>639</v>
      </c>
      <c r="C264" s="1581">
        <v>1</v>
      </c>
      <c r="D264" s="1591">
        <f>'[9]sp. DRG'!E231</f>
        <v>2443</v>
      </c>
      <c r="E264" s="1592">
        <f>'[9]sp. DRG'!F231</f>
        <v>6185.6440199999997</v>
      </c>
      <c r="F264" s="1593">
        <f>'[9]sp. DRG'!G231</f>
        <v>2443</v>
      </c>
      <c r="G264" s="1596">
        <f>'[9]sp. DRG'!H231</f>
        <v>6185.6440199999997</v>
      </c>
      <c r="H264" s="1684"/>
      <c r="I264" s="1692"/>
      <c r="J264" s="1685"/>
      <c r="K264" s="1807"/>
      <c r="L264" s="1684">
        <f>'[9]sp. DRG'!I231</f>
        <v>140</v>
      </c>
      <c r="M264" s="1692">
        <f>'[9]sp. DRG'!J231</f>
        <v>2706.8404799999998</v>
      </c>
      <c r="N264" s="1685">
        <f>'[9]sp. DRG'!K231</f>
        <v>140</v>
      </c>
      <c r="O264" s="1685">
        <f>'[9]sp. DRG'!L231</f>
        <v>21126</v>
      </c>
      <c r="P264" s="1692">
        <f>'[9]sp. DRG'!M231</f>
        <v>2706.8404799999998</v>
      </c>
      <c r="Q264" s="1685">
        <f>'[9]sp. DRG'!N231</f>
        <v>9840</v>
      </c>
      <c r="R264" s="1692">
        <f>'[9]sp. DRG'!O231</f>
        <v>2318.5007999999998</v>
      </c>
      <c r="S264" s="1807">
        <f>'[9]sp. DRG'!P231</f>
        <v>2318.5007999999998</v>
      </c>
      <c r="T264" s="1684">
        <f>'[9]sp. DRG'!Q231</f>
        <v>2476</v>
      </c>
      <c r="U264" s="1692">
        <f>'[9]sp. DRG'!R231</f>
        <v>494</v>
      </c>
      <c r="V264" s="1685">
        <f>'[9]sp. DRG'!S231</f>
        <v>2476</v>
      </c>
      <c r="W264" s="1693">
        <f>'[9]sp. DRG'!T231</f>
        <v>494</v>
      </c>
      <c r="X264" s="1648">
        <f t="shared" si="55"/>
        <v>11704.9853</v>
      </c>
      <c r="Y264" s="1649">
        <f t="shared" si="56"/>
        <v>11704.9853</v>
      </c>
      <c r="Z264" s="1597"/>
      <c r="AA264" s="1597"/>
    </row>
    <row r="265" spans="1:27" s="1598" customFormat="1" ht="22.5">
      <c r="A265" s="1579" t="s">
        <v>640</v>
      </c>
      <c r="B265" s="1723" t="s">
        <v>641</v>
      </c>
      <c r="C265" s="1581">
        <v>1</v>
      </c>
      <c r="D265" s="1591">
        <f>'[9]sp. DRG'!E226</f>
        <v>2680</v>
      </c>
      <c r="E265" s="1592">
        <f>'[9]sp. DRG'!F226</f>
        <v>5361.6162100000001</v>
      </c>
      <c r="F265" s="1593">
        <f>'[9]sp. DRG'!G226</f>
        <v>2680</v>
      </c>
      <c r="G265" s="1596">
        <f>'[9]sp. DRG'!H226</f>
        <v>5361.6162100000001</v>
      </c>
      <c r="H265" s="1684"/>
      <c r="I265" s="1592"/>
      <c r="J265" s="1685"/>
      <c r="K265" s="1596"/>
      <c r="L265" s="1684">
        <f>'[9]sp. DRG'!I226</f>
        <v>0</v>
      </c>
      <c r="M265" s="1692">
        <f>'[9]sp. DRG'!J226</f>
        <v>0</v>
      </c>
      <c r="N265" s="1685">
        <f>'[9]sp. DRG'!K226</f>
        <v>0</v>
      </c>
      <c r="O265" s="1685">
        <f>'[9]sp. DRG'!L226</f>
        <v>0</v>
      </c>
      <c r="P265" s="1692">
        <f>'[9]sp. DRG'!M226</f>
        <v>0</v>
      </c>
      <c r="Q265" s="1685">
        <f>'[9]sp. DRG'!N226</f>
        <v>0</v>
      </c>
      <c r="R265" s="1692">
        <f>'[9]sp. DRG'!O226</f>
        <v>0</v>
      </c>
      <c r="S265" s="1807">
        <f>'[9]sp. DRG'!P226</f>
        <v>0</v>
      </c>
      <c r="T265" s="1684">
        <f>'[9]sp. DRG'!Q226</f>
        <v>3900</v>
      </c>
      <c r="U265" s="1692">
        <f>'[9]sp. DRG'!R226</f>
        <v>991.14323000000002</v>
      </c>
      <c r="V265" s="1685">
        <f>'[9]sp. DRG'!S226</f>
        <v>3900</v>
      </c>
      <c r="W265" s="1693">
        <f>'[9]sp. DRG'!T226</f>
        <v>991.14323000000002</v>
      </c>
      <c r="X265" s="1648">
        <f t="shared" si="55"/>
        <v>6352.7594399999998</v>
      </c>
      <c r="Y265" s="1649">
        <f t="shared" si="56"/>
        <v>6352.7594399999998</v>
      </c>
      <c r="Z265" s="1597"/>
      <c r="AA265" s="1597"/>
    </row>
    <row r="266" spans="1:27" s="1598" customFormat="1" ht="22.5">
      <c r="A266" s="1579" t="s">
        <v>642</v>
      </c>
      <c r="B266" s="1723" t="s">
        <v>643</v>
      </c>
      <c r="C266" s="1581">
        <v>1</v>
      </c>
      <c r="D266" s="1591">
        <f>'[9]sp. DRG'!E227</f>
        <v>2323</v>
      </c>
      <c r="E266" s="1592">
        <f>'[9]sp. DRG'!F227</f>
        <v>7559.6829799999996</v>
      </c>
      <c r="F266" s="1593">
        <f>'[9]sp. DRG'!G227</f>
        <v>2323</v>
      </c>
      <c r="G266" s="1596">
        <f>'[9]sp. DRG'!H227</f>
        <v>7559.6829799999996</v>
      </c>
      <c r="H266" s="1684"/>
      <c r="I266" s="1592"/>
      <c r="J266" s="1685"/>
      <c r="K266" s="1596"/>
      <c r="L266" s="1684">
        <f>'[9]sp. DRG'!I227</f>
        <v>0</v>
      </c>
      <c r="M266" s="1692">
        <f>'[9]sp. DRG'!J227</f>
        <v>0</v>
      </c>
      <c r="N266" s="1685">
        <f>'[9]sp. DRG'!K227</f>
        <v>0</v>
      </c>
      <c r="O266" s="1685">
        <f>'[9]sp. DRG'!L227</f>
        <v>0</v>
      </c>
      <c r="P266" s="1692">
        <f>'[9]sp. DRG'!M227</f>
        <v>0</v>
      </c>
      <c r="Q266" s="1685">
        <f>'[9]sp. DRG'!N227</f>
        <v>0</v>
      </c>
      <c r="R266" s="1692">
        <f>'[9]sp. DRG'!O227</f>
        <v>0</v>
      </c>
      <c r="S266" s="1807">
        <f>'[9]sp. DRG'!P227</f>
        <v>0</v>
      </c>
      <c r="T266" s="1684">
        <f>'[9]sp. DRG'!Q227</f>
        <v>3837</v>
      </c>
      <c r="U266" s="1692">
        <f>'[9]sp. DRG'!R227</f>
        <v>1095.82628</v>
      </c>
      <c r="V266" s="1685">
        <f>'[9]sp. DRG'!S227</f>
        <v>3837</v>
      </c>
      <c r="W266" s="1693">
        <f>'[9]sp. DRG'!T227</f>
        <v>1095.82628</v>
      </c>
      <c r="X266" s="1648">
        <f t="shared" si="55"/>
        <v>8655.5092599999989</v>
      </c>
      <c r="Y266" s="1649">
        <f t="shared" si="56"/>
        <v>8655.5092599999989</v>
      </c>
      <c r="Z266" s="1597"/>
      <c r="AA266" s="1597"/>
    </row>
    <row r="267" spans="1:27" s="1598" customFormat="1" ht="22.5">
      <c r="A267" s="1579" t="s">
        <v>644</v>
      </c>
      <c r="B267" s="1723" t="s">
        <v>645</v>
      </c>
      <c r="C267" s="1581">
        <v>1</v>
      </c>
      <c r="D267" s="1591">
        <f>'[9]sp. DRG'!E232</f>
        <v>1225</v>
      </c>
      <c r="E267" s="1592">
        <f>'[9]sp. DRG'!F232</f>
        <v>2579.2777000000001</v>
      </c>
      <c r="F267" s="1593">
        <f>'[9]sp. DRG'!G232</f>
        <v>1225</v>
      </c>
      <c r="G267" s="1596">
        <f>'[9]sp. DRG'!H232</f>
        <v>2579.2777000000001</v>
      </c>
      <c r="H267" s="1684"/>
      <c r="I267" s="1692"/>
      <c r="J267" s="1685"/>
      <c r="K267" s="1807"/>
      <c r="L267" s="1684">
        <f>'[9]sp. DRG'!I232</f>
        <v>2068</v>
      </c>
      <c r="M267" s="1692">
        <f>'[9]sp. DRG'!J232</f>
        <v>4979.2140600000002</v>
      </c>
      <c r="N267" s="1685">
        <f>'[9]sp. DRG'!K232</f>
        <v>2068</v>
      </c>
      <c r="O267" s="1685">
        <f>'[9]sp. DRG'!L232</f>
        <v>0</v>
      </c>
      <c r="P267" s="1692">
        <f>'[9]sp. DRG'!M232</f>
        <v>4979.2140600000002</v>
      </c>
      <c r="Q267" s="1685">
        <f>'[9]sp. DRG'!N232</f>
        <v>0</v>
      </c>
      <c r="R267" s="1692">
        <f>'[9]sp. DRG'!O232</f>
        <v>0</v>
      </c>
      <c r="S267" s="1807">
        <f>'[9]sp. DRG'!P232</f>
        <v>0</v>
      </c>
      <c r="T267" s="1684">
        <f>'[9]sp. DRG'!Q232</f>
        <v>1579</v>
      </c>
      <c r="U267" s="1692">
        <f>'[9]sp. DRG'!R232</f>
        <v>438.56948</v>
      </c>
      <c r="V267" s="1685">
        <f>'[9]sp. DRG'!S232</f>
        <v>1579</v>
      </c>
      <c r="W267" s="1693">
        <f>'[9]sp. DRG'!T232</f>
        <v>438.56948</v>
      </c>
      <c r="X267" s="1648">
        <f t="shared" si="55"/>
        <v>7997.0612400000009</v>
      </c>
      <c r="Y267" s="1649">
        <f t="shared" si="56"/>
        <v>7997.0612400000009</v>
      </c>
      <c r="Z267" s="1597"/>
      <c r="AA267" s="1597"/>
    </row>
    <row r="268" spans="1:27" s="1598" customFormat="1">
      <c r="A268" s="1579" t="s">
        <v>646</v>
      </c>
      <c r="B268" s="1723" t="s">
        <v>647</v>
      </c>
      <c r="C268" s="1581">
        <v>1</v>
      </c>
      <c r="D268" s="1591">
        <f>'[9]sp. DRG'!E228</f>
        <v>869</v>
      </c>
      <c r="E268" s="1592">
        <f>'[9]sp. DRG'!F228</f>
        <v>1062.32213</v>
      </c>
      <c r="F268" s="1593">
        <f>'[9]sp. DRG'!G228</f>
        <v>869</v>
      </c>
      <c r="G268" s="1596">
        <f>'[9]sp. DRG'!H228</f>
        <v>1062.32213</v>
      </c>
      <c r="H268" s="1684"/>
      <c r="I268" s="1592"/>
      <c r="J268" s="1685"/>
      <c r="K268" s="1596"/>
      <c r="L268" s="1684">
        <f>'[9]sp. DRG'!I228</f>
        <v>68</v>
      </c>
      <c r="M268" s="1692">
        <f>'[9]sp. DRG'!J228</f>
        <v>137.18342000000001</v>
      </c>
      <c r="N268" s="1685">
        <f>'[9]sp. DRG'!K228</f>
        <v>68</v>
      </c>
      <c r="O268" s="1685">
        <f>'[9]sp. DRG'!L228</f>
        <v>0</v>
      </c>
      <c r="P268" s="1692">
        <f>'[9]sp. DRG'!M228</f>
        <v>137.18342000000001</v>
      </c>
      <c r="Q268" s="1685">
        <f>'[9]sp. DRG'!N228</f>
        <v>0</v>
      </c>
      <c r="R268" s="1692">
        <f>'[9]sp. DRG'!O228</f>
        <v>0</v>
      </c>
      <c r="S268" s="1807">
        <f>'[9]sp. DRG'!P228</f>
        <v>0</v>
      </c>
      <c r="T268" s="1684">
        <f>'[9]sp. DRG'!Q228</f>
        <v>1398</v>
      </c>
      <c r="U268" s="1692">
        <f>'[9]sp. DRG'!R228</f>
        <v>214.64187999999999</v>
      </c>
      <c r="V268" s="1685">
        <f>'[9]sp. DRG'!S228</f>
        <v>1398</v>
      </c>
      <c r="W268" s="1693">
        <f>'[9]sp. DRG'!T228</f>
        <v>214.64187999999999</v>
      </c>
      <c r="X268" s="1648">
        <f t="shared" si="55"/>
        <v>1414.14743</v>
      </c>
      <c r="Y268" s="1649">
        <f t="shared" si="56"/>
        <v>1414.14743</v>
      </c>
      <c r="Z268" s="1597"/>
      <c r="AA268" s="1597"/>
    </row>
    <row r="269" spans="1:27" s="1598" customFormat="1">
      <c r="A269" s="1579" t="s">
        <v>648</v>
      </c>
      <c r="B269" s="1723" t="s">
        <v>649</v>
      </c>
      <c r="C269" s="1581">
        <v>1</v>
      </c>
      <c r="D269" s="1591">
        <f>'[9]sp. DRG'!E229</f>
        <v>2046</v>
      </c>
      <c r="E269" s="1592">
        <f>'[9]sp. DRG'!F229</f>
        <v>3160.6160500000001</v>
      </c>
      <c r="F269" s="1593">
        <f>'[9]sp. DRG'!G229</f>
        <v>2046</v>
      </c>
      <c r="G269" s="1596">
        <f>'[9]sp. DRG'!H229</f>
        <v>3160.6160500000001</v>
      </c>
      <c r="H269" s="1684"/>
      <c r="I269" s="1592"/>
      <c r="J269" s="1685"/>
      <c r="K269" s="1596"/>
      <c r="L269" s="1684">
        <f>'[9]sp. DRG'!I229</f>
        <v>238</v>
      </c>
      <c r="M269" s="1692">
        <f>'[9]sp. DRG'!J229</f>
        <v>713.79599399999995</v>
      </c>
      <c r="N269" s="1685">
        <f>'[9]sp. DRG'!K229</f>
        <v>238</v>
      </c>
      <c r="O269" s="1685">
        <f>'[9]sp. DRG'!L229</f>
        <v>3372</v>
      </c>
      <c r="P269" s="1692">
        <f>'[9]sp. DRG'!M229</f>
        <v>713.79599399999995</v>
      </c>
      <c r="Q269" s="1685">
        <f>'[9]sp. DRG'!N229</f>
        <v>3999</v>
      </c>
      <c r="R269" s="1692">
        <f>'[9]sp. DRG'!O229</f>
        <v>942.24437999999998</v>
      </c>
      <c r="S269" s="1807">
        <f>'[9]sp. DRG'!P229</f>
        <v>942.24437999999998</v>
      </c>
      <c r="T269" s="1684">
        <f>'[9]sp. DRG'!Q229</f>
        <v>2004</v>
      </c>
      <c r="U269" s="1692">
        <f>'[9]sp. DRG'!R229</f>
        <v>601.38891999999998</v>
      </c>
      <c r="V269" s="1685">
        <f>'[9]sp. DRG'!S229</f>
        <v>2004</v>
      </c>
      <c r="W269" s="1693">
        <f>'[9]sp. DRG'!T229</f>
        <v>601.38891999999998</v>
      </c>
      <c r="X269" s="1648">
        <f t="shared" si="55"/>
        <v>5418.0453440000001</v>
      </c>
      <c r="Y269" s="1649">
        <f t="shared" si="56"/>
        <v>5418.0453440000001</v>
      </c>
      <c r="Z269" s="1597"/>
      <c r="AA269" s="1597"/>
    </row>
    <row r="270" spans="1:27" s="1598" customFormat="1" ht="22.5">
      <c r="A270" s="2006" t="s">
        <v>650</v>
      </c>
      <c r="B270" s="2007" t="s">
        <v>651</v>
      </c>
      <c r="C270" s="1581">
        <v>3</v>
      </c>
      <c r="D270" s="1591"/>
      <c r="E270" s="1592"/>
      <c r="F270" s="1593"/>
      <c r="G270" s="1596"/>
      <c r="H270" s="1684"/>
      <c r="I270" s="1592"/>
      <c r="J270" s="1685"/>
      <c r="K270" s="1596"/>
      <c r="L270" s="1684">
        <f>'[9]sp. recuperare si  cronici'!E67</f>
        <v>0</v>
      </c>
      <c r="M270" s="1684">
        <f>'[9]sp. recuperare si  cronici'!F67</f>
        <v>0</v>
      </c>
      <c r="N270" s="1684">
        <f>'[9]sp. recuperare si  cronici'!G67</f>
        <v>0</v>
      </c>
      <c r="O270" s="1684">
        <f>'[9]sp. recuperare si  cronici'!H67</f>
        <v>0</v>
      </c>
      <c r="P270" s="1684">
        <f>'[9]sp. recuperare si  cronici'!I67</f>
        <v>0</v>
      </c>
      <c r="Q270" s="1684">
        <f>'[9]sp. recuperare si  cronici'!J67</f>
        <v>804</v>
      </c>
      <c r="R270" s="1684">
        <f>'[9]sp. recuperare si  cronici'!K67</f>
        <v>160.80000000000001</v>
      </c>
      <c r="S270" s="1684">
        <f>'[9]sp. recuperare si  cronici'!L67</f>
        <v>160.80000000000001</v>
      </c>
      <c r="T270" s="1684">
        <f>'[9]sp. recuperare si  cronici'!Q67</f>
        <v>120</v>
      </c>
      <c r="U270" s="1684">
        <f>'[9]sp. recuperare si  cronici'!R67</f>
        <v>40.379240000000003</v>
      </c>
      <c r="V270" s="1684">
        <f>'[9]sp. recuperare si  cronici'!S67</f>
        <v>120</v>
      </c>
      <c r="W270" s="1684">
        <f>'[9]sp. recuperare si  cronici'!T67</f>
        <v>40.379240000000003</v>
      </c>
      <c r="X270" s="1648">
        <f t="shared" si="55"/>
        <v>201.17924000000002</v>
      </c>
      <c r="Y270" s="1649">
        <f t="shared" si="56"/>
        <v>201.17924000000002</v>
      </c>
      <c r="Z270" s="1597"/>
      <c r="AA270" s="1597"/>
    </row>
    <row r="271" spans="1:27" s="1598" customFormat="1" ht="33.75" customHeight="1">
      <c r="A271" s="1579" t="s">
        <v>652</v>
      </c>
      <c r="B271" s="1723" t="s">
        <v>653</v>
      </c>
      <c r="C271" s="1581">
        <v>3</v>
      </c>
      <c r="D271" s="1591"/>
      <c r="E271" s="1692"/>
      <c r="F271" s="1685"/>
      <c r="G271" s="1807"/>
      <c r="H271" s="1684"/>
      <c r="I271" s="1692"/>
      <c r="J271" s="1685"/>
      <c r="K271" s="1807"/>
      <c r="L271" s="1684">
        <f>'[9]sp. recuperare si  cronici'!E68</f>
        <v>0</v>
      </c>
      <c r="M271" s="1692">
        <f>'[9]sp. recuperare si  cronici'!F68</f>
        <v>2915.8702400000002</v>
      </c>
      <c r="N271" s="1685">
        <f>'[9]sp. recuperare si  cronici'!G68</f>
        <v>0</v>
      </c>
      <c r="O271" s="1685">
        <f>'[9]sp. recuperare si  cronici'!H68</f>
        <v>22801</v>
      </c>
      <c r="P271" s="1692">
        <f>'[9]sp. recuperare si  cronici'!I68</f>
        <v>2915.8702400000002</v>
      </c>
      <c r="Q271" s="1685">
        <f>'[9]sp. recuperare si  cronici'!J68</f>
        <v>0</v>
      </c>
      <c r="R271" s="1692">
        <f>'[9]sp. recuperare si  cronici'!K68</f>
        <v>0</v>
      </c>
      <c r="S271" s="1807">
        <f>'[9]sp. recuperare si  cronici'!L68</f>
        <v>0</v>
      </c>
      <c r="T271" s="1684"/>
      <c r="U271" s="1692"/>
      <c r="V271" s="1685"/>
      <c r="W271" s="1693"/>
      <c r="X271" s="1648">
        <f t="shared" si="55"/>
        <v>2915.8702400000002</v>
      </c>
      <c r="Y271" s="1649">
        <f t="shared" si="56"/>
        <v>2915.8702400000002</v>
      </c>
      <c r="Z271" s="1597"/>
      <c r="AA271" s="1597"/>
    </row>
    <row r="272" spans="1:27" s="1598" customFormat="1">
      <c r="A272" s="1626" t="s">
        <v>654</v>
      </c>
      <c r="B272" s="2008" t="s">
        <v>655</v>
      </c>
      <c r="C272" s="1628">
        <v>1</v>
      </c>
      <c r="D272" s="1591">
        <f>'[9]sp. DRG'!E234</f>
        <v>116</v>
      </c>
      <c r="E272" s="1592">
        <f>'[9]sp. DRG'!F234</f>
        <v>237.60464999999999</v>
      </c>
      <c r="F272" s="1593">
        <f>'[9]sp. DRG'!G234</f>
        <v>116</v>
      </c>
      <c r="G272" s="1596">
        <f>'[9]sp. DRG'!H234</f>
        <v>237.60464999999999</v>
      </c>
      <c r="H272" s="1684"/>
      <c r="I272" s="1692"/>
      <c r="J272" s="1685"/>
      <c r="K272" s="1807"/>
      <c r="L272" s="1684">
        <f>'[9]sp. DRG'!I234</f>
        <v>319</v>
      </c>
      <c r="M272" s="1692">
        <f>'[9]sp. DRG'!J234</f>
        <v>723.27894000000003</v>
      </c>
      <c r="N272" s="1685">
        <f>'[9]sp. DRG'!K234</f>
        <v>319</v>
      </c>
      <c r="O272" s="1685">
        <f>'[9]sp. DRG'!L234</f>
        <v>0</v>
      </c>
      <c r="P272" s="1692">
        <f>'[9]sp. DRG'!M234</f>
        <v>723.27894000000003</v>
      </c>
      <c r="Q272" s="1685">
        <f>'[9]sp. DRG'!N234</f>
        <v>0</v>
      </c>
      <c r="R272" s="1692">
        <f>'[9]sp. DRG'!O234</f>
        <v>0</v>
      </c>
      <c r="S272" s="1807">
        <f>'[9]sp. DRG'!P234</f>
        <v>0</v>
      </c>
      <c r="T272" s="1684">
        <f>'[9]sp. DRG'!Q234</f>
        <v>1349</v>
      </c>
      <c r="U272" s="1692">
        <f>'[9]sp. DRG'!R234</f>
        <v>572.06529999999998</v>
      </c>
      <c r="V272" s="1685">
        <f>'[9]sp. DRG'!S234</f>
        <v>1349</v>
      </c>
      <c r="W272" s="1693">
        <f>'[9]sp. DRG'!T234</f>
        <v>572.06529999999998</v>
      </c>
      <c r="X272" s="1648">
        <f t="shared" si="55"/>
        <v>1532.9488899999999</v>
      </c>
      <c r="Y272" s="1649">
        <f t="shared" si="56"/>
        <v>1532.9488899999999</v>
      </c>
      <c r="Z272" s="1597"/>
      <c r="AA272" s="1597"/>
    </row>
    <row r="273" spans="1:29" s="1598" customFormat="1">
      <c r="A273" s="1626" t="s">
        <v>656</v>
      </c>
      <c r="B273" s="2008" t="s">
        <v>657</v>
      </c>
      <c r="C273" s="1628">
        <v>3</v>
      </c>
      <c r="D273" s="1591"/>
      <c r="E273" s="1692"/>
      <c r="F273" s="1685"/>
      <c r="G273" s="1807"/>
      <c r="H273" s="1684"/>
      <c r="I273" s="1692"/>
      <c r="J273" s="1685"/>
      <c r="K273" s="1807"/>
      <c r="L273" s="1684">
        <f>'[9]sp. recuperare si  cronici'!E69</f>
        <v>12.151886267342203</v>
      </c>
      <c r="M273" s="1692">
        <f>'[9]sp. recuperare si  cronici'!F69</f>
        <v>430.32236</v>
      </c>
      <c r="N273" s="1685">
        <f>'[9]sp. recuperare si  cronici'!G69</f>
        <v>12.151886267342203</v>
      </c>
      <c r="O273" s="1685">
        <f>'[9]sp. recuperare si  cronici'!H69</f>
        <v>0</v>
      </c>
      <c r="P273" s="1692">
        <f>'[9]sp. recuperare si  cronici'!I69</f>
        <v>430.32236</v>
      </c>
      <c r="Q273" s="1685">
        <f>'[9]sp. recuperare si  cronici'!J69</f>
        <v>0</v>
      </c>
      <c r="R273" s="1692">
        <f>'[9]sp. recuperare si  cronici'!K69</f>
        <v>0</v>
      </c>
      <c r="S273" s="1807">
        <f>'[9]sp. recuperare si  cronici'!L69</f>
        <v>0</v>
      </c>
      <c r="T273" s="2009"/>
      <c r="U273" s="1692"/>
      <c r="V273" s="2010"/>
      <c r="W273" s="1693"/>
      <c r="X273" s="1648">
        <f t="shared" si="55"/>
        <v>430.32236</v>
      </c>
      <c r="Y273" s="1649">
        <f t="shared" si="56"/>
        <v>430.32236</v>
      </c>
      <c r="Z273" s="1597"/>
      <c r="AA273" s="1597"/>
    </row>
    <row r="274" spans="1:29" s="1598" customFormat="1">
      <c r="A274" s="1626" t="s">
        <v>658</v>
      </c>
      <c r="B274" s="2008" t="s">
        <v>659</v>
      </c>
      <c r="C274" s="1628">
        <v>1</v>
      </c>
      <c r="D274" s="1591">
        <f>'[9]sp. DRG'!E236</f>
        <v>728</v>
      </c>
      <c r="E274" s="1592">
        <f>'[9]sp. DRG'!F236</f>
        <v>1397.91039</v>
      </c>
      <c r="F274" s="1593">
        <f>'[9]sp. DRG'!G236</f>
        <v>728</v>
      </c>
      <c r="G274" s="1596">
        <f>'[9]sp. DRG'!H236</f>
        <v>1397.91039</v>
      </c>
      <c r="H274" s="1684"/>
      <c r="I274" s="1692"/>
      <c r="J274" s="1685"/>
      <c r="K274" s="1807"/>
      <c r="L274" s="1684">
        <f>'[9]sp. DRG'!I236</f>
        <v>64</v>
      </c>
      <c r="M274" s="1692">
        <f>'[9]sp. DRG'!J236</f>
        <v>108.07380000000001</v>
      </c>
      <c r="N274" s="1685">
        <f>'[9]sp. DRG'!K236</f>
        <v>64</v>
      </c>
      <c r="O274" s="1685">
        <f>'[9]sp. DRG'!L236</f>
        <v>466</v>
      </c>
      <c r="P274" s="1692">
        <f>'[9]sp. DRG'!M236</f>
        <v>108.07380000000001</v>
      </c>
      <c r="Q274" s="1685">
        <f>'[9]sp. DRG'!N236</f>
        <v>1440</v>
      </c>
      <c r="R274" s="1692">
        <f>'[9]sp. DRG'!O236</f>
        <v>316.8</v>
      </c>
      <c r="S274" s="1807">
        <f>'[9]sp. DRG'!P236</f>
        <v>316.8</v>
      </c>
      <c r="T274" s="1684">
        <f>'[9]sp. DRG'!Q236</f>
        <v>512</v>
      </c>
      <c r="U274" s="1692">
        <f>'[9]sp. DRG'!R236</f>
        <v>318.11995999999999</v>
      </c>
      <c r="V274" s="1685">
        <f>'[9]sp. DRG'!S236</f>
        <v>512</v>
      </c>
      <c r="W274" s="1693">
        <f>'[9]sp. DRG'!T236</f>
        <v>318.11995999999999</v>
      </c>
      <c r="X274" s="1648">
        <f t="shared" si="55"/>
        <v>2140.9041499999998</v>
      </c>
      <c r="Y274" s="1649">
        <f t="shared" si="56"/>
        <v>2140.9041499999998</v>
      </c>
      <c r="Z274" s="1597"/>
      <c r="AA274" s="1597"/>
    </row>
    <row r="275" spans="1:29" s="1598" customFormat="1">
      <c r="A275" s="1626" t="s">
        <v>660</v>
      </c>
      <c r="B275" s="2008" t="s">
        <v>661</v>
      </c>
      <c r="C275" s="1628">
        <v>1</v>
      </c>
      <c r="D275" s="1591">
        <f>'[9]sp. DRG'!E237</f>
        <v>310</v>
      </c>
      <c r="E275" s="1592">
        <f>'[9]sp. DRG'!F237</f>
        <v>689.55192</v>
      </c>
      <c r="F275" s="1593">
        <f>'[9]sp. DRG'!G237</f>
        <v>310</v>
      </c>
      <c r="G275" s="1596">
        <f>'[9]sp. DRG'!H237</f>
        <v>689.55192</v>
      </c>
      <c r="H275" s="1684"/>
      <c r="I275" s="1692"/>
      <c r="J275" s="1685"/>
      <c r="K275" s="1807"/>
      <c r="L275" s="1684">
        <f>'[9]sp. DRG'!I237</f>
        <v>0</v>
      </c>
      <c r="M275" s="1692">
        <f>'[9]sp. DRG'!J237</f>
        <v>0</v>
      </c>
      <c r="N275" s="1685">
        <f>'[9]sp. DRG'!K237</f>
        <v>0</v>
      </c>
      <c r="O275" s="1685">
        <f>'[9]sp. DRG'!L237</f>
        <v>0</v>
      </c>
      <c r="P275" s="1692">
        <f>'[9]sp. DRG'!M237</f>
        <v>0</v>
      </c>
      <c r="Q275" s="1685">
        <f>'[9]sp. DRG'!N237</f>
        <v>0</v>
      </c>
      <c r="R275" s="1692">
        <f>'[9]sp. DRG'!O237</f>
        <v>0</v>
      </c>
      <c r="S275" s="1807">
        <f>'[9]sp. DRG'!P237</f>
        <v>0</v>
      </c>
      <c r="T275" s="1684">
        <f>'[9]sp. DRG'!Q237</f>
        <v>328</v>
      </c>
      <c r="U275" s="1692">
        <f>'[9]sp. DRG'!R237</f>
        <v>88.907319999999999</v>
      </c>
      <c r="V275" s="1685">
        <f>'[9]sp. DRG'!S237</f>
        <v>328</v>
      </c>
      <c r="W275" s="1693">
        <f>'[9]sp. DRG'!T237</f>
        <v>88.907319999999999</v>
      </c>
      <c r="X275" s="1648">
        <f t="shared" si="55"/>
        <v>778.45924000000002</v>
      </c>
      <c r="Y275" s="1649">
        <f t="shared" si="56"/>
        <v>778.45924000000002</v>
      </c>
      <c r="Z275" s="1597"/>
      <c r="AA275" s="1597"/>
    </row>
    <row r="276" spans="1:29" s="1598" customFormat="1">
      <c r="A276" s="1626" t="s">
        <v>662</v>
      </c>
      <c r="B276" s="2008" t="s">
        <v>663</v>
      </c>
      <c r="C276" s="1628">
        <v>3</v>
      </c>
      <c r="D276" s="1591"/>
      <c r="E276" s="1692"/>
      <c r="F276" s="1685"/>
      <c r="G276" s="1807"/>
      <c r="H276" s="1684"/>
      <c r="I276" s="1692"/>
      <c r="J276" s="1685"/>
      <c r="K276" s="1807"/>
      <c r="L276" s="1684">
        <f>'[9]sp. recuperare si  cronici'!E70</f>
        <v>50</v>
      </c>
      <c r="M276" s="1692">
        <f>'[9]sp. recuperare si  cronici'!F70</f>
        <v>102.0376</v>
      </c>
      <c r="N276" s="1685">
        <f>'[9]sp. recuperare si  cronici'!G70</f>
        <v>50</v>
      </c>
      <c r="O276" s="1685">
        <f>'[9]sp. recuperare si  cronici'!H70</f>
        <v>0</v>
      </c>
      <c r="P276" s="1692">
        <f>'[9]sp. recuperare si  cronici'!I70</f>
        <v>102.0376</v>
      </c>
      <c r="Q276" s="1685">
        <f>'[9]sp. recuperare si  cronici'!J70</f>
        <v>6879</v>
      </c>
      <c r="R276" s="1692">
        <f>'[9]sp. recuperare si  cronici'!K70</f>
        <v>1506.4829999999999</v>
      </c>
      <c r="S276" s="1807">
        <f>'[9]sp. recuperare si  cronici'!L70</f>
        <v>1506.4829999999999</v>
      </c>
      <c r="T276" s="1684">
        <f>'[9]sp. recuperare si  cronici'!Q70</f>
        <v>427</v>
      </c>
      <c r="U276" s="1692">
        <f>'[9]sp. recuperare si  cronici'!R70</f>
        <v>125.58015</v>
      </c>
      <c r="V276" s="1685">
        <f>'[9]sp. recuperare si  cronici'!S70</f>
        <v>427</v>
      </c>
      <c r="W276" s="1693">
        <f>'[9]sp. recuperare si  cronici'!T70</f>
        <v>125.58015</v>
      </c>
      <c r="X276" s="1648">
        <f t="shared" si="55"/>
        <v>1734.1007500000001</v>
      </c>
      <c r="Y276" s="1649">
        <f t="shared" si="56"/>
        <v>1734.1007500000001</v>
      </c>
      <c r="Z276" s="1597"/>
      <c r="AA276" s="1597"/>
    </row>
    <row r="277" spans="1:29" s="1598" customFormat="1" ht="22.5">
      <c r="A277" s="1579" t="s">
        <v>664</v>
      </c>
      <c r="B277" s="1723" t="s">
        <v>665</v>
      </c>
      <c r="C277" s="1581">
        <v>1</v>
      </c>
      <c r="D277" s="1591">
        <f>'[9]sp. DRG'!E235</f>
        <v>2706</v>
      </c>
      <c r="E277" s="1592">
        <f>'[9]sp. DRG'!F235</f>
        <v>8588.4987799999999</v>
      </c>
      <c r="F277" s="1593">
        <f>'[9]sp. DRG'!G235</f>
        <v>2706</v>
      </c>
      <c r="G277" s="1596">
        <f>'[9]sp. DRG'!H235</f>
        <v>8588.4987799999999</v>
      </c>
      <c r="H277" s="1684"/>
      <c r="I277" s="1692"/>
      <c r="J277" s="1685"/>
      <c r="K277" s="1807"/>
      <c r="L277" s="1684">
        <f>'[9]sp. DRG'!I235</f>
        <v>0</v>
      </c>
      <c r="M277" s="1692">
        <f>'[9]sp. DRG'!J235</f>
        <v>0</v>
      </c>
      <c r="N277" s="1685">
        <f>'[9]sp. DRG'!K235</f>
        <v>0</v>
      </c>
      <c r="O277" s="1685">
        <f>'[9]sp. DRG'!L235</f>
        <v>0</v>
      </c>
      <c r="P277" s="1692">
        <f>'[9]sp. DRG'!M235</f>
        <v>0</v>
      </c>
      <c r="Q277" s="1685">
        <f>'[9]sp. DRG'!N235</f>
        <v>1599</v>
      </c>
      <c r="R277" s="1692">
        <f>'[9]sp. DRG'!O235</f>
        <v>376.75637999999998</v>
      </c>
      <c r="S277" s="1807">
        <f>'[9]sp. DRG'!P235</f>
        <v>376.75637999999998</v>
      </c>
      <c r="T277" s="1684">
        <f>'[9]sp. DRG'!Q235</f>
        <v>9579</v>
      </c>
      <c r="U277" s="1692">
        <f>'[9]sp. DRG'!R235</f>
        <v>2722.4808400000002</v>
      </c>
      <c r="V277" s="1685">
        <f>'[9]sp. DRG'!S235</f>
        <v>9579</v>
      </c>
      <c r="W277" s="1693">
        <f>'[9]sp. DRG'!T235</f>
        <v>2722.4808400000002</v>
      </c>
      <c r="X277" s="1648">
        <f t="shared" si="55"/>
        <v>11687.736000000001</v>
      </c>
      <c r="Y277" s="1649">
        <f t="shared" si="56"/>
        <v>11687.736000000001</v>
      </c>
      <c r="Z277" s="1597"/>
      <c r="AA277" s="1597"/>
      <c r="AB277" s="1620"/>
    </row>
    <row r="278" spans="1:29" s="1598" customFormat="1">
      <c r="A278" s="2011" t="s">
        <v>666</v>
      </c>
      <c r="B278" s="2012" t="s">
        <v>667</v>
      </c>
      <c r="C278" s="1581">
        <v>1</v>
      </c>
      <c r="D278" s="1591">
        <f>'[9]sp. DRG'!E239</f>
        <v>1560</v>
      </c>
      <c r="E278" s="1593">
        <f>'[9]sp. DRG'!F239</f>
        <v>2572.0111900000002</v>
      </c>
      <c r="F278" s="1593">
        <f>'[9]sp. DRG'!G239</f>
        <v>1560</v>
      </c>
      <c r="G278" s="2013">
        <f>'[9]sp. DRG'!H239</f>
        <v>2572.0111900000002</v>
      </c>
      <c r="H278" s="1684"/>
      <c r="I278" s="1692"/>
      <c r="J278" s="1685"/>
      <c r="K278" s="1807"/>
      <c r="L278" s="1684">
        <f>'[9]sp. DRG'!I239</f>
        <v>497</v>
      </c>
      <c r="M278" s="1685">
        <f>'[9]sp. DRG'!J239</f>
        <v>1024.9170300000001</v>
      </c>
      <c r="N278" s="1685">
        <f>'[9]sp. DRG'!K239</f>
        <v>497</v>
      </c>
      <c r="O278" s="1685">
        <f>'[9]sp. DRG'!L239</f>
        <v>0</v>
      </c>
      <c r="P278" s="1685">
        <f>'[9]sp. DRG'!M239</f>
        <v>1024.9170300000001</v>
      </c>
      <c r="Q278" s="1685">
        <f>'[9]sp. DRG'!N239</f>
        <v>0</v>
      </c>
      <c r="R278" s="1685">
        <f>'[9]sp. DRG'!O239</f>
        <v>0</v>
      </c>
      <c r="S278" s="2014">
        <f>'[9]sp. DRG'!P239</f>
        <v>0</v>
      </c>
      <c r="T278" s="1684">
        <f>'[9]sp. DRG'!Q239</f>
        <v>533</v>
      </c>
      <c r="U278" s="1685">
        <f>'[9]sp. DRG'!R239</f>
        <v>194.88855000000001</v>
      </c>
      <c r="V278" s="1685">
        <f>'[9]sp. DRG'!S239</f>
        <v>533</v>
      </c>
      <c r="W278" s="2015">
        <f>'[9]sp. DRG'!T239</f>
        <v>194.88855000000001</v>
      </c>
      <c r="X278" s="1648">
        <f t="shared" si="55"/>
        <v>3791.8167700000004</v>
      </c>
      <c r="Y278" s="1649">
        <f t="shared" si="56"/>
        <v>3791.8167700000004</v>
      </c>
      <c r="Z278" s="1597"/>
      <c r="AA278" s="1597"/>
    </row>
    <row r="279" spans="1:29" s="1598" customFormat="1" ht="13.5" thickBot="1">
      <c r="A279" s="2016" t="s">
        <v>668</v>
      </c>
      <c r="B279" s="2017" t="s">
        <v>669</v>
      </c>
      <c r="C279" s="1581">
        <v>1</v>
      </c>
      <c r="D279" s="1591">
        <f>'[9]sp. DRG'!E240</f>
        <v>758</v>
      </c>
      <c r="E279" s="1593">
        <f>'[9]sp. DRG'!F240</f>
        <v>1352.1700499999999</v>
      </c>
      <c r="F279" s="1593">
        <f>'[9]sp. DRG'!G240</f>
        <v>758</v>
      </c>
      <c r="G279" s="2013">
        <f>'[9]sp. DRG'!H240</f>
        <v>1352.1700499999999</v>
      </c>
      <c r="H279" s="1684"/>
      <c r="I279" s="1692"/>
      <c r="J279" s="1685"/>
      <c r="K279" s="1807"/>
      <c r="L279" s="1684">
        <f>'[9]sp. DRG'!I240</f>
        <v>45</v>
      </c>
      <c r="M279" s="1685">
        <f>'[9]sp. DRG'!J240</f>
        <v>96.891540000000006</v>
      </c>
      <c r="N279" s="1685">
        <f>'[9]sp. DRG'!K240</f>
        <v>45</v>
      </c>
      <c r="O279" s="1685">
        <f>'[9]sp. DRG'!L240</f>
        <v>0</v>
      </c>
      <c r="P279" s="1685">
        <f>'[9]sp. DRG'!M240</f>
        <v>96.891540000000006</v>
      </c>
      <c r="Q279" s="1685">
        <f>'[9]sp. DRG'!N240</f>
        <v>0</v>
      </c>
      <c r="R279" s="1685">
        <f>'[9]sp. DRG'!O240</f>
        <v>0</v>
      </c>
      <c r="S279" s="2014">
        <f>'[9]sp. DRG'!P240</f>
        <v>0</v>
      </c>
      <c r="T279" s="1684">
        <f>'[9]sp. DRG'!Q240</f>
        <v>73</v>
      </c>
      <c r="U279" s="1685">
        <f>'[9]sp. DRG'!R240</f>
        <v>25.199850000000001</v>
      </c>
      <c r="V279" s="1685">
        <f>'[9]sp. DRG'!S240</f>
        <v>73</v>
      </c>
      <c r="W279" s="2015">
        <f>'[9]sp. DRG'!T240</f>
        <v>25.199850000000001</v>
      </c>
      <c r="X279" s="1648">
        <f t="shared" si="55"/>
        <v>1474.26144</v>
      </c>
      <c r="Y279" s="1649">
        <f t="shared" si="56"/>
        <v>1474.26144</v>
      </c>
      <c r="Z279" s="1597"/>
      <c r="AA279" s="1597"/>
    </row>
    <row r="280" spans="1:29" s="1598" customFormat="1">
      <c r="A280" s="2018" t="s">
        <v>670</v>
      </c>
      <c r="B280" s="2019" t="s">
        <v>671</v>
      </c>
      <c r="C280" s="2020">
        <v>1</v>
      </c>
      <c r="D280" s="1591">
        <f>'[9]sp. DRG'!E238</f>
        <v>47</v>
      </c>
      <c r="E280" s="1591">
        <f>'[9]sp. DRG'!F238</f>
        <v>72.036829999999995</v>
      </c>
      <c r="F280" s="1591">
        <f>'[9]sp. DRG'!G238</f>
        <v>47</v>
      </c>
      <c r="G280" s="1591">
        <f>'[9]sp. DRG'!H238</f>
        <v>72.036829999999995</v>
      </c>
      <c r="H280" s="1684"/>
      <c r="I280" s="1685"/>
      <c r="J280" s="1685"/>
      <c r="K280" s="2014"/>
      <c r="L280" s="1684">
        <f>'[9]sp. DRG'!I238</f>
        <v>0</v>
      </c>
      <c r="M280" s="1684">
        <f>'[9]sp. DRG'!J238</f>
        <v>0</v>
      </c>
      <c r="N280" s="1684">
        <f>'[9]sp. DRG'!K238</f>
        <v>0</v>
      </c>
      <c r="O280" s="1684">
        <f>'[9]sp. DRG'!L238</f>
        <v>0</v>
      </c>
      <c r="P280" s="1684">
        <f>'[9]sp. DRG'!M238</f>
        <v>0</v>
      </c>
      <c r="Q280" s="1684">
        <f>'[9]sp. DRG'!N238</f>
        <v>0</v>
      </c>
      <c r="R280" s="1684">
        <f>'[9]sp. DRG'!O238</f>
        <v>0</v>
      </c>
      <c r="S280" s="1684">
        <f>'[9]sp. DRG'!P238</f>
        <v>0</v>
      </c>
      <c r="T280" s="1684">
        <f>'[9]sp. DRG'!Q238</f>
        <v>1716.1021491833915</v>
      </c>
      <c r="U280" s="1684">
        <f>'[9]sp. DRG'!R238</f>
        <v>449.27542</v>
      </c>
      <c r="V280" s="1684">
        <f>'[9]sp. DRG'!S238</f>
        <v>1716.1021491833915</v>
      </c>
      <c r="W280" s="1684">
        <f>'[9]sp. DRG'!T238</f>
        <v>449.27542</v>
      </c>
      <c r="X280" s="1648">
        <f t="shared" si="55"/>
        <v>521.31224999999995</v>
      </c>
      <c r="Y280" s="1649">
        <f t="shared" si="56"/>
        <v>521.31224999999995</v>
      </c>
      <c r="Z280" s="1597"/>
      <c r="AA280" s="1597"/>
    </row>
    <row r="281" spans="1:29" s="1598" customFormat="1">
      <c r="A281" s="2018" t="s">
        <v>672</v>
      </c>
      <c r="B281" s="2019" t="s">
        <v>673</v>
      </c>
      <c r="C281" s="2020">
        <v>1</v>
      </c>
      <c r="D281" s="1591">
        <f>'[9]sp. DRG'!E233</f>
        <v>21</v>
      </c>
      <c r="E281" s="1591">
        <f>'[9]sp. DRG'!F233</f>
        <v>34.597009999999997</v>
      </c>
      <c r="F281" s="1591">
        <f>'[9]sp. DRG'!G233</f>
        <v>21</v>
      </c>
      <c r="G281" s="1591">
        <f>'[9]sp. DRG'!H233</f>
        <v>34.597009999999997</v>
      </c>
      <c r="H281" s="1684"/>
      <c r="I281" s="1685"/>
      <c r="J281" s="1685"/>
      <c r="K281" s="2014"/>
      <c r="L281" s="1684">
        <f>'[9]sp. DRG'!I233</f>
        <v>0</v>
      </c>
      <c r="M281" s="1684">
        <f>'[9]sp. DRG'!J233</f>
        <v>0</v>
      </c>
      <c r="N281" s="1684">
        <f>'[9]sp. DRG'!K233</f>
        <v>0</v>
      </c>
      <c r="O281" s="1684">
        <f>'[9]sp. DRG'!L233</f>
        <v>0</v>
      </c>
      <c r="P281" s="1684">
        <f>'[9]sp. DRG'!M233</f>
        <v>0</v>
      </c>
      <c r="Q281" s="1684">
        <f>'[9]sp. DRG'!N233</f>
        <v>5376</v>
      </c>
      <c r="R281" s="1684">
        <f>'[9]sp. DRG'!O233</f>
        <v>1266.6931199999999</v>
      </c>
      <c r="S281" s="1684">
        <f>'[9]sp. DRG'!P233</f>
        <v>1266.6931199999999</v>
      </c>
      <c r="T281" s="1684">
        <f>'[9]sp. DRG'!Q233</f>
        <v>1762</v>
      </c>
      <c r="U281" s="1684">
        <f>'[9]sp. DRG'!R233</f>
        <v>507.92446999999999</v>
      </c>
      <c r="V281" s="1684">
        <f>'[9]sp. DRG'!S233</f>
        <v>1762</v>
      </c>
      <c r="W281" s="1684">
        <f>'[9]sp. DRG'!T233</f>
        <v>507.92446999999999</v>
      </c>
      <c r="X281" s="1648">
        <f t="shared" si="55"/>
        <v>1809.2145999999998</v>
      </c>
      <c r="Y281" s="1649">
        <f t="shared" si="56"/>
        <v>1809.2145999999998</v>
      </c>
      <c r="Z281" s="1597"/>
      <c r="AA281" s="1597"/>
    </row>
    <row r="282" spans="1:29" s="1598" customFormat="1" ht="13.5" thickBot="1">
      <c r="A282" s="2021" t="s">
        <v>674</v>
      </c>
      <c r="B282" s="2022" t="s">
        <v>675</v>
      </c>
      <c r="C282" s="2023">
        <v>3</v>
      </c>
      <c r="D282" s="1606"/>
      <c r="E282" s="1608"/>
      <c r="F282" s="1608"/>
      <c r="G282" s="2024"/>
      <c r="H282" s="1694"/>
      <c r="I282" s="1695"/>
      <c r="J282" s="1696"/>
      <c r="K282" s="2025"/>
      <c r="L282" s="1694">
        <f>'[9]sp. recuperare si  cronici'!E71</f>
        <v>24</v>
      </c>
      <c r="M282" s="1696">
        <f>'[9]sp. recuperare si  cronici'!F71</f>
        <v>129.78</v>
      </c>
      <c r="N282" s="1696">
        <f>'[9]sp. recuperare si  cronici'!G71</f>
        <v>0</v>
      </c>
      <c r="O282" s="1696">
        <f>'[9]sp. recuperare si  cronici'!H71</f>
        <v>1236</v>
      </c>
      <c r="P282" s="1696">
        <f>'[9]sp. recuperare si  cronici'!I71</f>
        <v>129.78</v>
      </c>
      <c r="Q282" s="1696">
        <f>'[9]sp. recuperare si  cronici'!J71</f>
        <v>1200</v>
      </c>
      <c r="R282" s="1696">
        <f>'[9]sp. recuperare si  cronici'!K71</f>
        <v>263.33999999999997</v>
      </c>
      <c r="S282" s="2026">
        <f>'[9]sp. recuperare si  cronici'!L71</f>
        <v>263.33999999999997</v>
      </c>
      <c r="T282" s="1694">
        <f>'[9]sp. recuperare si  cronici'!M71</f>
        <v>0</v>
      </c>
      <c r="U282" s="1696">
        <f>'[9]sp. recuperare si  cronici'!N71</f>
        <v>0</v>
      </c>
      <c r="V282" s="1696">
        <f>'[9]sp. recuperare si  cronici'!O71</f>
        <v>0</v>
      </c>
      <c r="W282" s="2027">
        <f>'[9]sp. recuperare si  cronici'!P71</f>
        <v>0</v>
      </c>
      <c r="X282" s="1648">
        <f t="shared" si="55"/>
        <v>393.12</v>
      </c>
      <c r="Y282" s="1649">
        <f t="shared" si="56"/>
        <v>393.12</v>
      </c>
      <c r="Z282" s="1597"/>
      <c r="AA282" s="1597"/>
    </row>
    <row r="283" spans="1:29" s="1598" customFormat="1" ht="13.5" thickBot="1">
      <c r="A283" s="3027" t="s">
        <v>676</v>
      </c>
      <c r="B283" s="3028"/>
      <c r="C283" s="3029"/>
      <c r="D283" s="2028">
        <f>SUM(D257:D282)</f>
        <v>41841</v>
      </c>
      <c r="E283" s="2029">
        <f t="shared" ref="E283:Y283" si="57">SUM(E257:E282)</f>
        <v>100464.10794</v>
      </c>
      <c r="F283" s="2028">
        <f t="shared" si="57"/>
        <v>41841</v>
      </c>
      <c r="G283" s="2029">
        <f t="shared" si="57"/>
        <v>100464.10794</v>
      </c>
      <c r="H283" s="2028">
        <f t="shared" si="57"/>
        <v>0</v>
      </c>
      <c r="I283" s="2028">
        <f t="shared" si="57"/>
        <v>0</v>
      </c>
      <c r="J283" s="2028">
        <f t="shared" si="57"/>
        <v>0</v>
      </c>
      <c r="K283" s="2028">
        <f t="shared" si="57"/>
        <v>0</v>
      </c>
      <c r="L283" s="2028">
        <f t="shared" si="57"/>
        <v>4528.151886267342</v>
      </c>
      <c r="M283" s="2029">
        <f t="shared" si="57"/>
        <v>21517.758693999996</v>
      </c>
      <c r="N283" s="2028">
        <f t="shared" si="57"/>
        <v>4504.151886267342</v>
      </c>
      <c r="O283" s="2028">
        <f t="shared" si="57"/>
        <v>63656</v>
      </c>
      <c r="P283" s="2029">
        <f t="shared" si="57"/>
        <v>21517.758693999996</v>
      </c>
      <c r="Q283" s="2028">
        <f t="shared" si="57"/>
        <v>31165</v>
      </c>
      <c r="R283" s="2029">
        <f t="shared" si="57"/>
        <v>7158.21504</v>
      </c>
      <c r="S283" s="2029">
        <f t="shared" si="57"/>
        <v>7158.21504</v>
      </c>
      <c r="T283" s="2028">
        <f t="shared" si="57"/>
        <v>62882.102149183389</v>
      </c>
      <c r="U283" s="2029">
        <f t="shared" si="57"/>
        <v>18518.660260000004</v>
      </c>
      <c r="V283" s="2028">
        <f t="shared" si="57"/>
        <v>62882.102149183389</v>
      </c>
      <c r="W283" s="2029">
        <f t="shared" si="57"/>
        <v>18518.660260000004</v>
      </c>
      <c r="X283" s="1904">
        <f t="shared" si="57"/>
        <v>147658.74193399996</v>
      </c>
      <c r="Y283" s="1904">
        <f t="shared" si="57"/>
        <v>147658.74193399996</v>
      </c>
      <c r="Z283" s="1905">
        <f>'[9]sp. DRG'!U241+'[9]sp. recuperare si  cronici'!U72+'[9]sp. acuti altele decat DRG'!U47</f>
        <v>147658.74193399993</v>
      </c>
      <c r="AA283" s="1905">
        <f>'[9]sp. DRG'!V241+'[9]sp. recuperare si  cronici'!V72+'[9]sp. acuti altele decat DRG'!V47</f>
        <v>147658.74193399993</v>
      </c>
      <c r="AB283" s="1615">
        <f>X283-Z283</f>
        <v>0</v>
      </c>
      <c r="AC283" s="1615">
        <f>Y283-AA283</f>
        <v>0</v>
      </c>
    </row>
    <row r="284" spans="1:29" s="1756" customFormat="1" ht="33.75">
      <c r="A284" s="1757" t="s">
        <v>677</v>
      </c>
      <c r="B284" s="2030" t="s">
        <v>678</v>
      </c>
      <c r="C284" s="2031">
        <v>1</v>
      </c>
      <c r="D284" s="2032">
        <f>'[9]sp. DRG'!E242</f>
        <v>3096</v>
      </c>
      <c r="E284" s="2033">
        <f>'[9]sp. DRG'!F242</f>
        <v>5311.79</v>
      </c>
      <c r="F284" s="2034">
        <f>'[9]sp. DRG'!G242</f>
        <v>3038</v>
      </c>
      <c r="G284" s="2035">
        <f>'[9]sp. DRG'!H242</f>
        <v>5212.7</v>
      </c>
      <c r="H284" s="2036"/>
      <c r="I284" s="2033"/>
      <c r="J284" s="1896"/>
      <c r="K284" s="2037"/>
      <c r="L284" s="2038">
        <f>'[9]sp. DRG'!I242</f>
        <v>228</v>
      </c>
      <c r="M284" s="2039">
        <f>'[9]sp. DRG'!J242</f>
        <v>528.54999999999995</v>
      </c>
      <c r="N284" s="1896">
        <f>'[9]sp. DRG'!K242</f>
        <v>221</v>
      </c>
      <c r="O284" s="1896">
        <f>'[9]sp. DRG'!L242</f>
        <v>0</v>
      </c>
      <c r="P284" s="2039">
        <f>'[9]sp. DRG'!M242</f>
        <v>514.64</v>
      </c>
      <c r="Q284" s="1896">
        <f>'[9]sp. DRG'!N242</f>
        <v>0</v>
      </c>
      <c r="R284" s="2039">
        <f>'[9]sp. DRG'!O242</f>
        <v>0</v>
      </c>
      <c r="S284" s="2040">
        <f>'[9]sp. DRG'!P242</f>
        <v>0</v>
      </c>
      <c r="T284" s="2036">
        <f>'[9]sp. DRG'!Q242</f>
        <v>369</v>
      </c>
      <c r="U284" s="2041">
        <f>'[9]sp. DRG'!R242</f>
        <v>120</v>
      </c>
      <c r="V284" s="2036">
        <f>'[9]sp. DRG'!S242</f>
        <v>1081</v>
      </c>
      <c r="W284" s="2042">
        <f>'[9]sp. DRG'!T242</f>
        <v>120</v>
      </c>
      <c r="X284" s="1654">
        <f t="shared" ref="X284:X290" si="58">U284+R284+M284+I284+E284</f>
        <v>5960.34</v>
      </c>
      <c r="Y284" s="1620">
        <f t="shared" ref="Y284:Y290" si="59">W284+S284+P284+K284+G284</f>
        <v>5847.34</v>
      </c>
      <c r="Z284" s="1755"/>
      <c r="AA284" s="1755"/>
    </row>
    <row r="285" spans="1:29" ht="33.75">
      <c r="A285" s="1579" t="s">
        <v>679</v>
      </c>
      <c r="B285" s="2030" t="s">
        <v>680</v>
      </c>
      <c r="C285" s="1581">
        <v>1</v>
      </c>
      <c r="D285" s="2032">
        <f>'[9]sp. DRG'!E243</f>
        <v>555</v>
      </c>
      <c r="E285" s="2033">
        <f>'[9]sp. DRG'!F243</f>
        <v>1073.26</v>
      </c>
      <c r="F285" s="2034">
        <f>'[9]sp. DRG'!G243</f>
        <v>555</v>
      </c>
      <c r="G285" s="2035">
        <f>'[9]sp. DRG'!H243</f>
        <v>1073.26</v>
      </c>
      <c r="H285" s="1650"/>
      <c r="I285" s="1656"/>
      <c r="J285" s="1651"/>
      <c r="K285" s="1658"/>
      <c r="L285" s="2038">
        <f>'[9]sp. DRG'!I243</f>
        <v>60</v>
      </c>
      <c r="M285" s="2039">
        <f>'[9]sp. DRG'!J243</f>
        <v>346.94</v>
      </c>
      <c r="N285" s="1896">
        <f>'[9]sp. DRG'!K243</f>
        <v>210</v>
      </c>
      <c r="O285" s="1896">
        <f>'[9]sp. DRG'!L243</f>
        <v>0</v>
      </c>
      <c r="P285" s="2039">
        <f>'[9]sp. DRG'!M243</f>
        <v>346.94</v>
      </c>
      <c r="Q285" s="1896">
        <f>'[9]sp. DRG'!N243</f>
        <v>0</v>
      </c>
      <c r="R285" s="2039">
        <f>'[9]sp. DRG'!O243</f>
        <v>0</v>
      </c>
      <c r="S285" s="2040">
        <f>'[9]sp. DRG'!P243</f>
        <v>0</v>
      </c>
      <c r="T285" s="2036">
        <f>'[9]sp. DRG'!Q243</f>
        <v>0</v>
      </c>
      <c r="U285" s="2041">
        <f>'[9]sp. DRG'!R243</f>
        <v>0</v>
      </c>
      <c r="V285" s="2036">
        <f>'[9]sp. DRG'!S243</f>
        <v>0</v>
      </c>
      <c r="W285" s="2042">
        <f>'[9]sp. DRG'!T243</f>
        <v>0</v>
      </c>
      <c r="X285" s="1654">
        <f t="shared" si="58"/>
        <v>1420.2</v>
      </c>
      <c r="Y285" s="1620">
        <f t="shared" si="59"/>
        <v>1420.2</v>
      </c>
    </row>
    <row r="286" spans="1:29">
      <c r="A286" s="1626" t="s">
        <v>681</v>
      </c>
      <c r="B286" s="2008" t="s">
        <v>682</v>
      </c>
      <c r="C286" s="1628">
        <v>3</v>
      </c>
      <c r="D286" s="1591"/>
      <c r="E286" s="1656"/>
      <c r="F286" s="1651"/>
      <c r="G286" s="1657"/>
      <c r="H286" s="1650"/>
      <c r="I286" s="1656"/>
      <c r="J286" s="1651"/>
      <c r="K286" s="1658"/>
      <c r="L286" s="2038">
        <f>'[9]sp. recuperare si  cronici'!E73</f>
        <v>0</v>
      </c>
      <c r="M286" s="2039">
        <f>'[9]sp. recuperare si  cronici'!F73</f>
        <v>0</v>
      </c>
      <c r="N286" s="1896">
        <f>'[9]sp. recuperare si  cronici'!G73</f>
        <v>0</v>
      </c>
      <c r="O286" s="1896">
        <f>'[9]sp. recuperare si  cronici'!H73</f>
        <v>0</v>
      </c>
      <c r="P286" s="2039">
        <f>'[9]sp. recuperare si  cronici'!I73</f>
        <v>0</v>
      </c>
      <c r="Q286" s="1896">
        <f>'[9]sp. recuperare si  cronici'!J73</f>
        <v>608</v>
      </c>
      <c r="R286" s="2039">
        <f>'[9]sp. recuperare si  cronici'!K73</f>
        <v>143.49</v>
      </c>
      <c r="S286" s="2040">
        <f>'[9]sp. recuperare si  cronici'!L73</f>
        <v>143.49</v>
      </c>
      <c r="T286" s="1867"/>
      <c r="U286" s="1656"/>
      <c r="V286" s="1868"/>
      <c r="W286" s="1658"/>
      <c r="X286" s="1654">
        <f t="shared" si="58"/>
        <v>143.49</v>
      </c>
      <c r="Y286" s="1620">
        <f t="shared" si="59"/>
        <v>143.49</v>
      </c>
    </row>
    <row r="287" spans="1:29" ht="13.5" thickBot="1">
      <c r="A287" s="2043" t="s">
        <v>683</v>
      </c>
      <c r="B287" s="2044" t="s">
        <v>684</v>
      </c>
      <c r="C287" s="1628">
        <v>3</v>
      </c>
      <c r="D287" s="1593"/>
      <c r="E287" s="1656"/>
      <c r="F287" s="1651"/>
      <c r="G287" s="1656"/>
      <c r="H287" s="1651"/>
      <c r="I287" s="1656"/>
      <c r="J287" s="1651"/>
      <c r="K287" s="1656"/>
      <c r="L287" s="1896">
        <f>'[9]sp. recuperare si  cronici'!E74</f>
        <v>165</v>
      </c>
      <c r="M287" s="2039">
        <f>'[9]sp. recuperare si  cronici'!F74</f>
        <v>338.4</v>
      </c>
      <c r="N287" s="1896">
        <f>'[9]sp. recuperare si  cronici'!G74</f>
        <v>152</v>
      </c>
      <c r="O287" s="1896">
        <f>'[9]sp. recuperare si  cronici'!H74</f>
        <v>0</v>
      </c>
      <c r="P287" s="2039">
        <f>'[9]sp. recuperare si  cronici'!I74</f>
        <v>311.73</v>
      </c>
      <c r="Q287" s="1896">
        <f>'[9]sp. recuperare si  cronici'!J74</f>
        <v>0</v>
      </c>
      <c r="R287" s="2039">
        <f>'[9]sp. recuperare si  cronici'!K74</f>
        <v>0</v>
      </c>
      <c r="S287" s="2039">
        <f>'[9]sp. recuperare si  cronici'!L74</f>
        <v>0</v>
      </c>
      <c r="T287" s="1868"/>
      <c r="U287" s="1656"/>
      <c r="V287" s="1868"/>
      <c r="W287" s="1656"/>
      <c r="X287" s="1654">
        <f t="shared" si="58"/>
        <v>338.4</v>
      </c>
      <c r="Y287" s="1620">
        <f t="shared" si="59"/>
        <v>311.73</v>
      </c>
    </row>
    <row r="288" spans="1:29" ht="13.5" thickBot="1">
      <c r="A288" s="2045" t="s">
        <v>685</v>
      </c>
      <c r="B288" s="2046" t="s">
        <v>686</v>
      </c>
      <c r="C288" s="2047">
        <v>1</v>
      </c>
      <c r="D288" s="1602">
        <f>'[9]sp. DRG'!E244</f>
        <v>660</v>
      </c>
      <c r="E288" s="2033">
        <f>'[9]sp. DRG'!F244</f>
        <v>902.27</v>
      </c>
      <c r="F288" s="1602">
        <f>'[9]sp. DRG'!G244</f>
        <v>660</v>
      </c>
      <c r="G288" s="2033">
        <f>'[9]sp. DRG'!H244</f>
        <v>902.27</v>
      </c>
      <c r="H288" s="1729"/>
      <c r="I288" s="1664"/>
      <c r="J288" s="1729"/>
      <c r="K288" s="1664"/>
      <c r="L288" s="2048">
        <f>'[9]sp. DRG'!I244</f>
        <v>0</v>
      </c>
      <c r="M288" s="2048">
        <f>'[9]sp. DRG'!J244</f>
        <v>0</v>
      </c>
      <c r="N288" s="2048">
        <f>'[9]sp. DRG'!K244</f>
        <v>0</v>
      </c>
      <c r="O288" s="2048">
        <f>'[9]sp. DRG'!L244</f>
        <v>0</v>
      </c>
      <c r="P288" s="2048">
        <f>'[9]sp. DRG'!M244</f>
        <v>0</v>
      </c>
      <c r="Q288" s="2048">
        <f>'[9]sp. DRG'!N244</f>
        <v>0</v>
      </c>
      <c r="R288" s="2048">
        <f>'[9]sp. DRG'!O244</f>
        <v>0</v>
      </c>
      <c r="S288" s="2048">
        <f>'[9]sp. DRG'!P244</f>
        <v>0</v>
      </c>
      <c r="T288" s="2048">
        <f>'[9]sp. DRG'!Q244</f>
        <v>1077</v>
      </c>
      <c r="U288" s="2048">
        <f>'[9]sp. DRG'!R244</f>
        <v>299.99</v>
      </c>
      <c r="V288" s="2048">
        <f>'[9]sp. DRG'!S244</f>
        <v>1718</v>
      </c>
      <c r="W288" s="2048">
        <f>'[9]sp. DRG'!T244</f>
        <v>299.99</v>
      </c>
      <c r="X288" s="1654">
        <f t="shared" si="58"/>
        <v>1202.26</v>
      </c>
      <c r="Y288" s="1620">
        <f t="shared" si="59"/>
        <v>1202.26</v>
      </c>
    </row>
    <row r="289" spans="1:29" ht="13.5" thickBot="1">
      <c r="A289" s="2049" t="s">
        <v>687</v>
      </c>
      <c r="B289" s="2050" t="s">
        <v>688</v>
      </c>
      <c r="C289" s="1902">
        <v>3</v>
      </c>
      <c r="D289" s="1602"/>
      <c r="E289" s="1602"/>
      <c r="F289" s="1602"/>
      <c r="G289" s="1602"/>
      <c r="H289" s="1729"/>
      <c r="I289" s="1664"/>
      <c r="J289" s="1729"/>
      <c r="K289" s="1664"/>
      <c r="L289" s="2048">
        <f>'[9]sp. recuperare si  cronici'!E75</f>
        <v>0</v>
      </c>
      <c r="M289" s="2048">
        <f>'[9]sp. recuperare si  cronici'!F75</f>
        <v>0</v>
      </c>
      <c r="N289" s="2048">
        <f>'[9]sp. recuperare si  cronici'!G75</f>
        <v>0</v>
      </c>
      <c r="O289" s="2048">
        <f>'[9]sp. recuperare si  cronici'!H75</f>
        <v>0</v>
      </c>
      <c r="P289" s="2048">
        <f>'[9]sp. recuperare si  cronici'!I75</f>
        <v>0</v>
      </c>
      <c r="Q289" s="2048">
        <f>'[9]sp. recuperare si  cronici'!J75</f>
        <v>0</v>
      </c>
      <c r="R289" s="2048">
        <f>'[9]sp. recuperare si  cronici'!K75</f>
        <v>0</v>
      </c>
      <c r="S289" s="2048">
        <f>'[9]sp. recuperare si  cronici'!L75</f>
        <v>0</v>
      </c>
      <c r="T289" s="2048">
        <f>'[9]sp. recuperare si  cronici'!Q75</f>
        <v>648</v>
      </c>
      <c r="U289" s="2048">
        <f>'[9]sp. recuperare si  cronici'!R75</f>
        <v>179.56</v>
      </c>
      <c r="V289" s="2048">
        <f>'[9]sp. recuperare si  cronici'!S75</f>
        <v>758</v>
      </c>
      <c r="W289" s="2048">
        <f>'[9]sp. recuperare si  cronici'!T75</f>
        <v>179.56</v>
      </c>
      <c r="X289" s="1654">
        <f t="shared" si="58"/>
        <v>179.56</v>
      </c>
      <c r="Y289" s="1620">
        <f t="shared" si="59"/>
        <v>179.56</v>
      </c>
    </row>
    <row r="290" spans="1:29" ht="13.5" thickBot="1">
      <c r="A290" s="2049" t="s">
        <v>689</v>
      </c>
      <c r="B290" s="2050" t="s">
        <v>690</v>
      </c>
      <c r="C290" s="1902">
        <v>3</v>
      </c>
      <c r="D290" s="1602">
        <f>'[9]sp. DRG'!E245</f>
        <v>84</v>
      </c>
      <c r="E290" s="2051">
        <f>'[9]sp. DRG'!F245</f>
        <v>84.6</v>
      </c>
      <c r="F290" s="1602">
        <f>'[9]sp. DRG'!G245</f>
        <v>84</v>
      </c>
      <c r="G290" s="2051">
        <f>'[9]sp. DRG'!H245</f>
        <v>84.6</v>
      </c>
      <c r="H290" s="1729"/>
      <c r="I290" s="1664"/>
      <c r="J290" s="1729"/>
      <c r="K290" s="1664"/>
      <c r="L290" s="2052">
        <f>'[9]sp. DRG'!I245</f>
        <v>24</v>
      </c>
      <c r="M290" s="1765">
        <f>'[9]sp. DRG'!J245</f>
        <v>58.48</v>
      </c>
      <c r="N290" s="2052">
        <f>'[9]sp. DRG'!K245</f>
        <v>21</v>
      </c>
      <c r="O290" s="2052">
        <f>'[9]sp. DRG'!L245</f>
        <v>0</v>
      </c>
      <c r="P290" s="1765">
        <f>'[9]sp. DRG'!M245</f>
        <v>52.4</v>
      </c>
      <c r="Q290" s="2052">
        <f>'[9]sp. DRG'!N245</f>
        <v>0</v>
      </c>
      <c r="R290" s="2052">
        <f>'[9]sp. DRG'!O245</f>
        <v>0</v>
      </c>
      <c r="S290" s="2052">
        <f>'[9]sp. DRG'!P245</f>
        <v>0</v>
      </c>
      <c r="T290" s="2052">
        <f>'[9]sp. DRG'!Q245</f>
        <v>249</v>
      </c>
      <c r="U290" s="1765">
        <f>'[9]sp. DRG'!R245</f>
        <v>91.64</v>
      </c>
      <c r="V290" s="2052">
        <f>'[9]sp. DRG'!S245</f>
        <v>293</v>
      </c>
      <c r="W290" s="1765">
        <f>'[9]sp. DRG'!T245</f>
        <v>89.23</v>
      </c>
      <c r="X290" s="2053">
        <f t="shared" si="58"/>
        <v>234.72</v>
      </c>
      <c r="Y290" s="1852">
        <f t="shared" si="59"/>
        <v>226.23</v>
      </c>
    </row>
    <row r="291" spans="1:29" ht="13.5" thickBot="1">
      <c r="A291" s="3027" t="s">
        <v>691</v>
      </c>
      <c r="B291" s="3028"/>
      <c r="C291" s="3029"/>
      <c r="D291" s="1610">
        <f>SUM(D284:D290)</f>
        <v>4395</v>
      </c>
      <c r="E291" s="1904">
        <f t="shared" ref="E291:Y291" si="60">SUM(E284:E290)</f>
        <v>7371.92</v>
      </c>
      <c r="F291" s="1610">
        <f t="shared" si="60"/>
        <v>4337</v>
      </c>
      <c r="G291" s="1904">
        <f t="shared" si="60"/>
        <v>7272.83</v>
      </c>
      <c r="H291" s="1610">
        <f t="shared" si="60"/>
        <v>0</v>
      </c>
      <c r="I291" s="1610">
        <f t="shared" si="60"/>
        <v>0</v>
      </c>
      <c r="J291" s="1610">
        <f t="shared" si="60"/>
        <v>0</v>
      </c>
      <c r="K291" s="1610">
        <f t="shared" si="60"/>
        <v>0</v>
      </c>
      <c r="L291" s="1610">
        <f t="shared" si="60"/>
        <v>477</v>
      </c>
      <c r="M291" s="1904">
        <f t="shared" si="60"/>
        <v>1272.3699999999999</v>
      </c>
      <c r="N291" s="1610">
        <f t="shared" si="60"/>
        <v>604</v>
      </c>
      <c r="O291" s="1610">
        <f t="shared" si="60"/>
        <v>0</v>
      </c>
      <c r="P291" s="1904">
        <f t="shared" si="60"/>
        <v>1225.71</v>
      </c>
      <c r="Q291" s="1610">
        <f t="shared" si="60"/>
        <v>608</v>
      </c>
      <c r="R291" s="1610">
        <f t="shared" si="60"/>
        <v>143.49</v>
      </c>
      <c r="S291" s="1610">
        <f t="shared" si="60"/>
        <v>143.49</v>
      </c>
      <c r="T291" s="1610">
        <f t="shared" si="60"/>
        <v>2343</v>
      </c>
      <c r="U291" s="1904">
        <f t="shared" si="60"/>
        <v>691.18999999999994</v>
      </c>
      <c r="V291" s="1610">
        <f t="shared" si="60"/>
        <v>3850</v>
      </c>
      <c r="W291" s="1904">
        <f t="shared" si="60"/>
        <v>688.78</v>
      </c>
      <c r="X291" s="2054">
        <f t="shared" si="60"/>
        <v>9478.9699999999975</v>
      </c>
      <c r="Y291" s="2054">
        <f t="shared" si="60"/>
        <v>9330.81</v>
      </c>
      <c r="Z291" s="1614">
        <f>'[9]sp. DRG'!U246+'[9]sp. recuperare si  cronici'!U77</f>
        <v>9478.9699999999993</v>
      </c>
      <c r="AA291" s="1614">
        <f>'[9]sp. DRG'!V246+'[9]sp. recuperare si  cronici'!V77</f>
        <v>9330.81</v>
      </c>
      <c r="AB291" s="1615">
        <f>X291-Z291</f>
        <v>0</v>
      </c>
      <c r="AC291" s="1615">
        <f>Y291-AA291</f>
        <v>0</v>
      </c>
    </row>
    <row r="292" spans="1:29" ht="34.5" thickBot="1">
      <c r="A292" s="1568" t="s">
        <v>692</v>
      </c>
      <c r="B292" s="1719" t="s">
        <v>693</v>
      </c>
      <c r="C292" s="1621">
        <v>1</v>
      </c>
      <c r="D292" s="1571">
        <f>'[9]sp. DRG'!E247</f>
        <v>8172</v>
      </c>
      <c r="E292" s="1572">
        <f>'[9]sp. DRG'!F247</f>
        <v>18179.759999999998</v>
      </c>
      <c r="F292" s="1573">
        <f>'[9]sp. DRG'!G247</f>
        <v>8037</v>
      </c>
      <c r="G292" s="1572">
        <f>'[9]sp. DRG'!H247</f>
        <v>18178</v>
      </c>
      <c r="H292" s="1863"/>
      <c r="I292" s="1572"/>
      <c r="J292" s="1863"/>
      <c r="K292" s="1572"/>
      <c r="L292" s="1863">
        <f>'[9]sp. DRG'!I247</f>
        <v>12</v>
      </c>
      <c r="M292" s="1862">
        <f>'[9]sp. DRG'!J247</f>
        <v>40.54</v>
      </c>
      <c r="N292" s="1863">
        <f>'[9]sp. DRG'!K247</f>
        <v>17</v>
      </c>
      <c r="O292" s="1863">
        <f>'[9]sp. DRG'!L247</f>
        <v>0</v>
      </c>
      <c r="P292" s="1862">
        <f>'[9]sp. DRG'!M247</f>
        <v>40.54</v>
      </c>
      <c r="Q292" s="1863">
        <f>'[9]sp. DRG'!N247</f>
        <v>0</v>
      </c>
      <c r="R292" s="1862">
        <f>'[9]sp. DRG'!O247</f>
        <v>0</v>
      </c>
      <c r="S292" s="1862">
        <f>'[9]sp. DRG'!P247</f>
        <v>0</v>
      </c>
      <c r="T292" s="1863">
        <f>'[9]sp. DRG'!Q247</f>
        <v>2871</v>
      </c>
      <c r="U292" s="1862">
        <f>'[9]sp. DRG'!R247</f>
        <v>989.62</v>
      </c>
      <c r="V292" s="1863">
        <f>'[9]sp. DRG'!S247</f>
        <v>4461</v>
      </c>
      <c r="W292" s="1862">
        <f>'[9]sp. DRG'!T247</f>
        <v>989.62</v>
      </c>
      <c r="X292" s="1618">
        <f>U292+R292+M292+I292+E292</f>
        <v>19209.919999999998</v>
      </c>
      <c r="Y292" s="1578">
        <f>W292+S292+P292+K292+G292</f>
        <v>19208.16</v>
      </c>
    </row>
    <row r="293" spans="1:29" ht="45.75" thickBot="1">
      <c r="A293" s="1579" t="s">
        <v>694</v>
      </c>
      <c r="B293" s="1723" t="s">
        <v>695</v>
      </c>
      <c r="C293" s="1581">
        <v>1</v>
      </c>
      <c r="D293" s="1582">
        <f>'[9]sp. DRG'!E248</f>
        <v>810</v>
      </c>
      <c r="E293" s="1583">
        <f>'[9]sp. DRG'!F248</f>
        <v>1762</v>
      </c>
      <c r="F293" s="1584">
        <f>'[9]sp. DRG'!G248</f>
        <v>715</v>
      </c>
      <c r="G293" s="1583">
        <f>'[9]sp. DRG'!H248</f>
        <v>1760.03</v>
      </c>
      <c r="H293" s="1744"/>
      <c r="I293" s="1583"/>
      <c r="J293" s="1744"/>
      <c r="K293" s="1583"/>
      <c r="L293" s="1744">
        <f>'[9]sp. DRG'!I248</f>
        <v>0</v>
      </c>
      <c r="M293" s="1743">
        <f>'[9]sp. DRG'!J248</f>
        <v>0</v>
      </c>
      <c r="N293" s="1744">
        <f>'[9]sp. DRG'!K248</f>
        <v>0</v>
      </c>
      <c r="O293" s="1744">
        <f>'[9]sp. DRG'!L248</f>
        <v>0</v>
      </c>
      <c r="P293" s="1743">
        <f>'[9]sp. DRG'!M248</f>
        <v>0</v>
      </c>
      <c r="Q293" s="1744">
        <f>'[9]sp. DRG'!N248</f>
        <v>0</v>
      </c>
      <c r="R293" s="1743">
        <f>'[9]sp. DRG'!O248</f>
        <v>0</v>
      </c>
      <c r="S293" s="1743">
        <f>'[9]sp. DRG'!P248</f>
        <v>0</v>
      </c>
      <c r="T293" s="1744">
        <f>'[9]sp. DRG'!Q248</f>
        <v>4899</v>
      </c>
      <c r="U293" s="1743">
        <f>'[9]sp. DRG'!R248</f>
        <v>1016.59</v>
      </c>
      <c r="V293" s="1744">
        <f>'[9]sp. DRG'!S248</f>
        <v>5096</v>
      </c>
      <c r="W293" s="1743">
        <f>'[9]sp. DRG'!T248</f>
        <v>1016.59</v>
      </c>
      <c r="X293" s="1618">
        <f t="shared" ref="X293:X303" si="61">U293+R293+M293+I293+E293</f>
        <v>2778.59</v>
      </c>
      <c r="Y293" s="1578">
        <f t="shared" ref="Y293:Y303" si="62">W293+S293+P293+K293+G293</f>
        <v>2776.62</v>
      </c>
    </row>
    <row r="294" spans="1:29" ht="23.25" thickBot="1">
      <c r="A294" s="1579" t="s">
        <v>696</v>
      </c>
      <c r="B294" s="1723" t="s">
        <v>697</v>
      </c>
      <c r="C294" s="1581">
        <v>1</v>
      </c>
      <c r="D294" s="1582">
        <f>'[9]sp. DRG'!E253</f>
        <v>538</v>
      </c>
      <c r="E294" s="1583">
        <f>'[9]sp. DRG'!F253</f>
        <v>705.86</v>
      </c>
      <c r="F294" s="1584">
        <f>'[9]sp. DRG'!G253</f>
        <v>593</v>
      </c>
      <c r="G294" s="1583">
        <f>'[9]sp. DRG'!H253</f>
        <v>705.81</v>
      </c>
      <c r="H294" s="1744"/>
      <c r="I294" s="1743"/>
      <c r="J294" s="1744"/>
      <c r="K294" s="1743"/>
      <c r="L294" s="1744">
        <f>'[9]sp. DRG'!I253</f>
        <v>62</v>
      </c>
      <c r="M294" s="1743">
        <f>'[9]sp. DRG'!J253</f>
        <v>143.72999999999999</v>
      </c>
      <c r="N294" s="1744">
        <f>'[9]sp. DRG'!K253</f>
        <v>68</v>
      </c>
      <c r="O294" s="1744">
        <f>'[9]sp. DRG'!L253</f>
        <v>0</v>
      </c>
      <c r="P294" s="1743">
        <f>'[9]sp. DRG'!M253</f>
        <v>143.72999999999999</v>
      </c>
      <c r="Q294" s="1744">
        <f>'[9]sp. DRG'!N253</f>
        <v>0</v>
      </c>
      <c r="R294" s="1743">
        <f>'[9]sp. DRG'!O253</f>
        <v>0</v>
      </c>
      <c r="S294" s="1743">
        <f>'[9]sp. DRG'!P253</f>
        <v>0</v>
      </c>
      <c r="T294" s="1744">
        <f>'[9]sp. DRG'!Q253</f>
        <v>1729</v>
      </c>
      <c r="U294" s="1743">
        <f>'[9]sp. DRG'!R253</f>
        <v>248.06</v>
      </c>
      <c r="V294" s="1744">
        <f>'[9]sp. DRG'!S253</f>
        <v>2241</v>
      </c>
      <c r="W294" s="1743">
        <f>'[9]sp. DRG'!T253</f>
        <v>230.73</v>
      </c>
      <c r="X294" s="1618">
        <f t="shared" si="61"/>
        <v>1097.6500000000001</v>
      </c>
      <c r="Y294" s="1578">
        <f t="shared" si="62"/>
        <v>1080.27</v>
      </c>
    </row>
    <row r="295" spans="1:29" ht="23.25" thickBot="1">
      <c r="A295" s="1579" t="s">
        <v>698</v>
      </c>
      <c r="B295" s="1723" t="s">
        <v>699</v>
      </c>
      <c r="C295" s="1581">
        <v>1</v>
      </c>
      <c r="D295" s="1582">
        <f>'[9]sp. DRG'!E249</f>
        <v>669</v>
      </c>
      <c r="E295" s="1583">
        <f>'[9]sp. DRG'!F249</f>
        <v>1222.82</v>
      </c>
      <c r="F295" s="1584">
        <f>'[9]sp. DRG'!G249</f>
        <v>635</v>
      </c>
      <c r="G295" s="1583">
        <f>'[9]sp. DRG'!H249</f>
        <v>1221.3800000000001</v>
      </c>
      <c r="H295" s="1744"/>
      <c r="I295" s="1583"/>
      <c r="J295" s="1744"/>
      <c r="K295" s="1583"/>
      <c r="L295" s="1744">
        <f>'[9]sp. DRG'!I249</f>
        <v>237</v>
      </c>
      <c r="M295" s="1743">
        <f>'[9]sp. DRG'!J249</f>
        <v>1304.69</v>
      </c>
      <c r="N295" s="1744">
        <f>'[9]sp. DRG'!K249</f>
        <v>107</v>
      </c>
      <c r="O295" s="1744">
        <f>'[9]sp. DRG'!L249</f>
        <v>4362</v>
      </c>
      <c r="P295" s="1743">
        <f>'[9]sp. DRG'!M249</f>
        <v>1304.69</v>
      </c>
      <c r="Q295" s="1744">
        <f>'[9]sp. DRG'!N249</f>
        <v>801</v>
      </c>
      <c r="R295" s="1743">
        <f>'[9]sp. DRG'!O249</f>
        <v>188.73</v>
      </c>
      <c r="S295" s="1743">
        <f>'[9]sp. DRG'!P249</f>
        <v>188.73</v>
      </c>
      <c r="T295" s="1744">
        <f>'[9]sp. DRG'!Q249</f>
        <v>1361</v>
      </c>
      <c r="U295" s="1743">
        <f>'[9]sp. DRG'!R249</f>
        <v>384.26</v>
      </c>
      <c r="V295" s="1744">
        <f>'[9]sp. DRG'!S249</f>
        <v>1824</v>
      </c>
      <c r="W295" s="1743">
        <f>'[9]sp. DRG'!T249</f>
        <v>384.26</v>
      </c>
      <c r="X295" s="1618">
        <f t="shared" si="61"/>
        <v>3100.5</v>
      </c>
      <c r="Y295" s="1578">
        <f t="shared" si="62"/>
        <v>3099.0600000000004</v>
      </c>
    </row>
    <row r="296" spans="1:29" ht="23.25" thickBot="1">
      <c r="A296" s="1579" t="s">
        <v>700</v>
      </c>
      <c r="B296" s="1723" t="s">
        <v>701</v>
      </c>
      <c r="C296" s="1581">
        <v>1</v>
      </c>
      <c r="D296" s="1582">
        <f>'[9]sp. DRG'!E254</f>
        <v>1035</v>
      </c>
      <c r="E296" s="1583">
        <f>'[9]sp. DRG'!F254</f>
        <v>1335.64</v>
      </c>
      <c r="F296" s="1584">
        <f>'[9]sp. DRG'!G254</f>
        <v>894</v>
      </c>
      <c r="G296" s="1583">
        <f>'[9]sp. DRG'!H254</f>
        <v>1335.58</v>
      </c>
      <c r="H296" s="1744"/>
      <c r="I296" s="1743"/>
      <c r="J296" s="1744"/>
      <c r="K296" s="1743"/>
      <c r="L296" s="1744">
        <f>'[9]sp. DRG'!I254</f>
        <v>141</v>
      </c>
      <c r="M296" s="1743">
        <f>'[9]sp. DRG'!J254</f>
        <v>418.21</v>
      </c>
      <c r="N296" s="1744">
        <f>'[9]sp. DRG'!K254</f>
        <v>153</v>
      </c>
      <c r="O296" s="1744">
        <f>'[9]sp. DRG'!L254</f>
        <v>879</v>
      </c>
      <c r="P296" s="1743">
        <f>'[9]sp. DRG'!M254</f>
        <v>418.21</v>
      </c>
      <c r="Q296" s="1744">
        <f>'[9]sp. DRG'!N254</f>
        <v>0</v>
      </c>
      <c r="R296" s="1743">
        <f>'[9]sp. DRG'!O254</f>
        <v>0</v>
      </c>
      <c r="S296" s="1743">
        <f>'[9]sp. DRG'!P254</f>
        <v>0</v>
      </c>
      <c r="T296" s="1744">
        <f>'[9]sp. DRG'!Q254</f>
        <v>2542</v>
      </c>
      <c r="U296" s="1743">
        <f>'[9]sp. DRG'!R254</f>
        <v>482.91</v>
      </c>
      <c r="V296" s="1744">
        <f>'[9]sp. DRG'!S254</f>
        <v>2815</v>
      </c>
      <c r="W296" s="1743">
        <f>'[9]sp. DRG'!T254</f>
        <v>471.58</v>
      </c>
      <c r="X296" s="1618">
        <f t="shared" si="61"/>
        <v>2236.7600000000002</v>
      </c>
      <c r="Y296" s="1578">
        <f t="shared" si="62"/>
        <v>2225.37</v>
      </c>
    </row>
    <row r="297" spans="1:29" ht="23.25" thickBot="1">
      <c r="A297" s="1579" t="s">
        <v>702</v>
      </c>
      <c r="B297" s="1723" t="s">
        <v>703</v>
      </c>
      <c r="C297" s="1581">
        <v>1</v>
      </c>
      <c r="D297" s="1582">
        <f>'[9]sp. DRG'!E250</f>
        <v>3741</v>
      </c>
      <c r="E297" s="1582">
        <f>'[9]sp. DRG'!F250</f>
        <v>5245.39</v>
      </c>
      <c r="F297" s="1582">
        <f>'[9]sp. DRG'!G250</f>
        <v>3618</v>
      </c>
      <c r="G297" s="1582">
        <f>'[9]sp. DRG'!H250</f>
        <v>5244.21</v>
      </c>
      <c r="H297" s="1744"/>
      <c r="I297" s="1583"/>
      <c r="J297" s="1744"/>
      <c r="K297" s="1583"/>
      <c r="L297" s="1744">
        <f>'[9]sp. DRG'!I250</f>
        <v>186</v>
      </c>
      <c r="M297" s="1744">
        <f>'[9]sp. DRG'!J250</f>
        <v>1365.66</v>
      </c>
      <c r="N297" s="1744">
        <f>'[9]sp. DRG'!K250</f>
        <v>0</v>
      </c>
      <c r="O297" s="1744">
        <f>'[9]sp. DRG'!L250</f>
        <v>9060</v>
      </c>
      <c r="P297" s="1744">
        <f>'[9]sp. DRG'!M250</f>
        <v>1365.66</v>
      </c>
      <c r="Q297" s="1744">
        <f>'[9]sp. DRG'!N250</f>
        <v>0</v>
      </c>
      <c r="R297" s="1744">
        <f>'[9]sp. DRG'!O250</f>
        <v>0</v>
      </c>
      <c r="S297" s="1744">
        <f>'[9]sp. DRG'!P250</f>
        <v>0</v>
      </c>
      <c r="T297" s="1744">
        <f>'[9]sp. DRG'!Q250</f>
        <v>5502</v>
      </c>
      <c r="U297" s="1744">
        <f>'[9]sp. DRG'!R250</f>
        <v>905.81</v>
      </c>
      <c r="V297" s="1744">
        <f>'[9]sp. DRG'!S250</f>
        <v>5608</v>
      </c>
      <c r="W297" s="1744">
        <f>'[9]sp. DRG'!T250</f>
        <v>890.12</v>
      </c>
      <c r="X297" s="1618">
        <f t="shared" si="61"/>
        <v>7516.8600000000006</v>
      </c>
      <c r="Y297" s="1578">
        <f t="shared" si="62"/>
        <v>7499.99</v>
      </c>
    </row>
    <row r="298" spans="1:29" ht="23.25" thickBot="1">
      <c r="A298" s="1579" t="s">
        <v>704</v>
      </c>
      <c r="B298" s="1723" t="s">
        <v>705</v>
      </c>
      <c r="C298" s="1581">
        <v>1</v>
      </c>
      <c r="D298" s="1582">
        <f>'[9]sp. DRG'!E251</f>
        <v>197</v>
      </c>
      <c r="E298" s="1582">
        <f>'[9]sp. DRG'!F251</f>
        <v>317.49</v>
      </c>
      <c r="F298" s="1582">
        <f>'[9]sp. DRG'!G251</f>
        <v>171</v>
      </c>
      <c r="G298" s="1582">
        <f>'[9]sp. DRG'!H251</f>
        <v>316.43</v>
      </c>
      <c r="H298" s="1744"/>
      <c r="I298" s="1583"/>
      <c r="J298" s="1744"/>
      <c r="K298" s="1583"/>
      <c r="L298" s="1744">
        <f>'[9]sp. DRG'!I251</f>
        <v>66</v>
      </c>
      <c r="M298" s="1744">
        <f>'[9]sp. DRG'!J251</f>
        <v>303.76</v>
      </c>
      <c r="N298" s="1744">
        <f>'[9]sp. DRG'!K251</f>
        <v>38</v>
      </c>
      <c r="O298" s="1744">
        <f>'[9]sp. DRG'!L251</f>
        <v>1936</v>
      </c>
      <c r="P298" s="1744">
        <f>'[9]sp. DRG'!M251</f>
        <v>303.76</v>
      </c>
      <c r="Q298" s="1744">
        <f>'[9]sp. DRG'!N251</f>
        <v>804</v>
      </c>
      <c r="R298" s="1744">
        <f>'[9]sp. DRG'!O251</f>
        <v>189.44</v>
      </c>
      <c r="S298" s="1744">
        <f>'[9]sp. DRG'!P251</f>
        <v>189.44</v>
      </c>
      <c r="T298" s="1744">
        <f>'[9]sp. DRG'!Q251</f>
        <v>466</v>
      </c>
      <c r="U298" s="1744">
        <f>'[9]sp. DRG'!R251</f>
        <v>68.97</v>
      </c>
      <c r="V298" s="1744">
        <f>'[9]sp. DRG'!S251</f>
        <v>470</v>
      </c>
      <c r="W298" s="1744">
        <f>'[9]sp. DRG'!T251</f>
        <v>68.739999999999995</v>
      </c>
      <c r="X298" s="1618">
        <f t="shared" si="61"/>
        <v>879.66</v>
      </c>
      <c r="Y298" s="1578">
        <f t="shared" si="62"/>
        <v>878.37000000000012</v>
      </c>
    </row>
    <row r="299" spans="1:29" ht="23.25" thickBot="1">
      <c r="A299" s="1579" t="s">
        <v>706</v>
      </c>
      <c r="B299" s="1723" t="s">
        <v>707</v>
      </c>
      <c r="C299" s="1581">
        <v>1</v>
      </c>
      <c r="D299" s="1582">
        <f>'[9]sp. DRG'!E252</f>
        <v>1094</v>
      </c>
      <c r="E299" s="1583">
        <f>'[9]sp. DRG'!F252</f>
        <v>1471.17</v>
      </c>
      <c r="F299" s="1584">
        <f>'[9]sp. DRG'!G252</f>
        <v>1196</v>
      </c>
      <c r="G299" s="1583">
        <f>'[9]sp. DRG'!H252</f>
        <v>1470.63</v>
      </c>
      <c r="H299" s="1749"/>
      <c r="I299" s="1583"/>
      <c r="J299" s="1749"/>
      <c r="K299" s="1583"/>
      <c r="L299" s="1744">
        <f>'[9]sp. DRG'!I252</f>
        <v>865</v>
      </c>
      <c r="M299" s="1743">
        <f>'[9]sp. DRG'!J252</f>
        <v>2176.27</v>
      </c>
      <c r="N299" s="1744">
        <f>'[9]sp. DRG'!K252</f>
        <v>950</v>
      </c>
      <c r="O299" s="1744">
        <f>'[9]sp. DRG'!L252</f>
        <v>0</v>
      </c>
      <c r="P299" s="1743">
        <f>'[9]sp. DRG'!M252</f>
        <v>2011.75</v>
      </c>
      <c r="Q299" s="1744">
        <f>'[9]sp. DRG'!N252</f>
        <v>0</v>
      </c>
      <c r="R299" s="1743">
        <f>'[9]sp. DRG'!O252</f>
        <v>0</v>
      </c>
      <c r="S299" s="1743">
        <f>'[9]sp. DRG'!P252</f>
        <v>0</v>
      </c>
      <c r="T299" s="1744">
        <f>'[9]sp. DRG'!Q252</f>
        <v>2029</v>
      </c>
      <c r="U299" s="1743">
        <f>'[9]sp. DRG'!R252</f>
        <v>373.72</v>
      </c>
      <c r="V299" s="1744">
        <f>'[9]sp. DRG'!S252</f>
        <v>1946</v>
      </c>
      <c r="W299" s="1743">
        <f>'[9]sp. DRG'!T252</f>
        <v>315.07</v>
      </c>
      <c r="X299" s="1618">
        <f t="shared" si="61"/>
        <v>4021.16</v>
      </c>
      <c r="Y299" s="1578">
        <f t="shared" si="62"/>
        <v>3797.4500000000003</v>
      </c>
    </row>
    <row r="300" spans="1:29" ht="13.5" thickBot="1">
      <c r="A300" s="1626" t="s">
        <v>708</v>
      </c>
      <c r="B300" s="2055" t="s">
        <v>709</v>
      </c>
      <c r="C300" s="1628">
        <v>1</v>
      </c>
      <c r="D300" s="1582">
        <f>'[9]sp. DRG'!E256</f>
        <v>255</v>
      </c>
      <c r="E300" s="1582">
        <f>'[9]sp. DRG'!F256</f>
        <v>578.74</v>
      </c>
      <c r="F300" s="1582">
        <f>'[9]sp. DRG'!G256</f>
        <v>340</v>
      </c>
      <c r="G300" s="1582">
        <f>'[9]sp. DRG'!H256</f>
        <v>578.65</v>
      </c>
      <c r="H300" s="1749"/>
      <c r="I300" s="1748"/>
      <c r="J300" s="1749"/>
      <c r="K300" s="1748"/>
      <c r="L300" s="1749">
        <f>'[9]sp. DRG'!I256</f>
        <v>0</v>
      </c>
      <c r="M300" s="1749">
        <f>'[9]sp. DRG'!J256</f>
        <v>0</v>
      </c>
      <c r="N300" s="1749">
        <f>'[9]sp. DRG'!K256</f>
        <v>0</v>
      </c>
      <c r="O300" s="1749">
        <f>'[9]sp. DRG'!L256</f>
        <v>0</v>
      </c>
      <c r="P300" s="1749">
        <f>'[9]sp. DRG'!M256</f>
        <v>0</v>
      </c>
      <c r="Q300" s="1749">
        <f>'[9]sp. DRG'!N256</f>
        <v>0</v>
      </c>
      <c r="R300" s="1749">
        <f>'[9]sp. DRG'!O256</f>
        <v>0</v>
      </c>
      <c r="S300" s="1749">
        <f>'[9]sp. DRG'!P256</f>
        <v>0</v>
      </c>
      <c r="T300" s="1749">
        <f>'[9]sp. DRG'!Q256</f>
        <v>735</v>
      </c>
      <c r="U300" s="1749">
        <f>'[9]sp. DRG'!R256</f>
        <v>223.5</v>
      </c>
      <c r="V300" s="1749">
        <f>'[9]sp. DRG'!S256</f>
        <v>733</v>
      </c>
      <c r="W300" s="1749">
        <f>'[9]sp. DRG'!T256</f>
        <v>222.52</v>
      </c>
      <c r="X300" s="1618">
        <f t="shared" si="61"/>
        <v>802.24</v>
      </c>
      <c r="Y300" s="1578">
        <f t="shared" si="62"/>
        <v>801.17</v>
      </c>
    </row>
    <row r="301" spans="1:29" ht="13.5" thickBot="1">
      <c r="A301" s="1626" t="s">
        <v>710</v>
      </c>
      <c r="B301" s="1724" t="s">
        <v>711</v>
      </c>
      <c r="C301" s="1628">
        <v>1</v>
      </c>
      <c r="D301" s="1582">
        <f>'[9]sp. DRG'!E255</f>
        <v>45</v>
      </c>
      <c r="E301" s="1582">
        <f>'[9]sp. DRG'!F255</f>
        <v>214.65</v>
      </c>
      <c r="F301" s="1582">
        <f>'[9]sp. DRG'!G255</f>
        <v>30</v>
      </c>
      <c r="G301" s="1582">
        <f>'[9]sp. DRG'!H255</f>
        <v>214.5</v>
      </c>
      <c r="H301" s="1749"/>
      <c r="I301" s="1749"/>
      <c r="J301" s="1749"/>
      <c r="K301" s="1749"/>
      <c r="L301" s="1749">
        <f>'[9]sp. DRG'!I255</f>
        <v>21</v>
      </c>
      <c r="M301" s="1749">
        <f>'[9]sp. DRG'!J255</f>
        <v>48.68</v>
      </c>
      <c r="N301" s="1749">
        <f>'[9]sp. DRG'!K255</f>
        <v>29</v>
      </c>
      <c r="O301" s="1749">
        <f>'[9]sp. DRG'!L255</f>
        <v>0</v>
      </c>
      <c r="P301" s="1749">
        <f>'[9]sp. DRG'!M255</f>
        <v>48.68</v>
      </c>
      <c r="Q301" s="1749">
        <f>'[9]sp. DRG'!N255</f>
        <v>0</v>
      </c>
      <c r="R301" s="1749">
        <f>'[9]sp. DRG'!O255</f>
        <v>0</v>
      </c>
      <c r="S301" s="1749">
        <f>'[9]sp. DRG'!P255</f>
        <v>0</v>
      </c>
      <c r="T301" s="1749">
        <f>'[9]sp. DRG'!Q255</f>
        <v>165</v>
      </c>
      <c r="U301" s="1749">
        <f>'[9]sp. DRG'!R255</f>
        <v>92.5</v>
      </c>
      <c r="V301" s="1749">
        <f>'[9]sp. DRG'!S255</f>
        <v>155</v>
      </c>
      <c r="W301" s="1749">
        <f>'[9]sp. DRG'!T255</f>
        <v>92.5</v>
      </c>
      <c r="X301" s="1618">
        <f t="shared" si="61"/>
        <v>355.83000000000004</v>
      </c>
      <c r="Y301" s="1578">
        <f t="shared" si="62"/>
        <v>355.68</v>
      </c>
    </row>
    <row r="302" spans="1:29" ht="13.5" thickBot="1">
      <c r="A302" s="2056" t="s">
        <v>712</v>
      </c>
      <c r="B302" s="2057" t="s">
        <v>713</v>
      </c>
      <c r="C302" s="2023">
        <v>1</v>
      </c>
      <c r="D302" s="1582">
        <f>'[9]sp. DRG'!E257</f>
        <v>69</v>
      </c>
      <c r="E302" s="1582">
        <f>'[9]sp. DRG'!F257</f>
        <v>37.57</v>
      </c>
      <c r="F302" s="1582">
        <f>'[9]sp. DRG'!G257</f>
        <v>53</v>
      </c>
      <c r="G302" s="1582">
        <f>'[9]sp. DRG'!H257</f>
        <v>31.49</v>
      </c>
      <c r="H302" s="1749"/>
      <c r="I302" s="1749"/>
      <c r="J302" s="1749"/>
      <c r="K302" s="1749"/>
      <c r="L302" s="1749">
        <f>'[9]sp. DRG'!I257</f>
        <v>0</v>
      </c>
      <c r="M302" s="1749">
        <f>'[9]sp. DRG'!J257</f>
        <v>0</v>
      </c>
      <c r="N302" s="1749">
        <f>'[9]sp. DRG'!K257</f>
        <v>0</v>
      </c>
      <c r="O302" s="1749">
        <f>'[9]sp. DRG'!L257</f>
        <v>0</v>
      </c>
      <c r="P302" s="1749">
        <f>'[9]sp. DRG'!M257</f>
        <v>0</v>
      </c>
      <c r="Q302" s="1749">
        <f>'[9]sp. DRG'!N257</f>
        <v>0</v>
      </c>
      <c r="R302" s="1749">
        <f>'[9]sp. DRG'!O257</f>
        <v>0</v>
      </c>
      <c r="S302" s="1749">
        <f>'[9]sp. DRG'!P257</f>
        <v>0</v>
      </c>
      <c r="T302" s="1749">
        <f>'[9]sp. DRG'!Q257</f>
        <v>1104</v>
      </c>
      <c r="U302" s="1749">
        <f>'[9]sp. DRG'!R257</f>
        <v>476.01</v>
      </c>
      <c r="V302" s="1749">
        <f>'[9]sp. DRG'!S257</f>
        <v>1027</v>
      </c>
      <c r="W302" s="1749">
        <f>'[9]sp. DRG'!T257</f>
        <v>459.34</v>
      </c>
      <c r="X302" s="1618">
        <f t="shared" si="61"/>
        <v>513.58000000000004</v>
      </c>
      <c r="Y302" s="1578">
        <f t="shared" si="62"/>
        <v>490.83</v>
      </c>
    </row>
    <row r="303" spans="1:29" ht="13.5" thickBot="1">
      <c r="A303" s="2058" t="s">
        <v>1167</v>
      </c>
      <c r="B303" s="2059" t="s">
        <v>1168</v>
      </c>
      <c r="C303" s="2023">
        <v>3</v>
      </c>
      <c r="D303" s="1968"/>
      <c r="E303" s="1968"/>
      <c r="F303" s="1968"/>
      <c r="G303" s="1968"/>
      <c r="H303" s="2060">
        <f>'[9]sp. recuperare si  cronici'!M78</f>
        <v>0</v>
      </c>
      <c r="I303" s="2060">
        <f>'[9]sp. recuperare si  cronici'!N78</f>
        <v>0</v>
      </c>
      <c r="J303" s="2060">
        <f>'[9]sp. recuperare si  cronici'!O78</f>
        <v>0</v>
      </c>
      <c r="K303" s="2060">
        <f>'[9]sp. recuperare si  cronici'!P78</f>
        <v>0</v>
      </c>
      <c r="L303" s="2060">
        <f>'[9]sp. recuperare si  cronici'!E78</f>
        <v>0</v>
      </c>
      <c r="M303" s="2060">
        <f>'[9]sp. recuperare si  cronici'!F78</f>
        <v>0</v>
      </c>
      <c r="N303" s="2060">
        <f>'[9]sp. recuperare si  cronici'!G78</f>
        <v>0</v>
      </c>
      <c r="O303" s="2060">
        <f>'[9]sp. recuperare si  cronici'!H78</f>
        <v>0</v>
      </c>
      <c r="P303" s="2060">
        <f>'[9]sp. recuperare si  cronici'!I78</f>
        <v>0</v>
      </c>
      <c r="Q303" s="2060">
        <f>'[9]sp. recuperare si  cronici'!J78</f>
        <v>1434</v>
      </c>
      <c r="R303" s="2060">
        <f>'[9]sp. recuperare si  cronici'!K78</f>
        <v>319.45</v>
      </c>
      <c r="S303" s="2060">
        <f>'[9]sp. recuperare si  cronici'!L78</f>
        <v>319.45</v>
      </c>
      <c r="T303" s="2060">
        <f>'[9]sp. recuperare si  cronici'!Q78</f>
        <v>0</v>
      </c>
      <c r="U303" s="2060">
        <f>'[9]sp. recuperare si  cronici'!R78</f>
        <v>0</v>
      </c>
      <c r="V303" s="2060">
        <f>'[9]sp. recuperare si  cronici'!S78</f>
        <v>0</v>
      </c>
      <c r="W303" s="2060">
        <f>'[9]sp. recuperare si  cronici'!T78</f>
        <v>0</v>
      </c>
      <c r="X303" s="1618">
        <f t="shared" si="61"/>
        <v>319.45</v>
      </c>
      <c r="Y303" s="1578">
        <f t="shared" si="62"/>
        <v>319.45</v>
      </c>
    </row>
    <row r="304" spans="1:29" ht="13.5" thickBot="1">
      <c r="A304" s="3027" t="s">
        <v>714</v>
      </c>
      <c r="B304" s="3028"/>
      <c r="C304" s="3029"/>
      <c r="D304" s="1610">
        <f>SUM(D292:D303)</f>
        <v>16625</v>
      </c>
      <c r="E304" s="1611">
        <f t="shared" ref="E304:Y304" si="63">SUM(E292:E303)</f>
        <v>31071.09</v>
      </c>
      <c r="F304" s="1610">
        <f t="shared" si="63"/>
        <v>16282</v>
      </c>
      <c r="G304" s="1611">
        <f t="shared" si="63"/>
        <v>31056.710000000006</v>
      </c>
      <c r="H304" s="1610">
        <f t="shared" si="63"/>
        <v>0</v>
      </c>
      <c r="I304" s="1610">
        <f t="shared" si="63"/>
        <v>0</v>
      </c>
      <c r="J304" s="1610">
        <f t="shared" si="63"/>
        <v>0</v>
      </c>
      <c r="K304" s="1610">
        <f t="shared" si="63"/>
        <v>0</v>
      </c>
      <c r="L304" s="1610">
        <f t="shared" si="63"/>
        <v>1590</v>
      </c>
      <c r="M304" s="1611">
        <f t="shared" si="63"/>
        <v>5801.5400000000009</v>
      </c>
      <c r="N304" s="1610">
        <f t="shared" si="63"/>
        <v>1362</v>
      </c>
      <c r="O304" s="1610">
        <f t="shared" si="63"/>
        <v>16237</v>
      </c>
      <c r="P304" s="1611">
        <f t="shared" si="63"/>
        <v>5637.02</v>
      </c>
      <c r="Q304" s="1610">
        <f t="shared" si="63"/>
        <v>3039</v>
      </c>
      <c r="R304" s="1611">
        <f t="shared" si="63"/>
        <v>697.61999999999989</v>
      </c>
      <c r="S304" s="1611">
        <f t="shared" si="63"/>
        <v>697.61999999999989</v>
      </c>
      <c r="T304" s="1610">
        <f t="shared" si="63"/>
        <v>23403</v>
      </c>
      <c r="U304" s="1611">
        <f t="shared" si="63"/>
        <v>5261.95</v>
      </c>
      <c r="V304" s="1610">
        <f t="shared" si="63"/>
        <v>26376</v>
      </c>
      <c r="W304" s="1611">
        <f t="shared" si="63"/>
        <v>5141.07</v>
      </c>
      <c r="X304" s="1611">
        <f t="shared" si="63"/>
        <v>42832.200000000004</v>
      </c>
      <c r="Y304" s="1611">
        <f t="shared" si="63"/>
        <v>42532.42</v>
      </c>
      <c r="Z304" s="1614">
        <f>'[9]sp. DRG'!U258+'[9]sp. acuti altele decat DRG'!U51+'[9]sp. recuperare si  cronici'!U80</f>
        <v>42832.200000000004</v>
      </c>
      <c r="AA304" s="1614">
        <f>'[9]sp. DRG'!V258+'[9]sp. acuti altele decat DRG'!V51+'[9]sp. recuperare si  cronici'!V80</f>
        <v>42532.42</v>
      </c>
      <c r="AB304" s="1615">
        <f>X304-Z304</f>
        <v>0</v>
      </c>
      <c r="AC304" s="1615">
        <f>Y304-AA304</f>
        <v>0</v>
      </c>
    </row>
    <row r="305" spans="1:29" s="1598" customFormat="1" ht="22.5">
      <c r="A305" s="1735" t="s">
        <v>715</v>
      </c>
      <c r="B305" s="1673" t="s">
        <v>716</v>
      </c>
      <c r="C305" s="1707">
        <v>1</v>
      </c>
      <c r="D305" s="2061">
        <f>'[9]sp. DRG'!E259</f>
        <v>7116</v>
      </c>
      <c r="E305" s="1781">
        <f>'[9]sp. DRG'!F259</f>
        <v>11746.74</v>
      </c>
      <c r="F305" s="1886">
        <f>'[9]sp. DRG'!G259</f>
        <v>6217</v>
      </c>
      <c r="G305" s="1783">
        <f>'[9]sp. DRG'!H259</f>
        <v>11746.74</v>
      </c>
      <c r="H305" s="1927"/>
      <c r="I305" s="1781"/>
      <c r="J305" s="1887"/>
      <c r="K305" s="1783"/>
      <c r="L305" s="1927">
        <f>'[9]sp. DRG'!I259</f>
        <v>888</v>
      </c>
      <c r="M305" s="1727">
        <f>'[9]sp. DRG'!J259</f>
        <v>3142.8</v>
      </c>
      <c r="N305" s="1927">
        <f>'[9]sp. DRG'!K259</f>
        <v>888</v>
      </c>
      <c r="O305" s="1927">
        <f>'[9]sp. DRG'!L259</f>
        <v>8606</v>
      </c>
      <c r="P305" s="1727">
        <f>'[9]sp. DRG'!M259</f>
        <v>2823.27</v>
      </c>
      <c r="Q305" s="1927">
        <f>'[9]sp. DRG'!N259</f>
        <v>0</v>
      </c>
      <c r="R305" s="1727">
        <f>'[9]sp. DRG'!O259</f>
        <v>0</v>
      </c>
      <c r="S305" s="2062">
        <f>'[9]sp. DRG'!P259</f>
        <v>0</v>
      </c>
      <c r="T305" s="1932">
        <f>'[9]sp. DRG'!Q259</f>
        <v>1374</v>
      </c>
      <c r="U305" s="1888">
        <f>'[9]sp. DRG'!R259</f>
        <v>609.03</v>
      </c>
      <c r="V305" s="1887">
        <f>'[9]sp. DRG'!S259</f>
        <v>2659</v>
      </c>
      <c r="W305" s="1728">
        <f>'[9]sp. DRG'!T259</f>
        <v>609.03</v>
      </c>
      <c r="X305" s="1788">
        <f>U305+R305+M305+I305+E305</f>
        <v>15498.57</v>
      </c>
      <c r="Y305" s="1649">
        <f>W305+S305+P305+K305+G305</f>
        <v>15179.04</v>
      </c>
      <c r="Z305" s="1597"/>
      <c r="AA305" s="1597"/>
    </row>
    <row r="306" spans="1:29" s="1598" customFormat="1" ht="22.5">
      <c r="A306" s="1579" t="s">
        <v>717</v>
      </c>
      <c r="B306" s="1580" t="s">
        <v>718</v>
      </c>
      <c r="C306" s="1708">
        <v>1</v>
      </c>
      <c r="D306" s="1595">
        <f>'[9]sp. DRG'!E260</f>
        <v>936</v>
      </c>
      <c r="E306" s="1592">
        <f>'[9]sp. DRG'!F260</f>
        <v>1256.07</v>
      </c>
      <c r="F306" s="1593">
        <f>'[9]sp. DRG'!G260</f>
        <v>799</v>
      </c>
      <c r="G306" s="1594">
        <f>'[9]sp. DRG'!H260</f>
        <v>1256.07</v>
      </c>
      <c r="H306" s="1650"/>
      <c r="I306" s="1592"/>
      <c r="J306" s="1651"/>
      <c r="K306" s="1594"/>
      <c r="L306" s="1650">
        <f>'[9]sp. DRG'!I260</f>
        <v>57</v>
      </c>
      <c r="M306" s="2063">
        <f>'[9]sp. DRG'!J260</f>
        <v>132.13999999999999</v>
      </c>
      <c r="N306" s="1650">
        <f>'[9]sp. DRG'!K260</f>
        <v>46</v>
      </c>
      <c r="O306" s="1650">
        <f>'[9]sp. DRG'!L260</f>
        <v>0</v>
      </c>
      <c r="P306" s="2063">
        <f>'[9]sp. DRG'!M260</f>
        <v>102.98</v>
      </c>
      <c r="Q306" s="1650">
        <f>'[9]sp. DRG'!N260</f>
        <v>0</v>
      </c>
      <c r="R306" s="2063">
        <f>'[9]sp. DRG'!O260</f>
        <v>0</v>
      </c>
      <c r="S306" s="2064">
        <f>'[9]sp. DRG'!P260</f>
        <v>0</v>
      </c>
      <c r="T306" s="1659">
        <f>'[9]sp. DRG'!Q260</f>
        <v>93</v>
      </c>
      <c r="U306" s="1656">
        <f>'[9]sp. DRG'!R260</f>
        <v>69</v>
      </c>
      <c r="V306" s="1651">
        <f>'[9]sp. DRG'!S260</f>
        <v>267</v>
      </c>
      <c r="W306" s="1657">
        <f>'[9]sp. DRG'!T260</f>
        <v>69</v>
      </c>
      <c r="X306" s="1788">
        <f>U306+R306+M306+I306+E306</f>
        <v>1457.21</v>
      </c>
      <c r="Y306" s="1649">
        <f>W306+S306+P306+K306+G306</f>
        <v>1428.05</v>
      </c>
      <c r="Z306" s="1597"/>
      <c r="AA306" s="1597"/>
    </row>
    <row r="307" spans="1:29" ht="23.25" thickBot="1">
      <c r="A307" s="1791" t="s">
        <v>719</v>
      </c>
      <c r="B307" s="2065" t="s">
        <v>720</v>
      </c>
      <c r="C307" s="2066">
        <v>1</v>
      </c>
      <c r="D307" s="1604">
        <f>'[9]sp. DRG'!E261</f>
        <v>663</v>
      </c>
      <c r="E307" s="1601">
        <f>'[9]sp. DRG'!F261</f>
        <v>813.93</v>
      </c>
      <c r="F307" s="1602">
        <f>'[9]sp. DRG'!G261</f>
        <v>591</v>
      </c>
      <c r="G307" s="1603">
        <f>'[9]sp. DRG'!H261</f>
        <v>812.93</v>
      </c>
      <c r="H307" s="1663"/>
      <c r="I307" s="1601"/>
      <c r="J307" s="1729"/>
      <c r="K307" s="1603"/>
      <c r="L307" s="1663">
        <f>'[9]sp. DRG'!I261</f>
        <v>0</v>
      </c>
      <c r="M307" s="2067">
        <f>'[9]sp. DRG'!J261</f>
        <v>0</v>
      </c>
      <c r="N307" s="1663">
        <f>'[9]sp. DRG'!K261</f>
        <v>0</v>
      </c>
      <c r="O307" s="1663">
        <f>'[9]sp. DRG'!L261</f>
        <v>0</v>
      </c>
      <c r="P307" s="2067">
        <f>'[9]sp. DRG'!M261</f>
        <v>0</v>
      </c>
      <c r="Q307" s="1663">
        <f>'[9]sp. DRG'!N261</f>
        <v>0</v>
      </c>
      <c r="R307" s="2067">
        <f>'[9]sp. DRG'!O261</f>
        <v>0</v>
      </c>
      <c r="S307" s="2068">
        <f>'[9]sp. DRG'!P261</f>
        <v>0</v>
      </c>
      <c r="T307" s="1935">
        <f>'[9]sp. DRG'!Q261</f>
        <v>144</v>
      </c>
      <c r="U307" s="1664">
        <f>'[9]sp. DRG'!R261</f>
        <v>14.4</v>
      </c>
      <c r="V307" s="1729">
        <f>'[9]sp. DRG'!S261</f>
        <v>144</v>
      </c>
      <c r="W307" s="1665">
        <f>'[9]sp. DRG'!T261</f>
        <v>14.4</v>
      </c>
      <c r="X307" s="1788">
        <f>U307+R307+M307+I307+E307</f>
        <v>828.32999999999993</v>
      </c>
      <c r="Y307" s="1649">
        <f>W307+S307+P307+K307+G307</f>
        <v>827.32999999999993</v>
      </c>
    </row>
    <row r="308" spans="1:29" ht="23.25" thickBot="1">
      <c r="A308" s="2069" t="s">
        <v>721</v>
      </c>
      <c r="B308" s="2070" t="s">
        <v>722</v>
      </c>
      <c r="C308" s="2071">
        <v>1</v>
      </c>
      <c r="D308" s="1604">
        <f>'[9]sp. DRG'!E262</f>
        <v>561</v>
      </c>
      <c r="E308" s="1604">
        <f>'[9]sp. DRG'!F262</f>
        <v>825.08</v>
      </c>
      <c r="F308" s="1604">
        <f>'[9]sp. DRG'!G262</f>
        <v>540</v>
      </c>
      <c r="G308" s="1604">
        <f>'[9]sp. DRG'!H262</f>
        <v>825.08</v>
      </c>
      <c r="H308" s="1604"/>
      <c r="I308" s="1604"/>
      <c r="J308" s="1604"/>
      <c r="K308" s="1604"/>
      <c r="L308" s="1604">
        <f>'[9]sp. DRG'!I262</f>
        <v>141</v>
      </c>
      <c r="M308" s="1604">
        <f>'[9]sp. DRG'!J262</f>
        <v>245.83</v>
      </c>
      <c r="N308" s="1604">
        <f>'[9]sp. DRG'!K262</f>
        <v>165</v>
      </c>
      <c r="O308" s="1604">
        <f>'[9]sp. DRG'!L262</f>
        <v>0</v>
      </c>
      <c r="P308" s="1604">
        <f>'[9]sp. DRG'!M262</f>
        <v>245.82</v>
      </c>
      <c r="Q308" s="1604">
        <f>'[9]sp. DRG'!N262</f>
        <v>0</v>
      </c>
      <c r="R308" s="1604">
        <f>'[9]sp. DRG'!O262</f>
        <v>0</v>
      </c>
      <c r="S308" s="1604">
        <f>'[9]sp. DRG'!P262</f>
        <v>0</v>
      </c>
      <c r="T308" s="1604">
        <f>'[9]sp. DRG'!Q262</f>
        <v>48</v>
      </c>
      <c r="U308" s="1604">
        <f>'[9]sp. DRG'!R262</f>
        <v>27</v>
      </c>
      <c r="V308" s="1604">
        <f>'[9]sp. DRG'!S262</f>
        <v>34</v>
      </c>
      <c r="W308" s="1604">
        <f>'[9]sp. DRG'!T262</f>
        <v>14.54</v>
      </c>
      <c r="X308" s="1788">
        <f>U308+R308+M308+I308+E308</f>
        <v>1097.9100000000001</v>
      </c>
      <c r="Y308" s="1649">
        <f>W308+S308+P308+K308+G308</f>
        <v>1085.44</v>
      </c>
    </row>
    <row r="309" spans="1:29" ht="13.5" thickBot="1">
      <c r="A309" s="3027" t="s">
        <v>723</v>
      </c>
      <c r="B309" s="3028"/>
      <c r="C309" s="3029"/>
      <c r="D309" s="1610">
        <f>SUM(D305:D308)</f>
        <v>9276</v>
      </c>
      <c r="E309" s="1610">
        <f t="shared" ref="E309:W309" si="64">SUM(E305:E308)</f>
        <v>14641.82</v>
      </c>
      <c r="F309" s="1610">
        <f t="shared" si="64"/>
        <v>8147</v>
      </c>
      <c r="G309" s="1610">
        <f t="shared" si="64"/>
        <v>14640.82</v>
      </c>
      <c r="H309" s="1610">
        <f t="shared" si="64"/>
        <v>0</v>
      </c>
      <c r="I309" s="1610">
        <f t="shared" si="64"/>
        <v>0</v>
      </c>
      <c r="J309" s="1610">
        <f t="shared" si="64"/>
        <v>0</v>
      </c>
      <c r="K309" s="1610">
        <f t="shared" si="64"/>
        <v>0</v>
      </c>
      <c r="L309" s="1610">
        <f t="shared" si="64"/>
        <v>1086</v>
      </c>
      <c r="M309" s="1611">
        <f t="shared" si="64"/>
        <v>3520.77</v>
      </c>
      <c r="N309" s="1610">
        <f t="shared" si="64"/>
        <v>1099</v>
      </c>
      <c r="O309" s="1610">
        <f t="shared" si="64"/>
        <v>8606</v>
      </c>
      <c r="P309" s="1611">
        <f t="shared" si="64"/>
        <v>3172.07</v>
      </c>
      <c r="Q309" s="1610">
        <f t="shared" si="64"/>
        <v>0</v>
      </c>
      <c r="R309" s="1610">
        <f t="shared" si="64"/>
        <v>0</v>
      </c>
      <c r="S309" s="1610">
        <f t="shared" si="64"/>
        <v>0</v>
      </c>
      <c r="T309" s="1610">
        <f t="shared" si="64"/>
        <v>1659</v>
      </c>
      <c r="U309" s="1610">
        <f t="shared" si="64"/>
        <v>719.43</v>
      </c>
      <c r="V309" s="1610">
        <f t="shared" si="64"/>
        <v>3104</v>
      </c>
      <c r="W309" s="1610">
        <f t="shared" si="64"/>
        <v>706.96999999999991</v>
      </c>
      <c r="X309" s="1611">
        <f>SUM(X305:X308)</f>
        <v>18882.02</v>
      </c>
      <c r="Y309" s="1611">
        <f>SUM(Y305:Y308)</f>
        <v>18519.859999999997</v>
      </c>
      <c r="Z309" s="1614">
        <f>'[9]sp. DRG'!U263</f>
        <v>18882.02</v>
      </c>
      <c r="AA309" s="1614">
        <f>'[9]sp. DRG'!V263</f>
        <v>18519.859999999997</v>
      </c>
      <c r="AB309" s="1615">
        <f>X309-Z309</f>
        <v>0</v>
      </c>
      <c r="AC309" s="1615">
        <f>Y309-AA309</f>
        <v>0</v>
      </c>
    </row>
    <row r="310" spans="1:29" s="1598" customFormat="1" ht="22.5">
      <c r="A310" s="2072" t="s">
        <v>724</v>
      </c>
      <c r="B310" s="1580" t="s">
        <v>725</v>
      </c>
      <c r="C310" s="1621">
        <v>1</v>
      </c>
      <c r="D310" s="1674">
        <f>'[9]sp. DRG'!E264</f>
        <v>8742</v>
      </c>
      <c r="E310" s="1675">
        <f>'[9]sp. DRG'!F264</f>
        <v>30175.02</v>
      </c>
      <c r="F310" s="1676">
        <f>'[9]sp. DRG'!G264</f>
        <v>8823</v>
      </c>
      <c r="G310" s="1677">
        <f>'[9]sp. DRG'!H264</f>
        <v>30171.086340000002</v>
      </c>
      <c r="H310" s="1780"/>
      <c r="I310" s="1781"/>
      <c r="J310" s="1782"/>
      <c r="K310" s="1783"/>
      <c r="L310" s="1678">
        <f>'[9]sp. DRG'!I264</f>
        <v>165</v>
      </c>
      <c r="M310" s="1784">
        <f>'[9]sp. DRG'!J264</f>
        <v>949.06</v>
      </c>
      <c r="N310" s="1720">
        <f>'[9]sp. DRG'!K264</f>
        <v>0</v>
      </c>
      <c r="O310" s="1720">
        <f>'[9]sp. DRG'!L264</f>
        <v>0</v>
      </c>
      <c r="P310" s="1784">
        <f>'[9]sp. DRG'!M264</f>
        <v>949.06223999999997</v>
      </c>
      <c r="Q310" s="1720">
        <f>'[9]sp. DRG'!N264</f>
        <v>0</v>
      </c>
      <c r="R310" s="1784">
        <f>'[9]sp. DRG'!O264</f>
        <v>0</v>
      </c>
      <c r="S310" s="1785">
        <f>'[9]sp. DRG'!P264</f>
        <v>0</v>
      </c>
      <c r="T310" s="1720">
        <f>'[9]sp. DRG'!Q264</f>
        <v>4113</v>
      </c>
      <c r="U310" s="1784">
        <f>'[9]sp. DRG'!R264</f>
        <v>1478.94</v>
      </c>
      <c r="V310" s="1720">
        <f>'[9]sp. DRG'!S264</f>
        <v>0</v>
      </c>
      <c r="W310" s="1785">
        <f>'[9]sp. DRG'!T264</f>
        <v>1478.9446200000002</v>
      </c>
      <c r="X310" s="1788">
        <f t="shared" ref="X310:X325" si="65">U310+R310+M310+I310+E310</f>
        <v>32603.02</v>
      </c>
      <c r="Y310" s="1649">
        <f t="shared" ref="Y310:Y325" si="66">W310+S310+P310+K310+G310</f>
        <v>32599.093200000003</v>
      </c>
      <c r="Z310" s="1597"/>
      <c r="AA310" s="1597"/>
    </row>
    <row r="311" spans="1:29" s="1598" customFormat="1" ht="22.5">
      <c r="A311" s="2072" t="s">
        <v>726</v>
      </c>
      <c r="B311" s="1580" t="s">
        <v>727</v>
      </c>
      <c r="C311" s="1621">
        <v>1</v>
      </c>
      <c r="D311" s="1591">
        <f>'[9]sp. DRG'!E265</f>
        <v>1812</v>
      </c>
      <c r="E311" s="1592">
        <f>'[9]sp. DRG'!F265</f>
        <v>2832.26</v>
      </c>
      <c r="F311" s="1593">
        <f>'[9]sp. DRG'!G265</f>
        <v>1764</v>
      </c>
      <c r="G311" s="1594">
        <f>'[9]sp. DRG'!H265</f>
        <v>2831.8065999999999</v>
      </c>
      <c r="H311" s="1691"/>
      <c r="I311" s="1781"/>
      <c r="J311" s="1685"/>
      <c r="K311" s="1783"/>
      <c r="L311" s="1789">
        <f>'[9]sp. DRG'!I265</f>
        <v>6</v>
      </c>
      <c r="M311" s="1786">
        <f>'[9]sp. DRG'!J265</f>
        <v>16.489999999999998</v>
      </c>
      <c r="N311" s="1780">
        <f>'[9]sp. DRG'!K265</f>
        <v>4</v>
      </c>
      <c r="O311" s="1780">
        <f>'[9]sp. DRG'!L265</f>
        <v>0</v>
      </c>
      <c r="P311" s="1786">
        <f>'[9]sp. DRG'!M265</f>
        <v>5.8319999999999999</v>
      </c>
      <c r="Q311" s="1780">
        <f>'[9]sp. DRG'!N265</f>
        <v>0</v>
      </c>
      <c r="R311" s="1786">
        <f>'[9]sp. DRG'!O265</f>
        <v>0</v>
      </c>
      <c r="S311" s="1790">
        <f>'[9]sp. DRG'!P265</f>
        <v>0</v>
      </c>
      <c r="T311" s="1780">
        <f>'[9]sp. DRG'!Q265</f>
        <v>2934</v>
      </c>
      <c r="U311" s="1786">
        <f>'[9]sp. DRG'!R265</f>
        <v>624.09</v>
      </c>
      <c r="V311" s="1780">
        <f>'[9]sp. DRG'!S265</f>
        <v>0</v>
      </c>
      <c r="W311" s="1790">
        <f>'[9]sp. DRG'!T265</f>
        <v>624.09398999999996</v>
      </c>
      <c r="X311" s="1788">
        <f t="shared" si="65"/>
        <v>3472.84</v>
      </c>
      <c r="Y311" s="1649">
        <f t="shared" si="66"/>
        <v>3461.7325899999996</v>
      </c>
      <c r="Z311" s="1597"/>
      <c r="AA311" s="1597"/>
    </row>
    <row r="312" spans="1:29" s="1598" customFormat="1" ht="22.5">
      <c r="A312" s="2072" t="s">
        <v>728</v>
      </c>
      <c r="B312" s="1580" t="s">
        <v>729</v>
      </c>
      <c r="C312" s="1621">
        <v>1</v>
      </c>
      <c r="D312" s="1591">
        <f>'[9]sp. DRG'!E266</f>
        <v>1077</v>
      </c>
      <c r="E312" s="1592">
        <f>'[9]sp. DRG'!F266</f>
        <v>1538.22</v>
      </c>
      <c r="F312" s="1593">
        <f>'[9]sp. DRG'!G266</f>
        <v>1073</v>
      </c>
      <c r="G312" s="1594">
        <f>'[9]sp. DRG'!H266</f>
        <v>1537.18631</v>
      </c>
      <c r="H312" s="1691"/>
      <c r="I312" s="1781"/>
      <c r="J312" s="1685"/>
      <c r="K312" s="1783"/>
      <c r="L312" s="1789">
        <f>'[9]sp. DRG'!I266</f>
        <v>63</v>
      </c>
      <c r="M312" s="1786">
        <f>'[9]sp. DRG'!J266</f>
        <v>678.23</v>
      </c>
      <c r="N312" s="1780">
        <f>'[9]sp. DRG'!K266</f>
        <v>51</v>
      </c>
      <c r="O312" s="1780">
        <f>'[9]sp. DRG'!L266</f>
        <v>4786</v>
      </c>
      <c r="P312" s="1786">
        <f>'[9]sp. DRG'!M266</f>
        <v>678.23444999999992</v>
      </c>
      <c r="Q312" s="1780">
        <f>'[9]sp. DRG'!N266</f>
        <v>366</v>
      </c>
      <c r="R312" s="1786">
        <f>'[9]sp. DRG'!O266</f>
        <v>86.24</v>
      </c>
      <c r="S312" s="1790">
        <f>'[9]sp. DRG'!P266</f>
        <v>157.39416</v>
      </c>
      <c r="T312" s="1780">
        <f>'[9]sp. DRG'!Q266</f>
        <v>2295</v>
      </c>
      <c r="U312" s="1786">
        <f>'[9]sp. DRG'!R266</f>
        <v>565.92999999999995</v>
      </c>
      <c r="V312" s="1780">
        <f>'[9]sp. DRG'!S266</f>
        <v>0</v>
      </c>
      <c r="W312" s="1790">
        <f>'[9]sp. DRG'!T266</f>
        <v>542.41273999999999</v>
      </c>
      <c r="X312" s="1788">
        <f t="shared" si="65"/>
        <v>2868.62</v>
      </c>
      <c r="Y312" s="1649">
        <f t="shared" si="66"/>
        <v>2915.22766</v>
      </c>
      <c r="Z312" s="1597"/>
      <c r="AA312" s="1597"/>
    </row>
    <row r="313" spans="1:29" s="1598" customFormat="1" ht="22.5">
      <c r="A313" s="2072" t="s">
        <v>730</v>
      </c>
      <c r="B313" s="1580" t="s">
        <v>731</v>
      </c>
      <c r="C313" s="1621">
        <v>1</v>
      </c>
      <c r="D313" s="1591">
        <f>'[9]sp. DRG'!E267</f>
        <v>1971</v>
      </c>
      <c r="E313" s="1592">
        <f>'[9]sp. DRG'!F267</f>
        <v>2852.57</v>
      </c>
      <c r="F313" s="1593">
        <f>'[9]sp. DRG'!G267</f>
        <v>1958</v>
      </c>
      <c r="G313" s="1594">
        <f>'[9]sp. DRG'!H267</f>
        <v>2851.4662799999996</v>
      </c>
      <c r="H313" s="1691"/>
      <c r="I313" s="1781"/>
      <c r="J313" s="1685"/>
      <c r="K313" s="1783"/>
      <c r="L313" s="1789">
        <f>'[9]sp. DRG'!I267</f>
        <v>36</v>
      </c>
      <c r="M313" s="1786">
        <f>'[9]sp. DRG'!J267</f>
        <v>65.040000000000006</v>
      </c>
      <c r="N313" s="1780">
        <f>'[9]sp. DRG'!K267</f>
        <v>77</v>
      </c>
      <c r="O313" s="1780">
        <f>'[9]sp. DRG'!L267</f>
        <v>0</v>
      </c>
      <c r="P313" s="1786">
        <f>'[9]sp. DRG'!M267</f>
        <v>65.037000000000006</v>
      </c>
      <c r="Q313" s="1780">
        <f>'[9]sp. DRG'!N267</f>
        <v>0</v>
      </c>
      <c r="R313" s="1786">
        <f>'[9]sp. DRG'!O267</f>
        <v>0</v>
      </c>
      <c r="S313" s="1790">
        <f>'[9]sp. DRG'!P267</f>
        <v>0</v>
      </c>
      <c r="T313" s="1780">
        <f>'[9]sp. DRG'!Q267</f>
        <v>4143</v>
      </c>
      <c r="U313" s="1786">
        <f>'[9]sp. DRG'!R267</f>
        <v>1085.44</v>
      </c>
      <c r="V313" s="1780">
        <f>'[9]sp. DRG'!S267</f>
        <v>0</v>
      </c>
      <c r="W313" s="1790">
        <f>'[9]sp. DRG'!T267</f>
        <v>1085.4368999999999</v>
      </c>
      <c r="X313" s="1788">
        <f t="shared" si="65"/>
        <v>4003.05</v>
      </c>
      <c r="Y313" s="1649">
        <f t="shared" si="66"/>
        <v>4001.9401799999996</v>
      </c>
      <c r="Z313" s="1597"/>
      <c r="AA313" s="1597"/>
    </row>
    <row r="314" spans="1:29" s="1598" customFormat="1" ht="22.5">
      <c r="A314" s="2072" t="s">
        <v>732</v>
      </c>
      <c r="B314" s="1580" t="s">
        <v>733</v>
      </c>
      <c r="C314" s="1621">
        <v>1</v>
      </c>
      <c r="D314" s="1591">
        <f>'[9]sp. DRG'!E268</f>
        <v>1701</v>
      </c>
      <c r="E314" s="1592">
        <f>'[9]sp. DRG'!F268</f>
        <v>2786.47</v>
      </c>
      <c r="F314" s="1593">
        <f>'[9]sp. DRG'!G268</f>
        <v>1691</v>
      </c>
      <c r="G314" s="1594">
        <f>'[9]sp. DRG'!H268</f>
        <v>2786.0643100000002</v>
      </c>
      <c r="H314" s="1691"/>
      <c r="I314" s="1781"/>
      <c r="J314" s="1685"/>
      <c r="K314" s="1783"/>
      <c r="L314" s="1789">
        <f>'[9]sp. DRG'!I268</f>
        <v>165</v>
      </c>
      <c r="M314" s="1786">
        <f>'[9]sp. DRG'!J268</f>
        <v>1792.75</v>
      </c>
      <c r="N314" s="1780">
        <f>'[9]sp. DRG'!K268</f>
        <v>243</v>
      </c>
      <c r="O314" s="1780">
        <f>'[9]sp. DRG'!L268</f>
        <v>19211</v>
      </c>
      <c r="P314" s="1786">
        <f>'[9]sp. DRG'!M268</f>
        <v>1792.74549</v>
      </c>
      <c r="Q314" s="1780">
        <f>'[9]sp. DRG'!N268</f>
        <v>0</v>
      </c>
      <c r="R314" s="1786">
        <f>'[9]sp. DRG'!O268</f>
        <v>0</v>
      </c>
      <c r="S314" s="1790">
        <f>'[9]sp. DRG'!P268</f>
        <v>0</v>
      </c>
      <c r="T314" s="1780">
        <f>'[9]sp. DRG'!Q268</f>
        <v>564</v>
      </c>
      <c r="U314" s="1786">
        <f>'[9]sp. DRG'!R268</f>
        <v>169.27</v>
      </c>
      <c r="V314" s="1780">
        <f>'[9]sp. DRG'!S268</f>
        <v>0</v>
      </c>
      <c r="W314" s="1790">
        <f>'[9]sp. DRG'!T268</f>
        <v>169.27382999999998</v>
      </c>
      <c r="X314" s="1788">
        <f t="shared" si="65"/>
        <v>4748.49</v>
      </c>
      <c r="Y314" s="1649">
        <f t="shared" si="66"/>
        <v>4748.0836300000001</v>
      </c>
      <c r="Z314" s="1597"/>
      <c r="AA314" s="1597"/>
    </row>
    <row r="315" spans="1:29" s="1598" customFormat="1" ht="33.75">
      <c r="A315" s="2072" t="s">
        <v>734</v>
      </c>
      <c r="B315" s="1580" t="s">
        <v>735</v>
      </c>
      <c r="C315" s="1581">
        <v>1</v>
      </c>
      <c r="D315" s="1591">
        <f>'[9]sp. DRG'!E270</f>
        <v>168</v>
      </c>
      <c r="E315" s="1592">
        <f>'[9]sp. DRG'!F270</f>
        <v>209.22200000000001</v>
      </c>
      <c r="F315" s="1593">
        <f>'[9]sp. DRG'!G270</f>
        <v>137</v>
      </c>
      <c r="G315" s="1594">
        <f>'[9]sp. DRG'!H270</f>
        <v>209.18804</v>
      </c>
      <c r="H315" s="1691"/>
      <c r="I315" s="1692"/>
      <c r="J315" s="1685"/>
      <c r="K315" s="1693"/>
      <c r="L315" s="1684">
        <f>'[9]sp. DRG'!I270</f>
        <v>57</v>
      </c>
      <c r="M315" s="2073">
        <f>'[9]sp. DRG'!J270</f>
        <v>126.25</v>
      </c>
      <c r="N315" s="1691">
        <f>'[9]sp. DRG'!K270</f>
        <v>92</v>
      </c>
      <c r="O315" s="1691">
        <f>'[9]sp. DRG'!L270</f>
        <v>0</v>
      </c>
      <c r="P315" s="2073">
        <f>'[9]sp. DRG'!M270</f>
        <v>126.24927000000001</v>
      </c>
      <c r="Q315" s="1691">
        <f>'[9]sp. DRG'!N270</f>
        <v>0</v>
      </c>
      <c r="R315" s="2073">
        <f>'[9]sp. DRG'!O270</f>
        <v>0</v>
      </c>
      <c r="S315" s="2074">
        <f>'[9]sp. DRG'!P270</f>
        <v>0</v>
      </c>
      <c r="T315" s="1691">
        <f>'[9]sp. DRG'!Q270</f>
        <v>345</v>
      </c>
      <c r="U315" s="2073">
        <f>'[9]sp. DRG'!R270</f>
        <v>88.67</v>
      </c>
      <c r="V315" s="1691">
        <f>'[9]sp. DRG'!S270</f>
        <v>0</v>
      </c>
      <c r="W315" s="2074">
        <f>'[9]sp. DRG'!T270</f>
        <v>88.67313</v>
      </c>
      <c r="X315" s="1788">
        <f t="shared" si="65"/>
        <v>424.14200000000005</v>
      </c>
      <c r="Y315" s="1649">
        <f t="shared" si="66"/>
        <v>424.11044000000004</v>
      </c>
      <c r="Z315" s="1597"/>
      <c r="AA315" s="1597"/>
    </row>
    <row r="316" spans="1:29" s="1598" customFormat="1" ht="22.5">
      <c r="A316" s="2075" t="s">
        <v>736</v>
      </c>
      <c r="B316" s="1655" t="s">
        <v>737</v>
      </c>
      <c r="C316" s="1628">
        <v>1</v>
      </c>
      <c r="D316" s="1591">
        <f>'[9]sp. DRG'!E271</f>
        <v>42</v>
      </c>
      <c r="E316" s="1592">
        <f>'[9]sp. DRG'!F271</f>
        <v>54.28</v>
      </c>
      <c r="F316" s="1593">
        <f>'[9]sp. DRG'!G271</f>
        <v>45</v>
      </c>
      <c r="G316" s="1594">
        <f>'[9]sp. DRG'!H271</f>
        <v>48.642699999999998</v>
      </c>
      <c r="H316" s="1691"/>
      <c r="I316" s="1692"/>
      <c r="J316" s="1685"/>
      <c r="K316" s="1693"/>
      <c r="L316" s="1684">
        <f>'[9]sp. DRG'!I271</f>
        <v>0</v>
      </c>
      <c r="M316" s="2073">
        <f>'[9]sp. DRG'!J271</f>
        <v>0</v>
      </c>
      <c r="N316" s="1691">
        <f>'[9]sp. DRG'!K271</f>
        <v>0</v>
      </c>
      <c r="O316" s="1691">
        <f>'[9]sp. DRG'!L271</f>
        <v>0</v>
      </c>
      <c r="P316" s="2073">
        <f>'[9]sp. DRG'!M271</f>
        <v>0</v>
      </c>
      <c r="Q316" s="1691">
        <f>'[9]sp. DRG'!N271</f>
        <v>0</v>
      </c>
      <c r="R316" s="2073">
        <f>'[9]sp. DRG'!O271</f>
        <v>0</v>
      </c>
      <c r="S316" s="2074">
        <f>'[9]sp. DRG'!P271</f>
        <v>0</v>
      </c>
      <c r="T316" s="1691">
        <f>'[9]sp. DRG'!Q271</f>
        <v>21</v>
      </c>
      <c r="U316" s="2073">
        <f>'[9]sp. DRG'!R271</f>
        <v>10.49</v>
      </c>
      <c r="V316" s="1691">
        <f>'[9]sp. DRG'!S271</f>
        <v>0</v>
      </c>
      <c r="W316" s="2074">
        <f>'[9]sp. DRG'!T271</f>
        <v>8.8598199999999991</v>
      </c>
      <c r="X316" s="1788">
        <f t="shared" si="65"/>
        <v>64.77</v>
      </c>
      <c r="Y316" s="1649">
        <f t="shared" si="66"/>
        <v>57.502519999999997</v>
      </c>
      <c r="Z316" s="1597"/>
      <c r="AA316" s="1597"/>
    </row>
    <row r="317" spans="1:29" s="1598" customFormat="1" ht="22.5">
      <c r="A317" s="2075" t="s">
        <v>738</v>
      </c>
      <c r="B317" s="1655" t="s">
        <v>739</v>
      </c>
      <c r="C317" s="1628">
        <v>1</v>
      </c>
      <c r="D317" s="1591">
        <f>'[9]sp. DRG'!E272</f>
        <v>79</v>
      </c>
      <c r="E317" s="1592">
        <f>'[9]sp. DRG'!F272</f>
        <v>137.91</v>
      </c>
      <c r="F317" s="1593">
        <f>'[9]sp. DRG'!G272</f>
        <v>65</v>
      </c>
      <c r="G317" s="1594">
        <f>'[9]sp. DRG'!H272</f>
        <v>137.16231999999999</v>
      </c>
      <c r="H317" s="1691"/>
      <c r="I317" s="1692"/>
      <c r="J317" s="1685"/>
      <c r="K317" s="1693"/>
      <c r="L317" s="1684">
        <f>'[9]sp. DRG'!I272</f>
        <v>0</v>
      </c>
      <c r="M317" s="2073">
        <f>'[9]sp. DRG'!J272</f>
        <v>0</v>
      </c>
      <c r="N317" s="1691">
        <f>'[9]sp. DRG'!K272</f>
        <v>0</v>
      </c>
      <c r="O317" s="1691">
        <f>'[9]sp. DRG'!L272</f>
        <v>0</v>
      </c>
      <c r="P317" s="2073">
        <f>'[9]sp. DRG'!M272</f>
        <v>0</v>
      </c>
      <c r="Q317" s="1691">
        <f>'[9]sp. DRG'!N272</f>
        <v>0</v>
      </c>
      <c r="R317" s="2073">
        <f>'[9]sp. DRG'!O272</f>
        <v>0</v>
      </c>
      <c r="S317" s="2074">
        <f>'[9]sp. DRG'!P272</f>
        <v>0</v>
      </c>
      <c r="T317" s="1691">
        <f>'[9]sp. DRG'!Q272</f>
        <v>316</v>
      </c>
      <c r="U317" s="2073">
        <f>'[9]sp. DRG'!R272</f>
        <v>123.29</v>
      </c>
      <c r="V317" s="1691">
        <f>'[9]sp. DRG'!S272</f>
        <v>0</v>
      </c>
      <c r="W317" s="2074">
        <f>'[9]sp. DRG'!T272</f>
        <v>123.28868</v>
      </c>
      <c r="X317" s="1788">
        <f t="shared" si="65"/>
        <v>261.2</v>
      </c>
      <c r="Y317" s="1649">
        <f t="shared" si="66"/>
        <v>260.45100000000002</v>
      </c>
      <c r="Z317" s="1597"/>
      <c r="AA317" s="1597"/>
    </row>
    <row r="318" spans="1:29" s="1598" customFormat="1" ht="22.5">
      <c r="A318" s="2072" t="s">
        <v>740</v>
      </c>
      <c r="B318" s="1580" t="s">
        <v>741</v>
      </c>
      <c r="C318" s="1581">
        <v>1</v>
      </c>
      <c r="D318" s="1591">
        <f>'[9]sp. DRG'!E269</f>
        <v>7974</v>
      </c>
      <c r="E318" s="1592">
        <f>'[9]sp. DRG'!F269</f>
        <v>15457.04</v>
      </c>
      <c r="F318" s="1593">
        <f>'[9]sp. DRG'!G269</f>
        <v>7714</v>
      </c>
      <c r="G318" s="1594">
        <f>'[9]sp. DRG'!H269</f>
        <v>15456.690130000001</v>
      </c>
      <c r="H318" s="1691"/>
      <c r="I318" s="1592"/>
      <c r="J318" s="1685"/>
      <c r="K318" s="1594"/>
      <c r="L318" s="1684">
        <f>'[9]sp. DRG'!I269</f>
        <v>117</v>
      </c>
      <c r="M318" s="2073">
        <f>'[9]sp. DRG'!J269</f>
        <v>1697.47</v>
      </c>
      <c r="N318" s="1691">
        <f>'[9]sp. DRG'!K269</f>
        <v>21</v>
      </c>
      <c r="O318" s="1691">
        <f>'[9]sp. DRG'!L269</f>
        <v>6829</v>
      </c>
      <c r="P318" s="2073">
        <f>'[9]sp. DRG'!M269</f>
        <v>1697.4740400000001</v>
      </c>
      <c r="Q318" s="1691">
        <f>'[9]sp. DRG'!N269</f>
        <v>645</v>
      </c>
      <c r="R318" s="2073">
        <f>'[9]sp. DRG'!O269</f>
        <v>151.97</v>
      </c>
      <c r="S318" s="2074">
        <f>'[9]sp. DRG'!P269</f>
        <v>151.97489999999999</v>
      </c>
      <c r="T318" s="1691">
        <f>'[9]sp. DRG'!Q269</f>
        <v>11241</v>
      </c>
      <c r="U318" s="2073">
        <f>'[9]sp. DRG'!R269</f>
        <v>2957</v>
      </c>
      <c r="V318" s="1691">
        <f>'[9]sp. DRG'!S269</f>
        <v>0</v>
      </c>
      <c r="W318" s="2074">
        <f>'[9]sp. DRG'!T269</f>
        <v>2956.9977899999999</v>
      </c>
      <c r="X318" s="1788">
        <f t="shared" si="65"/>
        <v>20263.48</v>
      </c>
      <c r="Y318" s="1649">
        <f t="shared" si="66"/>
        <v>20263.136859999999</v>
      </c>
      <c r="Z318" s="1597"/>
      <c r="AA318" s="1597"/>
    </row>
    <row r="319" spans="1:29" s="1598" customFormat="1">
      <c r="A319" s="2075" t="s">
        <v>742</v>
      </c>
      <c r="B319" s="1655" t="s">
        <v>743</v>
      </c>
      <c r="C319" s="1628">
        <v>1</v>
      </c>
      <c r="D319" s="1591">
        <f>'[9]sp. DRG'!E273</f>
        <v>81</v>
      </c>
      <c r="E319" s="1592">
        <f>'[9]sp. DRG'!F273</f>
        <v>268.77999999999997</v>
      </c>
      <c r="F319" s="1593">
        <f>'[9]sp. DRG'!G273</f>
        <v>80</v>
      </c>
      <c r="G319" s="1594">
        <f>'[9]sp. DRG'!H273</f>
        <v>211.78317000000001</v>
      </c>
      <c r="H319" s="1691"/>
      <c r="I319" s="1692"/>
      <c r="J319" s="1685"/>
      <c r="K319" s="1693"/>
      <c r="L319" s="1684">
        <f>'[9]sp. DRG'!I273</f>
        <v>0</v>
      </c>
      <c r="M319" s="2073">
        <f>'[9]sp. DRG'!J273</f>
        <v>0</v>
      </c>
      <c r="N319" s="1691">
        <f>'[9]sp. DRG'!K273</f>
        <v>0</v>
      </c>
      <c r="O319" s="1691">
        <f>'[9]sp. DRG'!L273</f>
        <v>0</v>
      </c>
      <c r="P319" s="2073">
        <f>'[9]sp. DRG'!M273</f>
        <v>0</v>
      </c>
      <c r="Q319" s="1691">
        <f>'[9]sp. DRG'!N273</f>
        <v>0</v>
      </c>
      <c r="R319" s="2073">
        <f>'[9]sp. DRG'!O273</f>
        <v>0</v>
      </c>
      <c r="S319" s="2074">
        <f>'[9]sp. DRG'!P273</f>
        <v>0</v>
      </c>
      <c r="T319" s="1691">
        <f>'[9]sp. DRG'!Q273</f>
        <v>9</v>
      </c>
      <c r="U319" s="2073">
        <f>'[9]sp. DRG'!R273</f>
        <v>4.4800000000000004</v>
      </c>
      <c r="V319" s="1691">
        <f>'[9]sp. DRG'!S273</f>
        <v>0</v>
      </c>
      <c r="W319" s="2074">
        <f>'[9]sp. DRG'!T273</f>
        <v>0.27</v>
      </c>
      <c r="X319" s="1788">
        <f t="shared" si="65"/>
        <v>273.26</v>
      </c>
      <c r="Y319" s="1649">
        <f t="shared" si="66"/>
        <v>212.05317000000002</v>
      </c>
      <c r="Z319" s="1597"/>
      <c r="AA319" s="1597"/>
    </row>
    <row r="320" spans="1:29" s="1598" customFormat="1" ht="22.5">
      <c r="A320" s="2075" t="s">
        <v>744</v>
      </c>
      <c r="B320" s="1655" t="s">
        <v>745</v>
      </c>
      <c r="C320" s="1628">
        <v>1</v>
      </c>
      <c r="D320" s="1591">
        <f>'[9]sp. DRG'!E274</f>
        <v>540</v>
      </c>
      <c r="E320" s="1592">
        <f>'[9]sp. DRG'!F274</f>
        <v>944.81</v>
      </c>
      <c r="F320" s="1593">
        <f>'[9]sp. DRG'!G274</f>
        <v>513</v>
      </c>
      <c r="G320" s="1594">
        <f>'[9]sp. DRG'!H274</f>
        <v>944.59981999999991</v>
      </c>
      <c r="H320" s="1691"/>
      <c r="I320" s="1692"/>
      <c r="J320" s="1685"/>
      <c r="K320" s="1693"/>
      <c r="L320" s="1684">
        <f>'[9]sp. DRG'!I274</f>
        <v>114</v>
      </c>
      <c r="M320" s="2073">
        <f>'[9]sp. DRG'!J274</f>
        <v>321.33999999999997</v>
      </c>
      <c r="N320" s="1691">
        <f>'[9]sp. DRG'!K274</f>
        <v>105</v>
      </c>
      <c r="O320" s="1691">
        <f>'[9]sp. DRG'!L274</f>
        <v>0</v>
      </c>
      <c r="P320" s="2073">
        <f>'[9]sp. DRG'!M274</f>
        <v>321.33572999999996</v>
      </c>
      <c r="Q320" s="1691">
        <f>'[9]sp. DRG'!N274</f>
        <v>380</v>
      </c>
      <c r="R320" s="2073">
        <f>'[9]sp. DRG'!O274</f>
        <v>89.54</v>
      </c>
      <c r="S320" s="2074">
        <f>'[9]sp. DRG'!P274</f>
        <v>89.535600000000002</v>
      </c>
      <c r="T320" s="1691">
        <f>'[9]sp. DRG'!Q274</f>
        <v>942</v>
      </c>
      <c r="U320" s="2073">
        <f>'[9]sp. DRG'!R274</f>
        <v>370.58</v>
      </c>
      <c r="V320" s="1691">
        <f>'[9]sp. DRG'!S274</f>
        <v>0</v>
      </c>
      <c r="W320" s="2074">
        <f>'[9]sp. DRG'!T274</f>
        <v>370.58459999999997</v>
      </c>
      <c r="X320" s="1788">
        <f t="shared" si="65"/>
        <v>1726.27</v>
      </c>
      <c r="Y320" s="1649">
        <f t="shared" si="66"/>
        <v>1726.0557499999998</v>
      </c>
      <c r="Z320" s="1597"/>
      <c r="AA320" s="1597"/>
    </row>
    <row r="321" spans="1:29" s="1598" customFormat="1" ht="22.5">
      <c r="A321" s="2075" t="s">
        <v>746</v>
      </c>
      <c r="B321" s="1655" t="s">
        <v>747</v>
      </c>
      <c r="C321" s="1628">
        <v>1</v>
      </c>
      <c r="D321" s="1591">
        <f>'[9]sp. DRG'!E275</f>
        <v>60</v>
      </c>
      <c r="E321" s="1592">
        <f>'[9]sp. DRG'!F275</f>
        <v>129.07</v>
      </c>
      <c r="F321" s="1593">
        <f>'[9]sp. DRG'!G275</f>
        <v>33</v>
      </c>
      <c r="G321" s="1594">
        <f>'[9]sp. DRG'!H275</f>
        <v>126.16575</v>
      </c>
      <c r="H321" s="1691"/>
      <c r="I321" s="1692"/>
      <c r="J321" s="1685"/>
      <c r="K321" s="1693"/>
      <c r="L321" s="1684">
        <f>'[9]sp. DRG'!I275</f>
        <v>0</v>
      </c>
      <c r="M321" s="2073">
        <f>'[9]sp. DRG'!J275</f>
        <v>0</v>
      </c>
      <c r="N321" s="1691">
        <f>'[9]sp. DRG'!K275</f>
        <v>0</v>
      </c>
      <c r="O321" s="1691">
        <f>'[9]sp. DRG'!L275</f>
        <v>0</v>
      </c>
      <c r="P321" s="2073">
        <f>'[9]sp. DRG'!M275</f>
        <v>0</v>
      </c>
      <c r="Q321" s="1691">
        <f>'[9]sp. DRG'!N275</f>
        <v>0</v>
      </c>
      <c r="R321" s="2073">
        <f>'[9]sp. DRG'!O275</f>
        <v>0</v>
      </c>
      <c r="S321" s="2074">
        <f>'[9]sp. DRG'!P275</f>
        <v>0</v>
      </c>
      <c r="T321" s="1691">
        <f>'[9]sp. DRG'!Q275</f>
        <v>248</v>
      </c>
      <c r="U321" s="2073">
        <f>'[9]sp. DRG'!R275</f>
        <v>97</v>
      </c>
      <c r="V321" s="1691">
        <f>'[9]sp. DRG'!S275</f>
        <v>0</v>
      </c>
      <c r="W321" s="2074">
        <f>'[9]sp. DRG'!T275</f>
        <v>96.998660000000001</v>
      </c>
      <c r="X321" s="1788">
        <f t="shared" si="65"/>
        <v>226.07</v>
      </c>
      <c r="Y321" s="1649">
        <f t="shared" si="66"/>
        <v>223.16441</v>
      </c>
      <c r="Z321" s="1597"/>
      <c r="AA321" s="1597"/>
    </row>
    <row r="322" spans="1:29" s="1598" customFormat="1">
      <c r="A322" s="2076" t="s">
        <v>748</v>
      </c>
      <c r="B322" s="2077" t="s">
        <v>749</v>
      </c>
      <c r="C322" s="1628">
        <v>1</v>
      </c>
      <c r="D322" s="1600">
        <f>'[9]sp. DRG'!E276</f>
        <v>87</v>
      </c>
      <c r="E322" s="1601">
        <f>'[9]sp. DRG'!F276</f>
        <v>117.12</v>
      </c>
      <c r="F322" s="1602">
        <f>'[9]sp. DRG'!G276</f>
        <v>82</v>
      </c>
      <c r="G322" s="1603">
        <f>'[9]sp. DRG'!H276</f>
        <v>115.974</v>
      </c>
      <c r="H322" s="1817"/>
      <c r="I322" s="1692"/>
      <c r="J322" s="1685"/>
      <c r="K322" s="1693"/>
      <c r="L322" s="1684">
        <f>'[9]sp. DRG'!I276</f>
        <v>87</v>
      </c>
      <c r="M322" s="2073">
        <f>'[9]sp. DRG'!J276</f>
        <v>192.7</v>
      </c>
      <c r="N322" s="1691">
        <f>'[9]sp. DRG'!K276</f>
        <v>98</v>
      </c>
      <c r="O322" s="1691">
        <f>'[9]sp. DRG'!L276</f>
        <v>0</v>
      </c>
      <c r="P322" s="2073">
        <f>'[9]sp. DRG'!M276</f>
        <v>192.69623999999999</v>
      </c>
      <c r="Q322" s="1691">
        <f>'[9]sp. DRG'!N276</f>
        <v>0</v>
      </c>
      <c r="R322" s="2073">
        <f>'[9]sp. DRG'!O276</f>
        <v>0</v>
      </c>
      <c r="S322" s="2074">
        <f>'[9]sp. DRG'!P276</f>
        <v>0</v>
      </c>
      <c r="T322" s="1691">
        <f>'[9]sp. DRG'!Q276</f>
        <v>75</v>
      </c>
      <c r="U322" s="2073">
        <f>'[9]sp. DRG'!R276</f>
        <v>22.85</v>
      </c>
      <c r="V322" s="1691">
        <f>'[9]sp. DRG'!S276</f>
        <v>0</v>
      </c>
      <c r="W322" s="2074">
        <f>'[9]sp. DRG'!T276</f>
        <v>22.848779999999998</v>
      </c>
      <c r="X322" s="1788">
        <f t="shared" si="65"/>
        <v>332.66999999999996</v>
      </c>
      <c r="Y322" s="1649">
        <f t="shared" si="66"/>
        <v>331.51902000000001</v>
      </c>
      <c r="Z322" s="1597"/>
      <c r="AA322" s="1597"/>
    </row>
    <row r="323" spans="1:29" s="1598" customFormat="1" ht="39" thickBot="1">
      <c r="A323" s="2078" t="s">
        <v>750</v>
      </c>
      <c r="B323" s="2079" t="s">
        <v>751</v>
      </c>
      <c r="C323" s="2023">
        <v>1</v>
      </c>
      <c r="D323" s="1600">
        <f>'[9]sp. DRG'!E277</f>
        <v>1551</v>
      </c>
      <c r="E323" s="1601">
        <f>'[9]sp. DRG'!F277</f>
        <v>7142.67</v>
      </c>
      <c r="F323" s="1602">
        <f>'[9]sp. DRG'!G277</f>
        <v>1547</v>
      </c>
      <c r="G323" s="1603">
        <f>'[9]sp. DRG'!H277</f>
        <v>7141.7649900000006</v>
      </c>
      <c r="H323" s="1817"/>
      <c r="I323" s="1692"/>
      <c r="J323" s="1685"/>
      <c r="K323" s="1693"/>
      <c r="L323" s="1684">
        <f>'[9]sp. DRG'!I277</f>
        <v>3</v>
      </c>
      <c r="M323" s="2073">
        <f>'[9]sp. DRG'!J277</f>
        <v>7.31</v>
      </c>
      <c r="N323" s="1691">
        <f>'[9]sp. DRG'!K277</f>
        <v>6</v>
      </c>
      <c r="O323" s="1691">
        <f>'[9]sp. DRG'!L277</f>
        <v>0</v>
      </c>
      <c r="P323" s="2073">
        <f>'[9]sp. DRG'!M277</f>
        <v>7.3105200000000004</v>
      </c>
      <c r="Q323" s="1691">
        <f>'[9]sp. DRG'!N277</f>
        <v>0</v>
      </c>
      <c r="R323" s="2073">
        <f>'[9]sp. DRG'!O277</f>
        <v>0</v>
      </c>
      <c r="S323" s="2074">
        <f>'[9]sp. DRG'!P277</f>
        <v>0</v>
      </c>
      <c r="T323" s="1691">
        <f>'[9]sp. DRG'!Q277</f>
        <v>306</v>
      </c>
      <c r="U323" s="2073">
        <f>'[9]sp. DRG'!R277</f>
        <v>132.29</v>
      </c>
      <c r="V323" s="1691">
        <f>'[9]sp. DRG'!S277</f>
        <v>0</v>
      </c>
      <c r="W323" s="2074">
        <f>'[9]sp. DRG'!T277</f>
        <v>132.29136</v>
      </c>
      <c r="X323" s="1788">
        <f t="shared" si="65"/>
        <v>7282.27</v>
      </c>
      <c r="Y323" s="1649">
        <f t="shared" si="66"/>
        <v>7281.3668700000007</v>
      </c>
      <c r="Z323" s="1597"/>
      <c r="AA323" s="1597"/>
    </row>
    <row r="324" spans="1:29" s="1598" customFormat="1">
      <c r="A324" s="2080" t="s">
        <v>752</v>
      </c>
      <c r="B324" s="2081" t="s">
        <v>753</v>
      </c>
      <c r="C324" s="2023">
        <v>3</v>
      </c>
      <c r="D324" s="1604"/>
      <c r="E324" s="1601"/>
      <c r="F324" s="1602"/>
      <c r="G324" s="1934"/>
      <c r="H324" s="1817">
        <f>'[9]sp. recuperare si  cronici'!M83</f>
        <v>0</v>
      </c>
      <c r="I324" s="1817">
        <f>'[9]sp. recuperare si  cronici'!N83</f>
        <v>0</v>
      </c>
      <c r="J324" s="1817">
        <f>'[9]sp. recuperare si  cronici'!O83</f>
        <v>0</v>
      </c>
      <c r="K324" s="1817">
        <f>'[9]sp. recuperare si  cronici'!P83</f>
        <v>0</v>
      </c>
      <c r="L324" s="1691">
        <f>'[9]sp. recuperare si  cronici'!E83</f>
        <v>87</v>
      </c>
      <c r="M324" s="1691">
        <f>'[9]sp. recuperare si  cronici'!F83</f>
        <v>291.95076</v>
      </c>
      <c r="N324" s="1691">
        <f>'[9]sp. recuperare si  cronici'!G83</f>
        <v>87</v>
      </c>
      <c r="O324" s="1691">
        <f>'[9]sp. recuperare si  cronici'!H83</f>
        <v>0</v>
      </c>
      <c r="P324" s="1691">
        <f>'[9]sp. recuperare si  cronici'!I83</f>
        <v>291.95080000000002</v>
      </c>
      <c r="Q324" s="1691">
        <f>'[9]sp. recuperare si  cronici'!J83</f>
        <v>0</v>
      </c>
      <c r="R324" s="1691">
        <f>'[9]sp. recuperare si  cronici'!K83</f>
        <v>0</v>
      </c>
      <c r="S324" s="1691">
        <f>'[9]sp. recuperare si  cronici'!L83</f>
        <v>0</v>
      </c>
      <c r="T324" s="1691">
        <f>'[9]sp. recuperare si  cronici'!M83</f>
        <v>0</v>
      </c>
      <c r="U324" s="1691">
        <f>'[9]sp. recuperare si  cronici'!N83</f>
        <v>0</v>
      </c>
      <c r="V324" s="1691">
        <f>'[9]sp. recuperare si  cronici'!O83</f>
        <v>0</v>
      </c>
      <c r="W324" s="1691">
        <f>'[9]sp. recuperare si  cronici'!P83</f>
        <v>0</v>
      </c>
      <c r="X324" s="1788">
        <f t="shared" si="65"/>
        <v>291.95076</v>
      </c>
      <c r="Y324" s="1649">
        <f t="shared" si="66"/>
        <v>291.95080000000002</v>
      </c>
      <c r="Z324" s="1597"/>
      <c r="AA324" s="1597"/>
    </row>
    <row r="325" spans="1:29" s="1598" customFormat="1">
      <c r="A325" s="2082" t="s">
        <v>754</v>
      </c>
      <c r="B325" s="2083" t="s">
        <v>755</v>
      </c>
      <c r="C325" s="1668">
        <v>3</v>
      </c>
      <c r="D325" s="1593"/>
      <c r="E325" s="1593"/>
      <c r="F325" s="1593"/>
      <c r="G325" s="2013"/>
      <c r="H325" s="1591">
        <f>'[9]sp. recuperare si  cronici'!M82</f>
        <v>0</v>
      </c>
      <c r="I325" s="1591">
        <f>'[9]sp. recuperare si  cronici'!N82</f>
        <v>0</v>
      </c>
      <c r="J325" s="1591">
        <f>'[9]sp. recuperare si  cronici'!O82</f>
        <v>0</v>
      </c>
      <c r="K325" s="1591">
        <f>'[9]sp. recuperare si  cronici'!P82</f>
        <v>0</v>
      </c>
      <c r="L325" s="1595">
        <f>'[9]sp. recuperare si  cronici'!E82</f>
        <v>0</v>
      </c>
      <c r="M325" s="1595">
        <f>'[9]sp. recuperare si  cronici'!F82</f>
        <v>0</v>
      </c>
      <c r="N325" s="1595">
        <f>'[9]sp. recuperare si  cronici'!G82</f>
        <v>0</v>
      </c>
      <c r="O325" s="1595">
        <f>'[9]sp. recuperare si  cronici'!H82</f>
        <v>0</v>
      </c>
      <c r="P325" s="1595">
        <f>'[9]sp. recuperare si  cronici'!I82</f>
        <v>0</v>
      </c>
      <c r="Q325" s="1595">
        <f>'[9]sp. recuperare si  cronici'!J82</f>
        <v>0</v>
      </c>
      <c r="R325" s="1595">
        <f>'[9]sp. recuperare si  cronici'!K82</f>
        <v>0</v>
      </c>
      <c r="S325" s="1595">
        <f>'[9]sp. recuperare si  cronici'!L82</f>
        <v>0</v>
      </c>
      <c r="T325" s="1593">
        <f>'[9]sp. recuperare si  cronici'!Q82</f>
        <v>0</v>
      </c>
      <c r="U325" s="1593">
        <f>'[9]sp. recuperare si  cronici'!R82</f>
        <v>0</v>
      </c>
      <c r="V325" s="1593">
        <f>'[9]sp. recuperare si  cronici'!S82</f>
        <v>0</v>
      </c>
      <c r="W325" s="1593">
        <f>'[9]sp. recuperare si  cronici'!T82</f>
        <v>0</v>
      </c>
      <c r="X325" s="2084">
        <f t="shared" si="65"/>
        <v>0</v>
      </c>
      <c r="Y325" s="1884">
        <f t="shared" si="66"/>
        <v>0</v>
      </c>
      <c r="Z325" s="2085"/>
      <c r="AA325" s="2085"/>
    </row>
    <row r="326" spans="1:29" s="1598" customFormat="1" ht="24.75" thickBot="1">
      <c r="A326" s="2086" t="s">
        <v>1169</v>
      </c>
      <c r="B326" s="2087" t="s">
        <v>1170</v>
      </c>
      <c r="C326" s="2023">
        <v>3</v>
      </c>
      <c r="D326" s="1801"/>
      <c r="E326" s="1801"/>
      <c r="F326" s="1801"/>
      <c r="G326" s="1801"/>
      <c r="H326" s="2088">
        <f>'[9]sp. recuperare si  cronici'!M84</f>
        <v>0</v>
      </c>
      <c r="I326" s="2088">
        <f>'[9]sp. recuperare si  cronici'!N84</f>
        <v>0</v>
      </c>
      <c r="J326" s="2088">
        <f>'[9]sp. recuperare si  cronici'!O84</f>
        <v>0</v>
      </c>
      <c r="K326" s="2088">
        <f>'[9]sp. recuperare si  cronici'!P84</f>
        <v>0</v>
      </c>
      <c r="L326" s="1801">
        <f>'[9]sp. recuperare si  cronici'!E84</f>
        <v>39</v>
      </c>
      <c r="M326" s="1801">
        <f>'[9]sp. recuperare si  cronici'!F84</f>
        <v>90.360659999999996</v>
      </c>
      <c r="N326" s="1801">
        <f>'[9]sp. recuperare si  cronici'!G84</f>
        <v>26</v>
      </c>
      <c r="O326" s="1801">
        <f>'[9]sp. recuperare si  cronici'!H84</f>
        <v>0</v>
      </c>
      <c r="P326" s="1801">
        <f>'[9]sp. recuperare si  cronici'!I84</f>
        <v>60.24044</v>
      </c>
      <c r="Q326" s="1801">
        <f>'[9]sp. recuperare si  cronici'!J84</f>
        <v>0</v>
      </c>
      <c r="R326" s="1801">
        <f>'[9]sp. recuperare si  cronici'!K84</f>
        <v>0</v>
      </c>
      <c r="S326" s="1801">
        <f>'[9]sp. recuperare si  cronici'!L84</f>
        <v>0</v>
      </c>
      <c r="T326" s="1801">
        <f>'[9]sp. recuperare si  cronici'!Q84</f>
        <v>0</v>
      </c>
      <c r="U326" s="1801">
        <f>'[9]sp. recuperare si  cronici'!R84</f>
        <v>0</v>
      </c>
      <c r="V326" s="1801">
        <f>'[9]sp. recuperare si  cronici'!S84</f>
        <v>0</v>
      </c>
      <c r="W326" s="1801">
        <f>'[9]sp. recuperare si  cronici'!T84</f>
        <v>0</v>
      </c>
      <c r="X326" s="2084">
        <f>U326+R326+M326+I326+E326</f>
        <v>90.360659999999996</v>
      </c>
      <c r="Y326" s="1884">
        <f>W326+S326+P326+K326+G326</f>
        <v>60.24044</v>
      </c>
      <c r="Z326" s="2085"/>
      <c r="AA326" s="2085"/>
    </row>
    <row r="327" spans="1:29" ht="13.5" thickBot="1">
      <c r="A327" s="3027" t="s">
        <v>756</v>
      </c>
      <c r="B327" s="3028"/>
      <c r="C327" s="3029"/>
      <c r="D327" s="1610">
        <f>SUM(D310:D326)</f>
        <v>25885</v>
      </c>
      <c r="E327" s="1611">
        <f t="shared" ref="E327:W327" si="67">SUM(E310:E326)</f>
        <v>64645.442000000003</v>
      </c>
      <c r="F327" s="1610">
        <f t="shared" si="67"/>
        <v>25525</v>
      </c>
      <c r="G327" s="1611">
        <f t="shared" si="67"/>
        <v>64569.580760000019</v>
      </c>
      <c r="H327" s="1610">
        <f t="shared" si="67"/>
        <v>0</v>
      </c>
      <c r="I327" s="1611">
        <f t="shared" si="67"/>
        <v>0</v>
      </c>
      <c r="J327" s="1610">
        <f t="shared" si="67"/>
        <v>0</v>
      </c>
      <c r="K327" s="1611">
        <f t="shared" si="67"/>
        <v>0</v>
      </c>
      <c r="L327" s="1610">
        <f t="shared" si="67"/>
        <v>939</v>
      </c>
      <c r="M327" s="1611">
        <f t="shared" si="67"/>
        <v>6228.9514200000003</v>
      </c>
      <c r="N327" s="1610">
        <f t="shared" si="67"/>
        <v>810</v>
      </c>
      <c r="O327" s="1610">
        <f t="shared" si="67"/>
        <v>30826</v>
      </c>
      <c r="P327" s="1611">
        <f t="shared" si="67"/>
        <v>6188.1682199999996</v>
      </c>
      <c r="Q327" s="1610">
        <f t="shared" si="67"/>
        <v>1391</v>
      </c>
      <c r="R327" s="1610">
        <f t="shared" si="67"/>
        <v>327.75</v>
      </c>
      <c r="S327" s="1611">
        <f t="shared" si="67"/>
        <v>398.90465999999998</v>
      </c>
      <c r="T327" s="1610">
        <f t="shared" si="67"/>
        <v>27552</v>
      </c>
      <c r="U327" s="1611">
        <f t="shared" si="67"/>
        <v>7730.32</v>
      </c>
      <c r="V327" s="1610">
        <f t="shared" si="67"/>
        <v>0</v>
      </c>
      <c r="W327" s="1611">
        <f t="shared" si="67"/>
        <v>7700.9749000000011</v>
      </c>
      <c r="X327" s="1611">
        <f>SUM(X310:X326)</f>
        <v>78932.463420000015</v>
      </c>
      <c r="Y327" s="1611">
        <f>SUM(Y310:Y326)</f>
        <v>78857.628539999991</v>
      </c>
      <c r="Z327" s="1614">
        <f>'[9]sp. DRG'!U278+'[9]sp. acuti altele decat DRG'!U53+'[9]sp. recuperare si  cronici'!U85</f>
        <v>78932.463420000015</v>
      </c>
      <c r="AA327" s="1614">
        <f>'[9]sp. DRG'!V278+'[9]sp. acuti altele decat DRG'!V53+'[9]sp. recuperare si  cronici'!V85</f>
        <v>78857.628540000005</v>
      </c>
      <c r="AB327" s="1615">
        <f>X327-Z327</f>
        <v>0</v>
      </c>
      <c r="AC327" s="1615">
        <f>Y327-AA327</f>
        <v>0</v>
      </c>
    </row>
    <row r="328" spans="1:29" ht="22.5">
      <c r="A328" s="1568" t="s">
        <v>757</v>
      </c>
      <c r="B328" s="1719" t="s">
        <v>758</v>
      </c>
      <c r="C328" s="1581">
        <v>1</v>
      </c>
      <c r="D328" s="1571">
        <f>'[9]sp. DRG'!E279</f>
        <v>7452</v>
      </c>
      <c r="E328" s="1572">
        <f>'[9]sp. DRG'!F279</f>
        <v>13684.11</v>
      </c>
      <c r="F328" s="1573">
        <f>'[9]sp. DRG'!G279</f>
        <v>7204</v>
      </c>
      <c r="G328" s="1574">
        <f>'[9]sp. DRG'!H279</f>
        <v>13684.11</v>
      </c>
      <c r="H328" s="1586"/>
      <c r="I328" s="1583"/>
      <c r="J328" s="1584"/>
      <c r="K328" s="1585"/>
      <c r="L328" s="2089">
        <f>'[9]sp. DRG'!I279</f>
        <v>78</v>
      </c>
      <c r="M328" s="2090">
        <f>'[9]sp. DRG'!J279</f>
        <v>349.27</v>
      </c>
      <c r="N328" s="2091">
        <f>'[9]sp. DRG'!K279</f>
        <v>96</v>
      </c>
      <c r="O328" s="2091">
        <f>'[9]sp. DRG'!L279</f>
        <v>282</v>
      </c>
      <c r="P328" s="2090">
        <f>'[9]sp. DRG'!M279</f>
        <v>349.27</v>
      </c>
      <c r="Q328" s="2091">
        <f>'[9]sp. DRG'!N279</f>
        <v>1599</v>
      </c>
      <c r="R328" s="2090">
        <f>'[9]sp. DRG'!O279</f>
        <v>357.92</v>
      </c>
      <c r="S328" s="2092">
        <f>'[9]sp. DRG'!P279</f>
        <v>180.86</v>
      </c>
      <c r="T328" s="1747">
        <f>'[9]sp. DRG'!Q279</f>
        <v>9031</v>
      </c>
      <c r="U328" s="2093">
        <f>'[9]sp. DRG'!R279</f>
        <v>2374.0500000000002</v>
      </c>
      <c r="V328" s="1747">
        <f>'[9]sp. DRG'!S279</f>
        <v>6615</v>
      </c>
      <c r="W328" s="2094">
        <f>'[9]sp. DRG'!T279</f>
        <v>1730.53</v>
      </c>
      <c r="X328" s="1788">
        <f t="shared" ref="X328:X334" si="68">U328+R328+M328+I328+E328</f>
        <v>16765.350000000002</v>
      </c>
      <c r="Y328" s="1649">
        <f t="shared" ref="Y328:Y334" si="69">W328+S328+P328+K328+G328</f>
        <v>15944.77</v>
      </c>
    </row>
    <row r="329" spans="1:29" s="1598" customFormat="1" ht="22.5">
      <c r="A329" s="1579" t="s">
        <v>759</v>
      </c>
      <c r="B329" s="1723" t="s">
        <v>760</v>
      </c>
      <c r="C329" s="1581">
        <v>1</v>
      </c>
      <c r="D329" s="1582">
        <f>'[9]sp. DRG'!E280</f>
        <v>5118</v>
      </c>
      <c r="E329" s="1583">
        <f>'[9]sp. DRG'!F280</f>
        <v>8836.23</v>
      </c>
      <c r="F329" s="1584">
        <f>'[9]sp. DRG'!G280</f>
        <v>5205</v>
      </c>
      <c r="G329" s="1585">
        <f>'[9]sp. DRG'!H280</f>
        <v>8836.23</v>
      </c>
      <c r="H329" s="1586"/>
      <c r="I329" s="1583"/>
      <c r="J329" s="1584"/>
      <c r="K329" s="1585"/>
      <c r="L329" s="1742">
        <f>'[9]sp. DRG'!I280</f>
        <v>129</v>
      </c>
      <c r="M329" s="2093">
        <f>'[9]sp. DRG'!J280</f>
        <v>460.35</v>
      </c>
      <c r="N329" s="1747">
        <f>'[9]sp. DRG'!K280</f>
        <v>94</v>
      </c>
      <c r="O329" s="1747">
        <f>'[9]sp. DRG'!L280</f>
        <v>578</v>
      </c>
      <c r="P329" s="2093">
        <f>'[9]sp. DRG'!M280</f>
        <v>460.35</v>
      </c>
      <c r="Q329" s="1747">
        <f>'[9]sp. DRG'!N280</f>
        <v>0</v>
      </c>
      <c r="R329" s="2093">
        <f>'[9]sp. DRG'!O280</f>
        <v>0</v>
      </c>
      <c r="S329" s="2095">
        <f>'[9]sp. DRG'!P280</f>
        <v>0</v>
      </c>
      <c r="T329" s="1747">
        <f>'[9]sp. DRG'!Q280</f>
        <v>3351</v>
      </c>
      <c r="U329" s="2093">
        <f>'[9]sp. DRG'!R280</f>
        <v>1093.6199999999999</v>
      </c>
      <c r="V329" s="1747">
        <f>'[9]sp. DRG'!S280</f>
        <v>3057</v>
      </c>
      <c r="W329" s="2094">
        <f>'[9]sp. DRG'!T280</f>
        <v>712.87</v>
      </c>
      <c r="X329" s="1788">
        <f t="shared" si="68"/>
        <v>10390.199999999999</v>
      </c>
      <c r="Y329" s="1649">
        <f t="shared" si="69"/>
        <v>10009.449999999999</v>
      </c>
      <c r="Z329" s="1597"/>
      <c r="AA329" s="1597"/>
    </row>
    <row r="330" spans="1:29" ht="22.5">
      <c r="A330" s="1579" t="s">
        <v>761</v>
      </c>
      <c r="B330" s="1723" t="s">
        <v>762</v>
      </c>
      <c r="C330" s="1581">
        <v>1</v>
      </c>
      <c r="D330" s="1582">
        <f>'[9]sp. DRG'!E281</f>
        <v>168</v>
      </c>
      <c r="E330" s="1583">
        <f>'[9]sp. DRG'!F281</f>
        <v>181.49</v>
      </c>
      <c r="F330" s="1584">
        <f>'[9]sp. DRG'!G281</f>
        <v>161</v>
      </c>
      <c r="G330" s="1585">
        <f>'[9]sp. DRG'!H281</f>
        <v>181.49</v>
      </c>
      <c r="H330" s="1586"/>
      <c r="I330" s="1583"/>
      <c r="J330" s="1584"/>
      <c r="K330" s="1585"/>
      <c r="L330" s="1742">
        <f>'[9]sp. DRG'!I281</f>
        <v>63</v>
      </c>
      <c r="M330" s="2093">
        <f>'[9]sp. DRG'!J281</f>
        <v>138.74</v>
      </c>
      <c r="N330" s="1747">
        <f>'[9]sp. DRG'!K281</f>
        <v>61</v>
      </c>
      <c r="O330" s="1747">
        <f>'[9]sp. DRG'!L281</f>
        <v>0</v>
      </c>
      <c r="P330" s="2093">
        <f>'[9]sp. DRG'!M281</f>
        <v>125.9</v>
      </c>
      <c r="Q330" s="1747">
        <f>'[9]sp. DRG'!N281</f>
        <v>0</v>
      </c>
      <c r="R330" s="2093">
        <f>'[9]sp. DRG'!O281</f>
        <v>0</v>
      </c>
      <c r="S330" s="2095">
        <f>'[9]sp. DRG'!P281</f>
        <v>0</v>
      </c>
      <c r="T330" s="1747">
        <f>'[9]sp. DRG'!Q281</f>
        <v>1853</v>
      </c>
      <c r="U330" s="2093">
        <f>'[9]sp. DRG'!R281</f>
        <v>465.37</v>
      </c>
      <c r="V330" s="1747">
        <f>'[9]sp. DRG'!S281</f>
        <v>2267</v>
      </c>
      <c r="W330" s="2094">
        <f>'[9]sp. DRG'!T281</f>
        <v>478.21</v>
      </c>
      <c r="X330" s="1788">
        <f t="shared" si="68"/>
        <v>785.6</v>
      </c>
      <c r="Y330" s="1649">
        <f t="shared" si="69"/>
        <v>785.6</v>
      </c>
    </row>
    <row r="331" spans="1:29">
      <c r="A331" s="1579" t="s">
        <v>763</v>
      </c>
      <c r="B331" s="1723" t="s">
        <v>764</v>
      </c>
      <c r="C331" s="1581">
        <v>1</v>
      </c>
      <c r="D331" s="1582">
        <f>'[9]sp. DRG'!E282</f>
        <v>1902</v>
      </c>
      <c r="E331" s="1583">
        <f>'[9]sp. DRG'!F282</f>
        <v>2887.09</v>
      </c>
      <c r="F331" s="1584">
        <f>'[9]sp. DRG'!G282</f>
        <v>1894</v>
      </c>
      <c r="G331" s="1585">
        <f>'[9]sp. DRG'!H282</f>
        <v>2887.09</v>
      </c>
      <c r="H331" s="1622"/>
      <c r="I331" s="1624"/>
      <c r="J331" s="1623"/>
      <c r="K331" s="1620"/>
      <c r="L331" s="1742">
        <f>'[9]sp. DRG'!I282</f>
        <v>0</v>
      </c>
      <c r="M331" s="2093">
        <f>'[9]sp. DRG'!J282</f>
        <v>0</v>
      </c>
      <c r="N331" s="1747">
        <f>'[9]sp. DRG'!K282</f>
        <v>0</v>
      </c>
      <c r="O331" s="1747">
        <f>'[9]sp. DRG'!L282</f>
        <v>0</v>
      </c>
      <c r="P331" s="2093">
        <f>'[9]sp. DRG'!M282</f>
        <v>0</v>
      </c>
      <c r="Q331" s="1747">
        <f>'[9]sp. DRG'!N282</f>
        <v>0</v>
      </c>
      <c r="R331" s="2093">
        <f>'[9]sp. DRG'!O282</f>
        <v>0</v>
      </c>
      <c r="S331" s="2095">
        <f>'[9]sp. DRG'!P282</f>
        <v>0</v>
      </c>
      <c r="T331" s="1747">
        <f>'[9]sp. DRG'!Q282</f>
        <v>3192</v>
      </c>
      <c r="U331" s="2093">
        <f>'[9]sp. DRG'!R282</f>
        <v>578.59</v>
      </c>
      <c r="V331" s="1747">
        <f>'[9]sp. DRG'!S282</f>
        <v>2988</v>
      </c>
      <c r="W331" s="2094">
        <f>'[9]sp. DRG'!T282</f>
        <v>442.75</v>
      </c>
      <c r="X331" s="1788">
        <f t="shared" si="68"/>
        <v>3465.6800000000003</v>
      </c>
      <c r="Y331" s="1649">
        <f t="shared" si="69"/>
        <v>3329.84</v>
      </c>
    </row>
    <row r="332" spans="1:29" ht="22.5">
      <c r="A332" s="2096" t="s">
        <v>765</v>
      </c>
      <c r="B332" s="2097" t="s">
        <v>766</v>
      </c>
      <c r="C332" s="1848">
        <v>2</v>
      </c>
      <c r="D332" s="1582">
        <f>'[9]sp. DRG'!E283</f>
        <v>294</v>
      </c>
      <c r="E332" s="1583">
        <f>'[9]sp. DRG'!F283</f>
        <v>386.66</v>
      </c>
      <c r="F332" s="1584">
        <f>'[9]sp. DRG'!G283</f>
        <v>299</v>
      </c>
      <c r="G332" s="1585">
        <f>'[9]sp. DRG'!H283</f>
        <v>386.66</v>
      </c>
      <c r="H332" s="1622"/>
      <c r="I332" s="1622"/>
      <c r="J332" s="1622"/>
      <c r="K332" s="1622"/>
      <c r="L332" s="1742">
        <f>'[9]sp. DRG'!I283</f>
        <v>402</v>
      </c>
      <c r="M332" s="2093">
        <f>'[9]sp. DRG'!J283</f>
        <v>2412.8000000000002</v>
      </c>
      <c r="N332" s="1747">
        <f>'[9]sp. DRG'!K283</f>
        <v>59</v>
      </c>
      <c r="O332" s="1747">
        <f>'[9]sp. DRG'!L283</f>
        <v>10873</v>
      </c>
      <c r="P332" s="2093">
        <f>'[9]sp. DRG'!M283</f>
        <v>2412.8000000000002</v>
      </c>
      <c r="Q332" s="1747">
        <f>'[9]sp. DRG'!N283</f>
        <v>1154</v>
      </c>
      <c r="R332" s="2093">
        <f>'[9]sp. DRG'!O283</f>
        <v>258.31</v>
      </c>
      <c r="S332" s="2095">
        <f>'[9]sp. DRG'!P283</f>
        <v>242.64</v>
      </c>
      <c r="T332" s="1747">
        <f>'[9]sp. DRG'!Q283</f>
        <v>368</v>
      </c>
      <c r="U332" s="2093">
        <f>'[9]sp. DRG'!R283</f>
        <v>114.36</v>
      </c>
      <c r="V332" s="1747">
        <f>'[9]sp. DRG'!S283</f>
        <v>430</v>
      </c>
      <c r="W332" s="2094">
        <f>'[9]sp. DRG'!T283</f>
        <v>114.36</v>
      </c>
      <c r="X332" s="1788">
        <f t="shared" si="68"/>
        <v>3172.13</v>
      </c>
      <c r="Y332" s="1649">
        <f t="shared" si="69"/>
        <v>3156.46</v>
      </c>
    </row>
    <row r="333" spans="1:29">
      <c r="A333" s="2098" t="s">
        <v>1171</v>
      </c>
      <c r="B333" s="2099" t="s">
        <v>1172</v>
      </c>
      <c r="C333" s="1871">
        <v>3</v>
      </c>
      <c r="D333" s="1872"/>
      <c r="E333" s="1952"/>
      <c r="F333" s="1882"/>
      <c r="G333" s="1953"/>
      <c r="H333" s="1622"/>
      <c r="I333" s="1849"/>
      <c r="J333" s="1622"/>
      <c r="K333" s="2100"/>
      <c r="L333" s="1761">
        <f>'[9]sp. recuperare si  cronici'!E87</f>
        <v>0</v>
      </c>
      <c r="M333" s="1761">
        <f>'[9]sp. recuperare si  cronici'!F87</f>
        <v>0</v>
      </c>
      <c r="N333" s="1761">
        <f>'[9]sp. recuperare si  cronici'!G87</f>
        <v>0</v>
      </c>
      <c r="O333" s="1761">
        <f>'[9]sp. recuperare si  cronici'!H87</f>
        <v>0</v>
      </c>
      <c r="P333" s="1761">
        <f>'[9]sp. recuperare si  cronici'!I87</f>
        <v>0</v>
      </c>
      <c r="Q333" s="1761">
        <f>'[9]sp. recuperare si  cronici'!J87</f>
        <v>1040</v>
      </c>
      <c r="R333" s="1761">
        <f>'[9]sp. recuperare si  cronici'!K87</f>
        <v>232.79</v>
      </c>
      <c r="S333" s="1761">
        <f>'[9]sp. recuperare si  cronici'!L87</f>
        <v>232.79</v>
      </c>
      <c r="T333" s="1747">
        <f>'[9]sp. recuperare si  cronici'!Q87</f>
        <v>0</v>
      </c>
      <c r="U333" s="1747">
        <f>'[9]sp. recuperare si  cronici'!R87</f>
        <v>0</v>
      </c>
      <c r="V333" s="1747">
        <f>'[9]sp. recuperare si  cronici'!S87</f>
        <v>0</v>
      </c>
      <c r="W333" s="1747">
        <f>'[9]sp. recuperare si  cronici'!T87</f>
        <v>0</v>
      </c>
      <c r="X333" s="1788">
        <f>U333+R333+M333+I333+E333</f>
        <v>232.79</v>
      </c>
      <c r="Y333" s="1649">
        <f>W333+S333+P333+K333+G333</f>
        <v>232.79</v>
      </c>
    </row>
    <row r="334" spans="1:29" ht="37.5" customHeight="1" thickBot="1">
      <c r="A334" s="1791" t="s">
        <v>767</v>
      </c>
      <c r="B334" s="1792" t="s">
        <v>768</v>
      </c>
      <c r="C334" s="1848">
        <v>3</v>
      </c>
      <c r="D334" s="1633"/>
      <c r="E334" s="1638"/>
      <c r="F334" s="1639"/>
      <c r="G334" s="1640"/>
      <c r="H334" s="1622"/>
      <c r="I334" s="1850"/>
      <c r="J334" s="1623"/>
      <c r="K334" s="1852"/>
      <c r="L334" s="1964">
        <f>'[9]sp. recuperare si  cronici'!E86</f>
        <v>193</v>
      </c>
      <c r="M334" s="2101">
        <f>'[9]sp. recuperare si  cronici'!F86</f>
        <v>1476.21</v>
      </c>
      <c r="N334" s="1637">
        <f>'[9]sp. recuperare si  cronici'!G86</f>
        <v>0</v>
      </c>
      <c r="O334" s="1637">
        <f>'[9]sp. recuperare si  cronici'!H86</f>
        <v>11586</v>
      </c>
      <c r="P334" s="2101">
        <f>'[9]sp. recuperare si  cronici'!I86</f>
        <v>1476.21</v>
      </c>
      <c r="Q334" s="1637">
        <f>'[9]sp. recuperare si  cronici'!J86</f>
        <v>0</v>
      </c>
      <c r="R334" s="2101">
        <f>'[9]sp. recuperare si  cronici'!K86</f>
        <v>0</v>
      </c>
      <c r="S334" s="2102">
        <f>'[9]sp. recuperare si  cronici'!L86</f>
        <v>0</v>
      </c>
      <c r="T334" s="1622"/>
      <c r="U334" s="2093"/>
      <c r="V334" s="1623"/>
      <c r="W334" s="2094"/>
      <c r="X334" s="1788">
        <f t="shared" si="68"/>
        <v>1476.21</v>
      </c>
      <c r="Y334" s="1649">
        <f t="shared" si="69"/>
        <v>1476.21</v>
      </c>
    </row>
    <row r="335" spans="1:29" ht="13.5" thickBot="1">
      <c r="A335" s="3027" t="s">
        <v>769</v>
      </c>
      <c r="B335" s="3028"/>
      <c r="C335" s="2103"/>
      <c r="D335" s="1641">
        <f t="shared" ref="D335:Y335" si="70">SUM(D328:D334)</f>
        <v>14934</v>
      </c>
      <c r="E335" s="1642">
        <f t="shared" si="70"/>
        <v>25975.58</v>
      </c>
      <c r="F335" s="1641">
        <f t="shared" si="70"/>
        <v>14763</v>
      </c>
      <c r="G335" s="1642">
        <f t="shared" si="70"/>
        <v>25975.58</v>
      </c>
      <c r="H335" s="1731">
        <f t="shared" si="70"/>
        <v>0</v>
      </c>
      <c r="I335" s="1611">
        <f t="shared" si="70"/>
        <v>0</v>
      </c>
      <c r="J335" s="1610">
        <f t="shared" si="70"/>
        <v>0</v>
      </c>
      <c r="K335" s="1611">
        <f t="shared" si="70"/>
        <v>0</v>
      </c>
      <c r="L335" s="1731">
        <f t="shared" si="70"/>
        <v>865</v>
      </c>
      <c r="M335" s="1611">
        <f t="shared" si="70"/>
        <v>4837.3700000000008</v>
      </c>
      <c r="N335" s="1610">
        <f t="shared" si="70"/>
        <v>310</v>
      </c>
      <c r="O335" s="1610">
        <f t="shared" si="70"/>
        <v>23319</v>
      </c>
      <c r="P335" s="1611">
        <f t="shared" si="70"/>
        <v>4824.5300000000007</v>
      </c>
      <c r="Q335" s="1610">
        <f t="shared" si="70"/>
        <v>3793</v>
      </c>
      <c r="R335" s="1611">
        <f t="shared" si="70"/>
        <v>849.02</v>
      </c>
      <c r="S335" s="1974">
        <f t="shared" si="70"/>
        <v>656.29</v>
      </c>
      <c r="T335" s="1610">
        <f t="shared" si="70"/>
        <v>17795</v>
      </c>
      <c r="U335" s="1611">
        <f t="shared" si="70"/>
        <v>4625.99</v>
      </c>
      <c r="V335" s="1610">
        <f t="shared" si="70"/>
        <v>15357</v>
      </c>
      <c r="W335" s="1611">
        <f t="shared" si="70"/>
        <v>3478.7200000000003</v>
      </c>
      <c r="X335" s="1611">
        <f t="shared" si="70"/>
        <v>36287.96</v>
      </c>
      <c r="Y335" s="1611">
        <f t="shared" si="70"/>
        <v>34935.120000000003</v>
      </c>
      <c r="Z335" s="1614">
        <f>'[9]sp. DRG'!U284+'[9]sp. recuperare si  cronici'!U88+'[9]sp. acuti altele decat DRG'!U55</f>
        <v>36287.96</v>
      </c>
      <c r="AA335" s="1614">
        <f>'[9]sp. DRG'!V284+'[9]sp. recuperare si  cronici'!V88+'[9]sp. acuti altele decat DRG'!V55</f>
        <v>34935.120000000003</v>
      </c>
      <c r="AB335" s="1615">
        <f>X335-Z335</f>
        <v>0</v>
      </c>
      <c r="AC335" s="1615">
        <f>Y335-AA335</f>
        <v>0</v>
      </c>
    </row>
    <row r="336" spans="1:29" ht="22.5">
      <c r="A336" s="1568" t="s">
        <v>770</v>
      </c>
      <c r="B336" s="1719" t="s">
        <v>771</v>
      </c>
      <c r="C336" s="1570">
        <v>1</v>
      </c>
      <c r="D336" s="1571">
        <f>'[9]sp. DRG'!E285</f>
        <v>10109</v>
      </c>
      <c r="E336" s="1572">
        <f>'[9]sp. DRG'!F285</f>
        <v>16899.72</v>
      </c>
      <c r="F336" s="1573">
        <f>'[9]sp. DRG'!G285</f>
        <v>9382</v>
      </c>
      <c r="G336" s="1574">
        <f>'[9]sp. DRG'!H285</f>
        <v>16630.78</v>
      </c>
      <c r="H336" s="1622"/>
      <c r="I336" s="1583"/>
      <c r="J336" s="1623"/>
      <c r="K336" s="1585"/>
      <c r="L336" s="1647">
        <f>'[9]sp. DRG'!I285</f>
        <v>873</v>
      </c>
      <c r="M336" s="1577">
        <f>'[9]sp. DRG'!J285</f>
        <v>2960.18</v>
      </c>
      <c r="N336" s="1616">
        <f>'[9]sp. DRG'!K285</f>
        <v>859</v>
      </c>
      <c r="O336" s="1616">
        <f>'[9]sp. DRG'!L285</f>
        <v>2489</v>
      </c>
      <c r="P336" s="1577">
        <f>'[9]sp. DRG'!M285</f>
        <v>2168.14</v>
      </c>
      <c r="Q336" s="1616">
        <f>'[9]sp. DRG'!N285</f>
        <v>0</v>
      </c>
      <c r="R336" s="1577">
        <f>'[9]sp. DRG'!O285</f>
        <v>0</v>
      </c>
      <c r="S336" s="1845">
        <f>'[9]sp. DRG'!P285</f>
        <v>0</v>
      </c>
      <c r="T336" s="1622">
        <f>'[9]sp. DRG'!Q285</f>
        <v>6522</v>
      </c>
      <c r="U336" s="1619">
        <f>'[9]sp. DRG'!R285</f>
        <v>2000.81</v>
      </c>
      <c r="V336" s="1622">
        <f>'[9]sp. DRG'!S285</f>
        <v>5106</v>
      </c>
      <c r="W336" s="2104">
        <f>'[9]sp. DRG'!T285</f>
        <v>1301.98</v>
      </c>
      <c r="X336" s="1654">
        <f t="shared" ref="X336:X341" si="71">U336+R336+M336+I336+E336</f>
        <v>21860.71</v>
      </c>
      <c r="Y336" s="1620">
        <f t="shared" ref="Y336:Y341" si="72">W336+S336+P336+K336+G336</f>
        <v>20100.899999999998</v>
      </c>
    </row>
    <row r="337" spans="1:29" ht="22.5">
      <c r="A337" s="1579" t="s">
        <v>772</v>
      </c>
      <c r="B337" s="1723" t="s">
        <v>773</v>
      </c>
      <c r="C337" s="1581">
        <v>1</v>
      </c>
      <c r="D337" s="1582">
        <f>'[9]sp. DRG'!E286</f>
        <v>776</v>
      </c>
      <c r="E337" s="1583">
        <f>'[9]sp. DRG'!F286</f>
        <v>1355.44</v>
      </c>
      <c r="F337" s="1584">
        <f>'[9]sp. DRG'!G286</f>
        <v>743</v>
      </c>
      <c r="G337" s="1585">
        <f>'[9]sp. DRG'!H286</f>
        <v>1353.88</v>
      </c>
      <c r="H337" s="1622"/>
      <c r="I337" s="1583"/>
      <c r="J337" s="1623"/>
      <c r="K337" s="1585"/>
      <c r="L337" s="1653">
        <f>'[9]sp. DRG'!I286</f>
        <v>108</v>
      </c>
      <c r="M337" s="1619">
        <f>'[9]sp. DRG'!J286</f>
        <v>239.21</v>
      </c>
      <c r="N337" s="1622">
        <f>'[9]sp. DRG'!K286</f>
        <v>123</v>
      </c>
      <c r="O337" s="1622">
        <f>'[9]sp. DRG'!L286</f>
        <v>0</v>
      </c>
      <c r="P337" s="1619">
        <f>'[9]sp. DRG'!M286</f>
        <v>239.21</v>
      </c>
      <c r="Q337" s="1622">
        <f>'[9]sp. DRG'!N286</f>
        <v>0</v>
      </c>
      <c r="R337" s="1619">
        <f>'[9]sp. DRG'!O286</f>
        <v>0</v>
      </c>
      <c r="S337" s="1963">
        <f>'[9]sp. DRG'!P286</f>
        <v>0</v>
      </c>
      <c r="T337" s="1622">
        <f>'[9]sp. DRG'!Q286</f>
        <v>278</v>
      </c>
      <c r="U337" s="1619">
        <f>'[9]sp. DRG'!R286</f>
        <v>90.62</v>
      </c>
      <c r="V337" s="1622">
        <f>'[9]sp. DRG'!S286</f>
        <v>414</v>
      </c>
      <c r="W337" s="2104">
        <f>'[9]sp. DRG'!T286</f>
        <v>90.62</v>
      </c>
      <c r="X337" s="1654">
        <f t="shared" si="71"/>
        <v>1685.27</v>
      </c>
      <c r="Y337" s="1620">
        <f t="shared" si="72"/>
        <v>1683.71</v>
      </c>
    </row>
    <row r="338" spans="1:29" ht="22.5">
      <c r="A338" s="1579" t="s">
        <v>774</v>
      </c>
      <c r="B338" s="1723" t="s">
        <v>775</v>
      </c>
      <c r="C338" s="1581">
        <v>1</v>
      </c>
      <c r="D338" s="1582">
        <f>'[9]sp. DRG'!E287</f>
        <v>3782</v>
      </c>
      <c r="E338" s="1583">
        <f>'[9]sp. DRG'!F287</f>
        <v>6105.06</v>
      </c>
      <c r="F338" s="1584">
        <f>'[9]sp. DRG'!G287</f>
        <v>3695</v>
      </c>
      <c r="G338" s="1585">
        <f>'[9]sp. DRG'!H287</f>
        <v>6104.16</v>
      </c>
      <c r="H338" s="1622"/>
      <c r="I338" s="1583"/>
      <c r="J338" s="1623"/>
      <c r="K338" s="1585"/>
      <c r="L338" s="1653">
        <f>'[9]sp. DRG'!I287</f>
        <v>126</v>
      </c>
      <c r="M338" s="1619">
        <f>'[9]sp. DRG'!J287</f>
        <v>561.30999999999995</v>
      </c>
      <c r="N338" s="1622">
        <f>'[9]sp. DRG'!K287</f>
        <v>177</v>
      </c>
      <c r="O338" s="1622">
        <f>'[9]sp. DRG'!L287</f>
        <v>1218</v>
      </c>
      <c r="P338" s="1619">
        <f>'[9]sp. DRG'!M287</f>
        <v>549.78</v>
      </c>
      <c r="Q338" s="1622">
        <f>'[9]sp. DRG'!N287</f>
        <v>0</v>
      </c>
      <c r="R338" s="1619">
        <f>'[9]sp. DRG'!O287</f>
        <v>0</v>
      </c>
      <c r="S338" s="1963">
        <f>'[9]sp. DRG'!P287</f>
        <v>0</v>
      </c>
      <c r="T338" s="1622">
        <f>'[9]sp. DRG'!Q287</f>
        <v>975</v>
      </c>
      <c r="U338" s="1619">
        <f>'[9]sp. DRG'!R287</f>
        <v>328.1</v>
      </c>
      <c r="V338" s="1622">
        <f>'[9]sp. DRG'!S287</f>
        <v>1112</v>
      </c>
      <c r="W338" s="2104">
        <f>'[9]sp. DRG'!T287</f>
        <v>328.1</v>
      </c>
      <c r="X338" s="1654">
        <f t="shared" si="71"/>
        <v>6994.47</v>
      </c>
      <c r="Y338" s="1620">
        <f t="shared" si="72"/>
        <v>6982.04</v>
      </c>
    </row>
    <row r="339" spans="1:29" ht="22.5">
      <c r="A339" s="1579" t="s">
        <v>776</v>
      </c>
      <c r="B339" s="1723" t="s">
        <v>777</v>
      </c>
      <c r="C339" s="1581">
        <v>1</v>
      </c>
      <c r="D339" s="1582">
        <f>'[9]sp. DRG'!E288</f>
        <v>1022</v>
      </c>
      <c r="E339" s="1583">
        <f>'[9]sp. DRG'!F288</f>
        <v>1465.69</v>
      </c>
      <c r="F339" s="1584">
        <f>'[9]sp. DRG'!G288</f>
        <v>925</v>
      </c>
      <c r="G339" s="1585">
        <f>'[9]sp. DRG'!H288</f>
        <v>1462.79</v>
      </c>
      <c r="H339" s="1622"/>
      <c r="I339" s="1583"/>
      <c r="J339" s="1623"/>
      <c r="K339" s="1585"/>
      <c r="L339" s="1653">
        <f>'[9]sp. DRG'!I288</f>
        <v>43</v>
      </c>
      <c r="M339" s="1619">
        <f>'[9]sp. DRG'!J288</f>
        <v>95.24</v>
      </c>
      <c r="N339" s="1622">
        <f>'[9]sp. DRG'!K288</f>
        <v>44</v>
      </c>
      <c r="O339" s="1622">
        <f>'[9]sp. DRG'!L288</f>
        <v>0</v>
      </c>
      <c r="P339" s="1619">
        <f>'[9]sp. DRG'!M288</f>
        <v>87.86</v>
      </c>
      <c r="Q339" s="1622">
        <f>'[9]sp. DRG'!N288</f>
        <v>0</v>
      </c>
      <c r="R339" s="1619">
        <f>'[9]sp. DRG'!O288</f>
        <v>0</v>
      </c>
      <c r="S339" s="1963">
        <f>'[9]sp. DRG'!P288</f>
        <v>0</v>
      </c>
      <c r="T339" s="1622">
        <f>'[9]sp. DRG'!Q288</f>
        <v>194</v>
      </c>
      <c r="U339" s="1619">
        <f>'[9]sp. DRG'!R288</f>
        <v>43.92</v>
      </c>
      <c r="V339" s="1622">
        <f>'[9]sp. DRG'!S288</f>
        <v>136</v>
      </c>
      <c r="W339" s="2104">
        <f>'[9]sp. DRG'!T288</f>
        <v>34.909999999999997</v>
      </c>
      <c r="X339" s="1654">
        <f t="shared" si="71"/>
        <v>1604.8500000000001</v>
      </c>
      <c r="Y339" s="1620">
        <f t="shared" si="72"/>
        <v>1585.56</v>
      </c>
    </row>
    <row r="340" spans="1:29" ht="33.75">
      <c r="A340" s="1579" t="s">
        <v>778</v>
      </c>
      <c r="B340" s="1723" t="s">
        <v>779</v>
      </c>
      <c r="C340" s="1581">
        <v>1</v>
      </c>
      <c r="D340" s="1582">
        <f>'[9]sp. DRG'!E289</f>
        <v>0</v>
      </c>
      <c r="E340" s="1583">
        <f>'[9]sp. DRG'!F289</f>
        <v>0</v>
      </c>
      <c r="F340" s="1584">
        <f>'[9]sp. DRG'!G289</f>
        <v>0</v>
      </c>
      <c r="G340" s="1585">
        <f>'[9]sp. DRG'!H289</f>
        <v>0</v>
      </c>
      <c r="H340" s="1622"/>
      <c r="I340" s="1624"/>
      <c r="J340" s="1623"/>
      <c r="K340" s="1620"/>
      <c r="L340" s="1653">
        <f>'[9]sp. DRG'!I289</f>
        <v>0</v>
      </c>
      <c r="M340" s="1619">
        <f>'[9]sp. DRG'!J289</f>
        <v>0</v>
      </c>
      <c r="N340" s="1622">
        <f>'[9]sp. DRG'!K289</f>
        <v>0</v>
      </c>
      <c r="O340" s="1622">
        <f>'[9]sp. DRG'!L289</f>
        <v>0</v>
      </c>
      <c r="P340" s="1619">
        <f>'[9]sp. DRG'!M289</f>
        <v>0</v>
      </c>
      <c r="Q340" s="1622">
        <f>'[9]sp. DRG'!N289</f>
        <v>0</v>
      </c>
      <c r="R340" s="1619">
        <f>'[9]sp. DRG'!O289</f>
        <v>0</v>
      </c>
      <c r="S340" s="1963">
        <f>'[9]sp. DRG'!P289</f>
        <v>0</v>
      </c>
      <c r="T340" s="1622">
        <f>'[9]sp. DRG'!Q289</f>
        <v>0</v>
      </c>
      <c r="U340" s="1619">
        <f>'[9]sp. DRG'!R289</f>
        <v>0</v>
      </c>
      <c r="V340" s="1622">
        <f>'[9]sp. DRG'!S289</f>
        <v>0</v>
      </c>
      <c r="W340" s="2104">
        <f>'[9]sp. DRG'!T289</f>
        <v>0</v>
      </c>
      <c r="X340" s="1654">
        <f t="shared" si="71"/>
        <v>0</v>
      </c>
      <c r="Y340" s="1620">
        <f t="shared" si="72"/>
        <v>0</v>
      </c>
    </row>
    <row r="341" spans="1:29" ht="23.25" thickBot="1">
      <c r="A341" s="1791" t="s">
        <v>780</v>
      </c>
      <c r="B341" s="1792" t="s">
        <v>781</v>
      </c>
      <c r="C341" s="1793">
        <v>3</v>
      </c>
      <c r="D341" s="1633"/>
      <c r="E341" s="1638"/>
      <c r="F341" s="1639"/>
      <c r="G341" s="1640"/>
      <c r="H341" s="1622"/>
      <c r="I341" s="1850"/>
      <c r="J341" s="1623"/>
      <c r="K341" s="1852"/>
      <c r="L341" s="1964">
        <f>'[9]sp. recuperare si  cronici'!E89</f>
        <v>366</v>
      </c>
      <c r="M341" s="2105">
        <f>'[9]sp. recuperare si  cronici'!F89</f>
        <v>2008.33</v>
      </c>
      <c r="N341" s="1637">
        <f>'[9]sp. recuperare si  cronici'!G89</f>
        <v>366</v>
      </c>
      <c r="O341" s="1637">
        <f>'[9]sp. recuperare si  cronici'!H89</f>
        <v>15103</v>
      </c>
      <c r="P341" s="2105">
        <f>'[9]sp. recuperare si  cronici'!I89</f>
        <v>2008.33</v>
      </c>
      <c r="Q341" s="1637">
        <f>'[9]sp. recuperare si  cronici'!J89</f>
        <v>0</v>
      </c>
      <c r="R341" s="2105">
        <f>'[9]sp. recuperare si  cronici'!K89</f>
        <v>0</v>
      </c>
      <c r="S341" s="2106">
        <f>'[9]sp. recuperare si  cronici'!L89</f>
        <v>0</v>
      </c>
      <c r="T341" s="1622"/>
      <c r="U341" s="1850"/>
      <c r="V341" s="1623"/>
      <c r="W341" s="1954"/>
      <c r="X341" s="1654">
        <f t="shared" si="71"/>
        <v>2008.33</v>
      </c>
      <c r="Y341" s="1620">
        <f t="shared" si="72"/>
        <v>2008.33</v>
      </c>
    </row>
    <row r="342" spans="1:29" ht="13.5" thickBot="1">
      <c r="A342" s="3027" t="s">
        <v>782</v>
      </c>
      <c r="B342" s="3028"/>
      <c r="C342" s="3030"/>
      <c r="D342" s="1641">
        <f t="shared" ref="D342:Y342" si="73">SUM(D336:D341)</f>
        <v>15689</v>
      </c>
      <c r="E342" s="1642">
        <f t="shared" si="73"/>
        <v>25825.91</v>
      </c>
      <c r="F342" s="1641">
        <f t="shared" si="73"/>
        <v>14745</v>
      </c>
      <c r="G342" s="1642">
        <f t="shared" si="73"/>
        <v>25551.61</v>
      </c>
      <c r="H342" s="1802">
        <f t="shared" si="73"/>
        <v>0</v>
      </c>
      <c r="I342" s="1857">
        <f t="shared" si="73"/>
        <v>0</v>
      </c>
      <c r="J342" s="1858">
        <f t="shared" si="73"/>
        <v>0</v>
      </c>
      <c r="K342" s="1857">
        <f t="shared" si="73"/>
        <v>0</v>
      </c>
      <c r="L342" s="1802">
        <f t="shared" si="73"/>
        <v>1516</v>
      </c>
      <c r="M342" s="1857">
        <f t="shared" si="73"/>
        <v>5864.2699999999995</v>
      </c>
      <c r="N342" s="1858">
        <f t="shared" si="73"/>
        <v>1569</v>
      </c>
      <c r="O342" s="1858">
        <f t="shared" si="73"/>
        <v>18810</v>
      </c>
      <c r="P342" s="1857">
        <f t="shared" si="73"/>
        <v>5053.32</v>
      </c>
      <c r="Q342" s="1858">
        <f t="shared" si="73"/>
        <v>0</v>
      </c>
      <c r="R342" s="1857">
        <f t="shared" si="73"/>
        <v>0</v>
      </c>
      <c r="S342" s="1859">
        <f t="shared" si="73"/>
        <v>0</v>
      </c>
      <c r="T342" s="1858">
        <f t="shared" si="73"/>
        <v>7969</v>
      </c>
      <c r="U342" s="1857">
        <f t="shared" si="73"/>
        <v>2463.4499999999998</v>
      </c>
      <c r="V342" s="1858">
        <f t="shared" si="73"/>
        <v>6768</v>
      </c>
      <c r="W342" s="1857">
        <f t="shared" si="73"/>
        <v>1755.61</v>
      </c>
      <c r="X342" s="1857">
        <f t="shared" si="73"/>
        <v>34153.629999999997</v>
      </c>
      <c r="Y342" s="1857">
        <f t="shared" si="73"/>
        <v>32360.54</v>
      </c>
      <c r="Z342" s="1614">
        <f>'[9]sp. DRG'!U290+'[9]sp. recuperare si  cronici'!U90</f>
        <v>34153.630000000005</v>
      </c>
      <c r="AA342" s="1614">
        <f>'[9]sp. DRG'!V290+'[9]sp. recuperare si  cronici'!V90</f>
        <v>32360.54</v>
      </c>
      <c r="AB342" s="1615">
        <f>X342-Z342</f>
        <v>0</v>
      </c>
      <c r="AC342" s="1615">
        <f>Y342-AA342</f>
        <v>0</v>
      </c>
    </row>
    <row r="343" spans="1:29" s="1598" customFormat="1" ht="23.25" thickBot="1">
      <c r="A343" s="2107" t="s">
        <v>783</v>
      </c>
      <c r="B343" s="2108" t="s">
        <v>784</v>
      </c>
      <c r="C343" s="2109">
        <v>1</v>
      </c>
      <c r="D343" s="1676">
        <f>'[9]sp. DRG'!E291</f>
        <v>9294</v>
      </c>
      <c r="E343" s="1675">
        <f>'[9]sp. DRG'!F291</f>
        <v>17784.998399999997</v>
      </c>
      <c r="F343" s="1676">
        <f>'[9]sp. DRG'!G291</f>
        <v>11315</v>
      </c>
      <c r="G343" s="1675">
        <f>'[9]sp. DRG'!H291</f>
        <v>17784.998399999997</v>
      </c>
      <c r="H343" s="1704"/>
      <c r="I343" s="1675"/>
      <c r="J343" s="1704"/>
      <c r="K343" s="1675"/>
      <c r="L343" s="1704">
        <f>'[9]sp. DRG'!I291</f>
        <v>69</v>
      </c>
      <c r="M343" s="1705">
        <f>'[9]sp. DRG'!J291</f>
        <v>645.60176999999999</v>
      </c>
      <c r="N343" s="1704">
        <f>'[9]sp. DRG'!K291</f>
        <v>0</v>
      </c>
      <c r="O343" s="1704">
        <f>'[9]sp. DRG'!L291</f>
        <v>2497</v>
      </c>
      <c r="P343" s="1705">
        <f>'[9]sp. DRG'!M291</f>
        <v>587.48249999999996</v>
      </c>
      <c r="Q343" s="1704">
        <f>'[9]sp. DRG'!N291</f>
        <v>0</v>
      </c>
      <c r="R343" s="1705">
        <f>'[9]sp. DRG'!O291</f>
        <v>0</v>
      </c>
      <c r="S343" s="1705">
        <f>'[9]sp. DRG'!P291</f>
        <v>0</v>
      </c>
      <c r="T343" s="1704">
        <f>'[9]sp. DRG'!Q291</f>
        <v>11061</v>
      </c>
      <c r="U343" s="1705">
        <f>'[9]sp. DRG'!R291</f>
        <v>2625.4849800000006</v>
      </c>
      <c r="V343" s="1704">
        <f>'[9]sp. DRG'!S291</f>
        <v>5972</v>
      </c>
      <c r="W343" s="1705">
        <f>'[9]sp. DRG'!T291</f>
        <v>1195.6678300000001</v>
      </c>
      <c r="X343" s="1618">
        <f t="shared" ref="X343:X365" si="74">U343+R343+M343+I343+E343</f>
        <v>21056.085149999999</v>
      </c>
      <c r="Y343" s="1578">
        <f t="shared" ref="Y343:Y365" si="75">W343+S343+P343+K343+G343</f>
        <v>19568.148729999997</v>
      </c>
      <c r="Z343" s="1597"/>
      <c r="AA343" s="1597"/>
    </row>
    <row r="344" spans="1:29" s="1598" customFormat="1" ht="13.5" thickBot="1">
      <c r="A344" s="2110" t="s">
        <v>785</v>
      </c>
      <c r="B344" s="2111" t="s">
        <v>786</v>
      </c>
      <c r="C344" s="2112">
        <v>1</v>
      </c>
      <c r="D344" s="1593">
        <f>'[9]sp. DRG'!E292</f>
        <v>1342</v>
      </c>
      <c r="E344" s="1592">
        <f>'[9]sp. DRG'!F292</f>
        <v>2138.7957200000001</v>
      </c>
      <c r="F344" s="1593">
        <f>'[9]sp. DRG'!G292</f>
        <v>2126</v>
      </c>
      <c r="G344" s="1592">
        <f>'[9]sp. DRG'!H292</f>
        <v>2138.7957200000001</v>
      </c>
      <c r="H344" s="1651"/>
      <c r="I344" s="1592"/>
      <c r="J344" s="1651"/>
      <c r="K344" s="1592"/>
      <c r="L344" s="1651">
        <f>'[9]sp. DRG'!I292</f>
        <v>314</v>
      </c>
      <c r="M344" s="1656">
        <f>'[9]sp. DRG'!J292</f>
        <v>727.91534000000013</v>
      </c>
      <c r="N344" s="1651">
        <f>'[9]sp. DRG'!K292</f>
        <v>335</v>
      </c>
      <c r="O344" s="1651">
        <f>'[9]sp. DRG'!L292</f>
        <v>0</v>
      </c>
      <c r="P344" s="1656">
        <f>'[9]sp. DRG'!M292</f>
        <v>707.05151999999998</v>
      </c>
      <c r="Q344" s="1651">
        <f>'[9]sp. DRG'!N292</f>
        <v>0</v>
      </c>
      <c r="R344" s="1656">
        <f>'[9]sp. DRG'!O292</f>
        <v>0</v>
      </c>
      <c r="S344" s="1656">
        <f>'[9]sp. DRG'!P292</f>
        <v>0</v>
      </c>
      <c r="T344" s="1651">
        <f>'[9]sp. DRG'!Q292</f>
        <v>3864</v>
      </c>
      <c r="U344" s="1656">
        <f>'[9]sp. DRG'!R292</f>
        <v>872.62766999999997</v>
      </c>
      <c r="V344" s="1651">
        <f>'[9]sp. DRG'!S292</f>
        <v>4016</v>
      </c>
      <c r="W344" s="1656">
        <f>'[9]sp. DRG'!T292</f>
        <v>870.64912000000004</v>
      </c>
      <c r="X344" s="1618">
        <f t="shared" si="74"/>
        <v>3739.3387300000004</v>
      </c>
      <c r="Y344" s="1578">
        <f t="shared" si="75"/>
        <v>3716.4963600000001</v>
      </c>
      <c r="Z344" s="1597"/>
      <c r="AA344" s="1597"/>
    </row>
    <row r="345" spans="1:29" s="1598" customFormat="1" ht="23.25" thickBot="1">
      <c r="A345" s="2110" t="s">
        <v>787</v>
      </c>
      <c r="B345" s="2111" t="s">
        <v>788</v>
      </c>
      <c r="C345" s="2112">
        <v>1</v>
      </c>
      <c r="D345" s="1593">
        <f>'[9]sp. DRG'!E293</f>
        <v>2385</v>
      </c>
      <c r="E345" s="1592">
        <f>'[9]sp. DRG'!F293</f>
        <v>3133.2722899999999</v>
      </c>
      <c r="F345" s="1593">
        <f>'[9]sp. DRG'!G293</f>
        <v>2321</v>
      </c>
      <c r="G345" s="1592">
        <f>'[9]sp. DRG'!H293</f>
        <v>2727.5601200000001</v>
      </c>
      <c r="H345" s="1651"/>
      <c r="I345" s="1592"/>
      <c r="J345" s="1651"/>
      <c r="K345" s="1592"/>
      <c r="L345" s="1651">
        <f>'[9]sp. DRG'!I293</f>
        <v>109</v>
      </c>
      <c r="M345" s="1656">
        <f>'[9]sp. DRG'!J293</f>
        <v>920.61617999999999</v>
      </c>
      <c r="N345" s="1651">
        <f>'[9]sp. DRG'!K293</f>
        <v>0</v>
      </c>
      <c r="O345" s="1651">
        <f>'[9]sp. DRG'!L293</f>
        <v>1659</v>
      </c>
      <c r="P345" s="1656">
        <f>'[9]sp. DRG'!M293</f>
        <v>882.43146000000002</v>
      </c>
      <c r="Q345" s="1651">
        <f>'[9]sp. DRG'!N293</f>
        <v>0</v>
      </c>
      <c r="R345" s="1656">
        <f>'[9]sp. DRG'!O293</f>
        <v>0</v>
      </c>
      <c r="S345" s="1656">
        <f>'[9]sp. DRG'!P293</f>
        <v>0</v>
      </c>
      <c r="T345" s="1651">
        <f>'[9]sp. DRG'!Q293</f>
        <v>3003</v>
      </c>
      <c r="U345" s="1656">
        <f>'[9]sp. DRG'!R293</f>
        <v>543.24783000000002</v>
      </c>
      <c r="V345" s="1651">
        <f>'[9]sp. DRG'!S293</f>
        <v>2323</v>
      </c>
      <c r="W345" s="1656">
        <f>'[9]sp. DRG'!T293</f>
        <v>448.29384999999996</v>
      </c>
      <c r="X345" s="1618">
        <f t="shared" si="74"/>
        <v>4597.1363000000001</v>
      </c>
      <c r="Y345" s="1578">
        <f t="shared" si="75"/>
        <v>4058.2854299999999</v>
      </c>
      <c r="Z345" s="1597"/>
      <c r="AA345" s="1597"/>
    </row>
    <row r="346" spans="1:29" s="1598" customFormat="1" ht="23.25" thickBot="1">
      <c r="A346" s="2110" t="s">
        <v>789</v>
      </c>
      <c r="B346" s="2111" t="s">
        <v>790</v>
      </c>
      <c r="C346" s="2112">
        <v>1</v>
      </c>
      <c r="D346" s="1593">
        <f>'[9]sp. DRG'!E294</f>
        <v>327</v>
      </c>
      <c r="E346" s="1592">
        <f>'[9]sp. DRG'!F294</f>
        <v>472.98753000000005</v>
      </c>
      <c r="F346" s="1593">
        <f>'[9]sp. DRG'!G294</f>
        <v>331</v>
      </c>
      <c r="G346" s="1592">
        <f>'[9]sp. DRG'!H294</f>
        <v>451.97367000000003</v>
      </c>
      <c r="H346" s="1651"/>
      <c r="I346" s="1592"/>
      <c r="J346" s="1651"/>
      <c r="K346" s="1592"/>
      <c r="L346" s="1651">
        <f>'[9]sp. DRG'!I294</f>
        <v>251</v>
      </c>
      <c r="M346" s="1656">
        <f>'[9]sp. DRG'!J294</f>
        <v>581.86861999999996</v>
      </c>
      <c r="N346" s="1651">
        <f>'[9]sp. DRG'!K294</f>
        <v>231</v>
      </c>
      <c r="O346" s="1651">
        <f>'[9]sp. DRG'!L294</f>
        <v>0</v>
      </c>
      <c r="P346" s="1656">
        <f>'[9]sp. DRG'!M294</f>
        <v>510.00436999999999</v>
      </c>
      <c r="Q346" s="1651">
        <f>'[9]sp. DRG'!N294</f>
        <v>0</v>
      </c>
      <c r="R346" s="1656">
        <f>'[9]sp. DRG'!O294</f>
        <v>0</v>
      </c>
      <c r="S346" s="1656">
        <f>'[9]sp. DRG'!P294</f>
        <v>0</v>
      </c>
      <c r="T346" s="1651">
        <f>'[9]sp. DRG'!Q294</f>
        <v>1161</v>
      </c>
      <c r="U346" s="1656">
        <f>'[9]sp. DRG'!R294</f>
        <v>254.62907999999999</v>
      </c>
      <c r="V346" s="1651">
        <f>'[9]sp. DRG'!S294</f>
        <v>1650</v>
      </c>
      <c r="W346" s="1656">
        <f>'[9]sp. DRG'!T294</f>
        <v>254.62908000000002</v>
      </c>
      <c r="X346" s="1618">
        <f t="shared" si="74"/>
        <v>1309.48523</v>
      </c>
      <c r="Y346" s="1578">
        <f t="shared" si="75"/>
        <v>1216.6071200000001</v>
      </c>
      <c r="Z346" s="1597"/>
      <c r="AA346" s="1597"/>
    </row>
    <row r="347" spans="1:29" s="1598" customFormat="1" ht="13.5" thickBot="1">
      <c r="A347" s="2110" t="s">
        <v>791</v>
      </c>
      <c r="B347" s="2111" t="s">
        <v>792</v>
      </c>
      <c r="C347" s="2112">
        <v>1</v>
      </c>
      <c r="D347" s="1593">
        <f>'[9]sp. DRG'!E295</f>
        <v>363</v>
      </c>
      <c r="E347" s="1592">
        <f>'[9]sp. DRG'!F295</f>
        <v>425.60933999999997</v>
      </c>
      <c r="F347" s="1593">
        <f>'[9]sp. DRG'!G295</f>
        <v>422</v>
      </c>
      <c r="G347" s="1592">
        <f>'[9]sp. DRG'!H295</f>
        <v>425.60933999999997</v>
      </c>
      <c r="H347" s="1651"/>
      <c r="I347" s="1592"/>
      <c r="J347" s="1651"/>
      <c r="K347" s="1592"/>
      <c r="L347" s="1651">
        <f>'[9]sp. DRG'!I295</f>
        <v>197</v>
      </c>
      <c r="M347" s="1656">
        <f>'[9]sp. DRG'!J295</f>
        <v>773.25493999999992</v>
      </c>
      <c r="N347" s="1651">
        <f>'[9]sp. DRG'!K295</f>
        <v>121</v>
      </c>
      <c r="O347" s="1651">
        <f>'[9]sp. DRG'!L295</f>
        <v>3130</v>
      </c>
      <c r="P347" s="1656">
        <f>'[9]sp. DRG'!M295</f>
        <v>732.52263000000005</v>
      </c>
      <c r="Q347" s="1651">
        <f>'[9]sp. DRG'!N295</f>
        <v>0</v>
      </c>
      <c r="R347" s="1656">
        <f>'[9]sp. DRG'!O295</f>
        <v>0</v>
      </c>
      <c r="S347" s="1656">
        <f>'[9]sp. DRG'!P295</f>
        <v>0</v>
      </c>
      <c r="T347" s="1651">
        <f>'[9]sp. DRG'!Q295</f>
        <v>819</v>
      </c>
      <c r="U347" s="1656">
        <f>'[9]sp. DRG'!R295</f>
        <v>188.65044</v>
      </c>
      <c r="V347" s="1651">
        <f>'[9]sp. DRG'!S295</f>
        <v>547</v>
      </c>
      <c r="W347" s="1656">
        <f>'[9]sp. DRG'!T295</f>
        <v>106.16109000000002</v>
      </c>
      <c r="X347" s="1618">
        <f t="shared" si="74"/>
        <v>1387.5147199999999</v>
      </c>
      <c r="Y347" s="1578">
        <f t="shared" si="75"/>
        <v>1264.29306</v>
      </c>
      <c r="Z347" s="1597"/>
      <c r="AA347" s="1597"/>
    </row>
    <row r="348" spans="1:29" s="1598" customFormat="1" ht="13.5" thickBot="1">
      <c r="A348" s="2110" t="s">
        <v>793</v>
      </c>
      <c r="B348" s="2111" t="s">
        <v>794</v>
      </c>
      <c r="C348" s="2112">
        <v>1</v>
      </c>
      <c r="D348" s="1593">
        <f>'[9]sp. DRG'!E296</f>
        <v>2097</v>
      </c>
      <c r="E348" s="1592">
        <f>'[9]sp. DRG'!F296</f>
        <v>3072.0420899999999</v>
      </c>
      <c r="F348" s="1593">
        <f>'[9]sp. DRG'!G296</f>
        <v>2589</v>
      </c>
      <c r="G348" s="1592">
        <f>'[9]sp. DRG'!H296</f>
        <v>3072.0420899999999</v>
      </c>
      <c r="H348" s="1651"/>
      <c r="I348" s="1592"/>
      <c r="J348" s="1651"/>
      <c r="K348" s="1592"/>
      <c r="L348" s="1651">
        <f>'[9]sp. DRG'!I296</f>
        <v>345</v>
      </c>
      <c r="M348" s="1656">
        <f>'[9]sp. DRG'!J296</f>
        <v>789.34605999999985</v>
      </c>
      <c r="N348" s="1651">
        <f>'[9]sp. DRG'!K296</f>
        <v>303</v>
      </c>
      <c r="O348" s="1651">
        <f>'[9]sp. DRG'!L296</f>
        <v>0</v>
      </c>
      <c r="P348" s="1656">
        <f>'[9]sp. DRG'!M296</f>
        <v>694.46082999999999</v>
      </c>
      <c r="Q348" s="1651">
        <f>'[9]sp. DRG'!N296</f>
        <v>0</v>
      </c>
      <c r="R348" s="1656">
        <f>'[9]sp. DRG'!O296</f>
        <v>0</v>
      </c>
      <c r="S348" s="1656">
        <f>'[9]sp. DRG'!P296</f>
        <v>0</v>
      </c>
      <c r="T348" s="1651">
        <f>'[9]sp. DRG'!Q296</f>
        <v>8814</v>
      </c>
      <c r="U348" s="1656">
        <f>'[9]sp. DRG'!R296</f>
        <v>2463.4416599999995</v>
      </c>
      <c r="V348" s="1651">
        <f>'[9]sp. DRG'!S296</f>
        <v>8646</v>
      </c>
      <c r="W348" s="1656">
        <f>'[9]sp. DRG'!T296</f>
        <v>2227.8485700000001</v>
      </c>
      <c r="X348" s="1618">
        <f t="shared" si="74"/>
        <v>6324.8298099999993</v>
      </c>
      <c r="Y348" s="1578">
        <f t="shared" si="75"/>
        <v>5994.35149</v>
      </c>
      <c r="Z348" s="1597"/>
      <c r="AA348" s="1597"/>
    </row>
    <row r="349" spans="1:29" s="1598" customFormat="1" ht="13.5" thickBot="1">
      <c r="A349" s="2110" t="s">
        <v>795</v>
      </c>
      <c r="B349" s="2111" t="s">
        <v>796</v>
      </c>
      <c r="C349" s="2112">
        <v>1</v>
      </c>
      <c r="D349" s="1593">
        <f>'[9]sp. DRG'!E297</f>
        <v>688</v>
      </c>
      <c r="E349" s="1592">
        <f>'[9]sp. DRG'!F297</f>
        <v>1056.6097600000001</v>
      </c>
      <c r="F349" s="1593">
        <f>'[9]sp. DRG'!G297</f>
        <v>785</v>
      </c>
      <c r="G349" s="1592">
        <f>'[9]sp. DRG'!H297</f>
        <v>1056.6097600000001</v>
      </c>
      <c r="H349" s="1651"/>
      <c r="I349" s="1592"/>
      <c r="J349" s="1651"/>
      <c r="K349" s="1592"/>
      <c r="L349" s="1651">
        <f>'[9]sp. DRG'!I297</f>
        <v>50</v>
      </c>
      <c r="M349" s="1656">
        <f>'[9]sp. DRG'!J297</f>
        <v>110.74497</v>
      </c>
      <c r="N349" s="1651">
        <f>'[9]sp. DRG'!K297</f>
        <v>47</v>
      </c>
      <c r="O349" s="1651">
        <f>'[9]sp. DRG'!L297</f>
        <v>0</v>
      </c>
      <c r="P349" s="1656">
        <f>'[9]sp. DRG'!M297</f>
        <v>71.576740000000001</v>
      </c>
      <c r="Q349" s="1651">
        <f>'[9]sp. DRG'!N297</f>
        <v>0</v>
      </c>
      <c r="R349" s="1656">
        <f>'[9]sp. DRG'!O297</f>
        <v>0</v>
      </c>
      <c r="S349" s="1656">
        <f>'[9]sp. DRG'!P297</f>
        <v>0</v>
      </c>
      <c r="T349" s="1651">
        <f>'[9]sp. DRG'!Q297</f>
        <v>1173</v>
      </c>
      <c r="U349" s="1656">
        <f>'[9]sp. DRG'!R297</f>
        <v>395.22573</v>
      </c>
      <c r="V349" s="1651">
        <f>'[9]sp. DRG'!S297</f>
        <v>850</v>
      </c>
      <c r="W349" s="1656">
        <f>'[9]sp. DRG'!T297</f>
        <v>270.94990999999999</v>
      </c>
      <c r="X349" s="1618">
        <f t="shared" si="74"/>
        <v>1562.5804600000001</v>
      </c>
      <c r="Y349" s="1578">
        <f t="shared" si="75"/>
        <v>1399.1364100000001</v>
      </c>
      <c r="Z349" s="1597"/>
      <c r="AA349" s="1597"/>
    </row>
    <row r="350" spans="1:29" s="1598" customFormat="1" ht="13.5" thickBot="1">
      <c r="A350" s="2110" t="s">
        <v>797</v>
      </c>
      <c r="B350" s="2111" t="s">
        <v>798</v>
      </c>
      <c r="C350" s="2112">
        <v>1</v>
      </c>
      <c r="D350" s="1593">
        <f>'[9]sp. DRG'!E298</f>
        <v>598</v>
      </c>
      <c r="E350" s="1592">
        <f>'[9]sp. DRG'!F298</f>
        <v>854.88285999999982</v>
      </c>
      <c r="F350" s="1593">
        <f>'[9]sp. DRG'!G298</f>
        <v>864</v>
      </c>
      <c r="G350" s="1592">
        <f>'[9]sp. DRG'!H298</f>
        <v>854.88285999999982</v>
      </c>
      <c r="H350" s="1651"/>
      <c r="I350" s="1592"/>
      <c r="J350" s="1651"/>
      <c r="K350" s="1592"/>
      <c r="L350" s="1651">
        <f>'[9]sp. DRG'!I298</f>
        <v>72</v>
      </c>
      <c r="M350" s="1656">
        <f>'[9]sp. DRG'!J298</f>
        <v>159.47273999999999</v>
      </c>
      <c r="N350" s="1651">
        <f>'[9]sp. DRG'!K298</f>
        <v>75</v>
      </c>
      <c r="O350" s="1651">
        <f>'[9]sp. DRG'!L298</f>
        <v>0</v>
      </c>
      <c r="P350" s="1656">
        <f>'[9]sp. DRG'!M298</f>
        <v>159.47273999999999</v>
      </c>
      <c r="Q350" s="1651">
        <f>'[9]sp. DRG'!N298</f>
        <v>0</v>
      </c>
      <c r="R350" s="1656">
        <f>'[9]sp. DRG'!O298</f>
        <v>0</v>
      </c>
      <c r="S350" s="1656">
        <f>'[9]sp. DRG'!P298</f>
        <v>0</v>
      </c>
      <c r="T350" s="1651">
        <f>'[9]sp. DRG'!Q298</f>
        <v>3600</v>
      </c>
      <c r="U350" s="1656">
        <f>'[9]sp. DRG'!R298</f>
        <v>360</v>
      </c>
      <c r="V350" s="1651">
        <f>'[9]sp. DRG'!S298</f>
        <v>3213</v>
      </c>
      <c r="W350" s="1656">
        <f>'[9]sp. DRG'!T298</f>
        <v>323</v>
      </c>
      <c r="X350" s="1618">
        <f t="shared" si="74"/>
        <v>1374.3555999999999</v>
      </c>
      <c r="Y350" s="1578">
        <f t="shared" si="75"/>
        <v>1337.3555999999999</v>
      </c>
      <c r="Z350" s="1597"/>
      <c r="AA350" s="1597"/>
    </row>
    <row r="351" spans="1:29" s="1598" customFormat="1" ht="21" customHeight="1" thickBot="1">
      <c r="A351" s="2110" t="s">
        <v>799</v>
      </c>
      <c r="B351" s="2111" t="s">
        <v>800</v>
      </c>
      <c r="C351" s="2112">
        <v>1</v>
      </c>
      <c r="D351" s="1593">
        <f>'[9]sp. DRG'!E299</f>
        <v>727</v>
      </c>
      <c r="E351" s="1592">
        <f>'[9]sp. DRG'!F299</f>
        <v>1010.77358</v>
      </c>
      <c r="F351" s="1593">
        <f>'[9]sp. DRG'!G299</f>
        <v>959</v>
      </c>
      <c r="G351" s="1592">
        <f>'[9]sp. DRG'!H299</f>
        <v>1010.77358</v>
      </c>
      <c r="H351" s="1651"/>
      <c r="I351" s="1592"/>
      <c r="J351" s="1651"/>
      <c r="K351" s="1592"/>
      <c r="L351" s="1651">
        <f>'[9]sp. DRG'!I299</f>
        <v>191</v>
      </c>
      <c r="M351" s="1656">
        <f>'[9]sp. DRG'!J299</f>
        <v>435.33875</v>
      </c>
      <c r="N351" s="1651">
        <f>'[9]sp. DRG'!K299</f>
        <v>232</v>
      </c>
      <c r="O351" s="1651">
        <f>'[9]sp. DRG'!L299</f>
        <v>0</v>
      </c>
      <c r="P351" s="1656">
        <f>'[9]sp. DRG'!M299</f>
        <v>435.33875</v>
      </c>
      <c r="Q351" s="1651">
        <f>'[9]sp. DRG'!N299</f>
        <v>0</v>
      </c>
      <c r="R351" s="1656">
        <f>'[9]sp. DRG'!O299</f>
        <v>0</v>
      </c>
      <c r="S351" s="1656">
        <f>'[9]sp. DRG'!P299</f>
        <v>0</v>
      </c>
      <c r="T351" s="1651">
        <f>'[9]sp. DRG'!Q299</f>
        <v>4662</v>
      </c>
      <c r="U351" s="1656">
        <f>'[9]sp. DRG'!R299</f>
        <v>804.09519000000012</v>
      </c>
      <c r="V351" s="1651">
        <f>'[9]sp. DRG'!S299</f>
        <v>6462</v>
      </c>
      <c r="W351" s="1656">
        <f>'[9]sp. DRG'!T299</f>
        <v>804.09518999999989</v>
      </c>
      <c r="X351" s="1618">
        <f t="shared" si="74"/>
        <v>2250.2075199999999</v>
      </c>
      <c r="Y351" s="1578">
        <f t="shared" si="75"/>
        <v>2250.2075199999999</v>
      </c>
      <c r="Z351" s="1597"/>
      <c r="AA351" s="1597"/>
    </row>
    <row r="352" spans="1:29" s="1598" customFormat="1" ht="13.5" thickBot="1">
      <c r="A352" s="2110" t="s">
        <v>801</v>
      </c>
      <c r="B352" s="2111" t="s">
        <v>802</v>
      </c>
      <c r="C352" s="2112">
        <v>1</v>
      </c>
      <c r="D352" s="1593">
        <f>'[9]sp. DRG'!E300</f>
        <v>0</v>
      </c>
      <c r="E352" s="1592">
        <f>'[9]sp. DRG'!F300</f>
        <v>0</v>
      </c>
      <c r="F352" s="1593">
        <f>'[9]sp. DRG'!G300</f>
        <v>0</v>
      </c>
      <c r="G352" s="1592">
        <f>'[9]sp. DRG'!H300</f>
        <v>0</v>
      </c>
      <c r="H352" s="1651"/>
      <c r="I352" s="1592"/>
      <c r="J352" s="1651"/>
      <c r="K352" s="1592"/>
      <c r="L352" s="1651">
        <f>'[9]sp. DRG'!I300</f>
        <v>0</v>
      </c>
      <c r="M352" s="1656">
        <f>'[9]sp. DRG'!J300</f>
        <v>0</v>
      </c>
      <c r="N352" s="1651">
        <f>'[9]sp. DRG'!K300</f>
        <v>0</v>
      </c>
      <c r="O352" s="1651">
        <f>'[9]sp. DRG'!L300</f>
        <v>0</v>
      </c>
      <c r="P352" s="1656">
        <f>'[9]sp. DRG'!M300</f>
        <v>0</v>
      </c>
      <c r="Q352" s="1651">
        <f>'[9]sp. DRG'!N300</f>
        <v>0</v>
      </c>
      <c r="R352" s="1656">
        <f>'[9]sp. DRG'!O300</f>
        <v>0</v>
      </c>
      <c r="S352" s="1656">
        <f>'[9]sp. DRG'!P300</f>
        <v>0</v>
      </c>
      <c r="T352" s="1651">
        <f>'[9]sp. DRG'!Q300</f>
        <v>0</v>
      </c>
      <c r="U352" s="1656">
        <f>'[9]sp. DRG'!R300</f>
        <v>0</v>
      </c>
      <c r="V352" s="1651">
        <f>'[9]sp. DRG'!S300</f>
        <v>0</v>
      </c>
      <c r="W352" s="1656">
        <f>'[9]sp. DRG'!T300</f>
        <v>0</v>
      </c>
      <c r="X352" s="1618">
        <f t="shared" si="74"/>
        <v>0</v>
      </c>
      <c r="Y352" s="1578">
        <f t="shared" si="75"/>
        <v>0</v>
      </c>
      <c r="Z352" s="1597"/>
      <c r="AA352" s="1597"/>
    </row>
    <row r="353" spans="1:29" s="1598" customFormat="1" ht="13.5" thickBot="1">
      <c r="A353" s="2110" t="s">
        <v>803</v>
      </c>
      <c r="B353" s="2111" t="s">
        <v>804</v>
      </c>
      <c r="C353" s="2112">
        <v>1</v>
      </c>
      <c r="D353" s="1593">
        <f>'[9]sp. DRG'!E301</f>
        <v>1124</v>
      </c>
      <c r="E353" s="1592">
        <f>'[9]sp. DRG'!F301</f>
        <v>1846.2374399999999</v>
      </c>
      <c r="F353" s="1593">
        <f>'[9]sp. DRG'!G301</f>
        <v>1428</v>
      </c>
      <c r="G353" s="1592">
        <f>'[9]sp. DRG'!H301</f>
        <v>1846.2374399999999</v>
      </c>
      <c r="H353" s="1651"/>
      <c r="I353" s="1592"/>
      <c r="J353" s="1651"/>
      <c r="K353" s="1592"/>
      <c r="L353" s="1651">
        <f>'[9]sp. DRG'!I301</f>
        <v>0</v>
      </c>
      <c r="M353" s="1656">
        <f>'[9]sp. DRG'!J301</f>
        <v>0</v>
      </c>
      <c r="N353" s="1651">
        <f>'[9]sp. DRG'!K301</f>
        <v>0</v>
      </c>
      <c r="O353" s="1651">
        <f>'[9]sp. DRG'!L301</f>
        <v>0</v>
      </c>
      <c r="P353" s="1656">
        <f>'[9]sp. DRG'!M301</f>
        <v>0</v>
      </c>
      <c r="Q353" s="1651">
        <f>'[9]sp. DRG'!N301</f>
        <v>0</v>
      </c>
      <c r="R353" s="1656">
        <f>'[9]sp. DRG'!O301</f>
        <v>0</v>
      </c>
      <c r="S353" s="1656">
        <f>'[9]sp. DRG'!P301</f>
        <v>0</v>
      </c>
      <c r="T353" s="1651">
        <f>'[9]sp. DRG'!Q301</f>
        <v>6843</v>
      </c>
      <c r="U353" s="1656">
        <f>'[9]sp. DRG'!R301</f>
        <v>1815.8746800000001</v>
      </c>
      <c r="V353" s="1651">
        <f>'[9]sp. DRG'!S301</f>
        <v>6912</v>
      </c>
      <c r="W353" s="1656">
        <f>'[9]sp. DRG'!T301</f>
        <v>1651.3030100000001</v>
      </c>
      <c r="X353" s="1618">
        <f t="shared" si="74"/>
        <v>3662.1121199999998</v>
      </c>
      <c r="Y353" s="1578">
        <f t="shared" si="75"/>
        <v>3497.54045</v>
      </c>
      <c r="Z353" s="1597"/>
      <c r="AA353" s="1597"/>
    </row>
    <row r="354" spans="1:29" s="1598" customFormat="1" ht="13.5" thickBot="1">
      <c r="A354" s="2110" t="s">
        <v>805</v>
      </c>
      <c r="B354" s="2111" t="s">
        <v>806</v>
      </c>
      <c r="C354" s="2112">
        <v>1</v>
      </c>
      <c r="D354" s="1593">
        <f>'[9]sp. DRG'!E302</f>
        <v>1404</v>
      </c>
      <c r="E354" s="1592">
        <f>'[9]sp. DRG'!F302</f>
        <v>2889.7114100000003</v>
      </c>
      <c r="F354" s="1593">
        <f>'[9]sp. DRG'!G302</f>
        <v>1704</v>
      </c>
      <c r="G354" s="1592">
        <f>'[9]sp. DRG'!H302</f>
        <v>2889.7114100000003</v>
      </c>
      <c r="H354" s="1651"/>
      <c r="I354" s="1656"/>
      <c r="J354" s="1651"/>
      <c r="K354" s="1656"/>
      <c r="L354" s="1651">
        <f>'[9]sp. DRG'!I302</f>
        <v>104</v>
      </c>
      <c r="M354" s="1656">
        <f>'[9]sp. DRG'!J302</f>
        <v>620.19130000000007</v>
      </c>
      <c r="N354" s="1651">
        <f>'[9]sp. DRG'!K302</f>
        <v>0</v>
      </c>
      <c r="O354" s="1651">
        <f>'[9]sp. DRG'!L302</f>
        <v>9664</v>
      </c>
      <c r="P354" s="1656">
        <f>'[9]sp. DRG'!M302</f>
        <v>620.19130000000007</v>
      </c>
      <c r="Q354" s="1651">
        <f>'[9]sp. DRG'!N302</f>
        <v>0</v>
      </c>
      <c r="R354" s="1656">
        <f>'[9]sp. DRG'!O302</f>
        <v>0</v>
      </c>
      <c r="S354" s="1656">
        <f>'[9]sp. DRG'!P302</f>
        <v>0</v>
      </c>
      <c r="T354" s="1651">
        <f>'[9]sp. DRG'!Q302</f>
        <v>0</v>
      </c>
      <c r="U354" s="1656">
        <f>'[9]sp. DRG'!R302</f>
        <v>0</v>
      </c>
      <c r="V354" s="1651">
        <f>'[9]sp. DRG'!S302</f>
        <v>0</v>
      </c>
      <c r="W354" s="1656">
        <f>'[9]sp. DRG'!T302</f>
        <v>0</v>
      </c>
      <c r="X354" s="1618">
        <f t="shared" si="74"/>
        <v>3509.9027100000003</v>
      </c>
      <c r="Y354" s="1578">
        <f t="shared" si="75"/>
        <v>3509.9027100000003</v>
      </c>
      <c r="Z354" s="1597"/>
      <c r="AA354" s="1597"/>
    </row>
    <row r="355" spans="1:29" s="1598" customFormat="1" ht="13.5" thickBot="1">
      <c r="A355" s="2110" t="s">
        <v>807</v>
      </c>
      <c r="B355" s="2111" t="s">
        <v>808</v>
      </c>
      <c r="C355" s="2112">
        <v>1</v>
      </c>
      <c r="D355" s="1593">
        <f>'[9]sp. DRG'!E303</f>
        <v>444</v>
      </c>
      <c r="E355" s="1592">
        <f>'[9]sp. DRG'!F303</f>
        <v>637.39619999999991</v>
      </c>
      <c r="F355" s="1593">
        <f>'[9]sp. DRG'!G303</f>
        <v>494</v>
      </c>
      <c r="G355" s="1592">
        <f>'[9]sp. DRG'!H303</f>
        <v>607.47249999999997</v>
      </c>
      <c r="H355" s="1651"/>
      <c r="I355" s="1656"/>
      <c r="J355" s="1651"/>
      <c r="K355" s="1656"/>
      <c r="L355" s="1651">
        <f>'[9]sp. DRG'!I303</f>
        <v>0</v>
      </c>
      <c r="M355" s="1656">
        <f>'[9]sp. DRG'!J303</f>
        <v>0</v>
      </c>
      <c r="N355" s="1651">
        <f>'[9]sp. DRG'!K303</f>
        <v>0</v>
      </c>
      <c r="O355" s="1651">
        <f>'[9]sp. DRG'!L303</f>
        <v>0</v>
      </c>
      <c r="P355" s="1656">
        <f>'[9]sp. DRG'!M303</f>
        <v>0</v>
      </c>
      <c r="Q355" s="1651">
        <f>'[9]sp. DRG'!N303</f>
        <v>0</v>
      </c>
      <c r="R355" s="1656">
        <f>'[9]sp. DRG'!O303</f>
        <v>0</v>
      </c>
      <c r="S355" s="1656">
        <f>'[9]sp. DRG'!P303</f>
        <v>0</v>
      </c>
      <c r="T355" s="1651">
        <f>'[9]sp. DRG'!Q303</f>
        <v>0</v>
      </c>
      <c r="U355" s="1656">
        <f>'[9]sp. DRG'!R303</f>
        <v>0</v>
      </c>
      <c r="V355" s="1651">
        <f>'[9]sp. DRG'!S303</f>
        <v>0</v>
      </c>
      <c r="W355" s="1656">
        <f>'[9]sp. DRG'!T303</f>
        <v>0</v>
      </c>
      <c r="X355" s="1618">
        <f t="shared" si="74"/>
        <v>637.39619999999991</v>
      </c>
      <c r="Y355" s="1578">
        <f t="shared" si="75"/>
        <v>607.47249999999997</v>
      </c>
      <c r="Z355" s="1597"/>
      <c r="AA355" s="1597"/>
    </row>
    <row r="356" spans="1:29" s="1598" customFormat="1" ht="23.25" thickBot="1">
      <c r="A356" s="2110" t="s">
        <v>809</v>
      </c>
      <c r="B356" s="2111" t="s">
        <v>810</v>
      </c>
      <c r="C356" s="2112">
        <v>1</v>
      </c>
      <c r="D356" s="1593">
        <f>'[9]sp. DRG'!E304</f>
        <v>43</v>
      </c>
      <c r="E356" s="1592">
        <f>'[9]sp. DRG'!F304</f>
        <v>50.20044</v>
      </c>
      <c r="F356" s="1593">
        <f>'[9]sp. DRG'!G304</f>
        <v>41</v>
      </c>
      <c r="G356" s="1592">
        <f>'[9]sp. DRG'!H304</f>
        <v>46.248489999999997</v>
      </c>
      <c r="H356" s="1651"/>
      <c r="I356" s="1656"/>
      <c r="J356" s="1651"/>
      <c r="K356" s="1656"/>
      <c r="L356" s="1651">
        <f>'[9]sp. DRG'!I304</f>
        <v>384</v>
      </c>
      <c r="M356" s="1656">
        <f>'[9]sp. DRG'!J304</f>
        <v>2185.2945300000001</v>
      </c>
      <c r="N356" s="1651">
        <f>'[9]sp. DRG'!K304</f>
        <v>283</v>
      </c>
      <c r="O356" s="1651">
        <f>'[9]sp. DRG'!L304</f>
        <v>6540</v>
      </c>
      <c r="P356" s="1656">
        <f>'[9]sp. DRG'!M304</f>
        <v>2044.7271400000002</v>
      </c>
      <c r="Q356" s="1651">
        <f>'[9]sp. DRG'!N304</f>
        <v>0</v>
      </c>
      <c r="R356" s="1656">
        <f>'[9]sp. DRG'!O304</f>
        <v>0</v>
      </c>
      <c r="S356" s="1656">
        <f>'[9]sp. DRG'!P304</f>
        <v>0</v>
      </c>
      <c r="T356" s="1651">
        <f>'[9]sp. DRG'!Q304</f>
        <v>123</v>
      </c>
      <c r="U356" s="1656">
        <f>'[9]sp. DRG'!R304</f>
        <v>42.816420000000008</v>
      </c>
      <c r="V356" s="1651">
        <f>'[9]sp. DRG'!S304</f>
        <v>111</v>
      </c>
      <c r="W356" s="1656">
        <f>'[9]sp. DRG'!T304</f>
        <v>37.209510000000002</v>
      </c>
      <c r="X356" s="1618">
        <f t="shared" si="74"/>
        <v>2278.3113900000003</v>
      </c>
      <c r="Y356" s="1578">
        <f t="shared" si="75"/>
        <v>2128.18514</v>
      </c>
      <c r="Z356" s="1597"/>
      <c r="AA356" s="1597"/>
    </row>
    <row r="357" spans="1:29" s="1598" customFormat="1" ht="23.25" thickBot="1">
      <c r="A357" s="2110" t="s">
        <v>811</v>
      </c>
      <c r="B357" s="2111" t="s">
        <v>812</v>
      </c>
      <c r="C357" s="2112">
        <v>1</v>
      </c>
      <c r="D357" s="1593">
        <f>'[9]sp. DRG'!E305</f>
        <v>53</v>
      </c>
      <c r="E357" s="1592">
        <f>'[9]sp. DRG'!F305</f>
        <v>77.972750000000005</v>
      </c>
      <c r="F357" s="1593">
        <f>'[9]sp. DRG'!G305</f>
        <v>84</v>
      </c>
      <c r="G357" s="1592">
        <f>'[9]sp. DRG'!H305</f>
        <v>72.370440000000002</v>
      </c>
      <c r="H357" s="1651"/>
      <c r="I357" s="1656"/>
      <c r="J357" s="1651"/>
      <c r="K357" s="1656"/>
      <c r="L357" s="1651">
        <f>'[9]sp. DRG'!I305</f>
        <v>225</v>
      </c>
      <c r="M357" s="1656">
        <f>'[9]sp. DRG'!J305</f>
        <v>1572.2254399999999</v>
      </c>
      <c r="N357" s="1651">
        <f>'[9]sp. DRG'!K305</f>
        <v>123</v>
      </c>
      <c r="O357" s="1651">
        <f>'[9]sp. DRG'!L305</f>
        <v>4673</v>
      </c>
      <c r="P357" s="1656">
        <f>'[9]sp. DRG'!M305</f>
        <v>1362.1112000000001</v>
      </c>
      <c r="Q357" s="1651">
        <f>'[9]sp. DRG'!N305</f>
        <v>0</v>
      </c>
      <c r="R357" s="1656">
        <f>'[9]sp. DRG'!O305</f>
        <v>0</v>
      </c>
      <c r="S357" s="1656">
        <f>'[9]sp. DRG'!P305</f>
        <v>0</v>
      </c>
      <c r="T357" s="1651">
        <f>'[9]sp. DRG'!Q305</f>
        <v>0</v>
      </c>
      <c r="U357" s="1656">
        <f>'[9]sp. DRG'!R305</f>
        <v>0</v>
      </c>
      <c r="V357" s="1651">
        <f>'[9]sp. DRG'!S305</f>
        <v>0</v>
      </c>
      <c r="W357" s="1656">
        <f>'[9]sp. DRG'!T305</f>
        <v>0</v>
      </c>
      <c r="X357" s="1618">
        <f t="shared" si="74"/>
        <v>1650.1981899999998</v>
      </c>
      <c r="Y357" s="1578">
        <f t="shared" si="75"/>
        <v>1434.48164</v>
      </c>
      <c r="Z357" s="1597"/>
      <c r="AA357" s="1597"/>
    </row>
    <row r="358" spans="1:29" s="1598" customFormat="1" ht="23.25" thickBot="1">
      <c r="A358" s="651" t="s">
        <v>813</v>
      </c>
      <c r="B358" s="652" t="s">
        <v>814</v>
      </c>
      <c r="C358" s="653">
        <v>3</v>
      </c>
      <c r="D358" s="1593"/>
      <c r="E358" s="1656"/>
      <c r="F358" s="1651"/>
      <c r="G358" s="1656"/>
      <c r="H358" s="1651"/>
      <c r="I358" s="1656"/>
      <c r="J358" s="1651"/>
      <c r="K358" s="1656"/>
      <c r="L358" s="1651">
        <f>'[9]sp. recuperare si  cronici'!E91</f>
        <v>133</v>
      </c>
      <c r="M358" s="1656">
        <f>'[9]sp. recuperare si  cronici'!F91</f>
        <v>446.31553000000002</v>
      </c>
      <c r="N358" s="1651">
        <f>'[9]sp. recuperare si  cronici'!G91</f>
        <v>135</v>
      </c>
      <c r="O358" s="1651">
        <f>'[9]sp. recuperare si  cronici'!H91</f>
        <v>0</v>
      </c>
      <c r="P358" s="1656">
        <f>'[9]sp. recuperare si  cronici'!I91</f>
        <v>446.31553000000002</v>
      </c>
      <c r="Q358" s="1651">
        <f>'[9]sp. recuperare si  cronici'!J91</f>
        <v>560</v>
      </c>
      <c r="R358" s="1656">
        <f>'[9]sp. recuperare si  cronici'!K91</f>
        <v>131.94720000000001</v>
      </c>
      <c r="S358" s="1656">
        <f>'[9]sp. recuperare si  cronici'!L91</f>
        <v>131.94720000000001</v>
      </c>
      <c r="T358" s="1651">
        <f>'[9]sp. recuperare si  cronici'!M91</f>
        <v>0</v>
      </c>
      <c r="U358" s="1656">
        <f>'[9]sp. recuperare si  cronici'!N91</f>
        <v>0</v>
      </c>
      <c r="V358" s="1651">
        <f>'[9]sp. recuperare si  cronici'!O91</f>
        <v>0</v>
      </c>
      <c r="W358" s="1656">
        <f>'[9]sp. recuperare si  cronici'!P91</f>
        <v>0</v>
      </c>
      <c r="X358" s="1618">
        <f t="shared" si="74"/>
        <v>578.26273000000003</v>
      </c>
      <c r="Y358" s="1578">
        <f t="shared" si="75"/>
        <v>578.26273000000003</v>
      </c>
      <c r="Z358" s="1597"/>
      <c r="AA358" s="1597"/>
    </row>
    <row r="359" spans="1:29" s="1598" customFormat="1" ht="13.5" thickBot="1">
      <c r="A359" s="651" t="s">
        <v>815</v>
      </c>
      <c r="B359" s="2113" t="s">
        <v>816</v>
      </c>
      <c r="C359" s="653">
        <v>3</v>
      </c>
      <c r="D359" s="1593"/>
      <c r="E359" s="1656"/>
      <c r="F359" s="1651"/>
      <c r="G359" s="1656"/>
      <c r="H359" s="1651"/>
      <c r="I359" s="1656"/>
      <c r="J359" s="1651"/>
      <c r="K359" s="1656"/>
      <c r="L359" s="1651">
        <f>'[9]sp. recuperare si  cronici'!E92</f>
        <v>0</v>
      </c>
      <c r="M359" s="1656">
        <f>'[9]sp. recuperare si  cronici'!F92</f>
        <v>0</v>
      </c>
      <c r="N359" s="1651">
        <f>'[9]sp. recuperare si  cronici'!G92</f>
        <v>0</v>
      </c>
      <c r="O359" s="1651">
        <f>'[9]sp. recuperare si  cronici'!H92</f>
        <v>0</v>
      </c>
      <c r="P359" s="1656">
        <f>'[9]sp. recuperare si  cronici'!I92</f>
        <v>0</v>
      </c>
      <c r="Q359" s="1651">
        <f>'[9]sp. recuperare si  cronici'!J92</f>
        <v>800</v>
      </c>
      <c r="R359" s="1656">
        <f>'[9]sp. recuperare si  cronici'!K92</f>
        <v>188.49600000000001</v>
      </c>
      <c r="S359" s="1656">
        <f>'[9]sp. recuperare si  cronici'!L92</f>
        <v>188.49600000000001</v>
      </c>
      <c r="T359" s="1651">
        <f>'[9]sp. recuperare si  cronici'!M92</f>
        <v>0</v>
      </c>
      <c r="U359" s="1656">
        <f>'[9]sp. recuperare si  cronici'!N92</f>
        <v>0</v>
      </c>
      <c r="V359" s="1651">
        <f>'[9]sp. recuperare si  cronici'!O92</f>
        <v>0</v>
      </c>
      <c r="W359" s="1656">
        <f>'[9]sp. recuperare si  cronici'!P92</f>
        <v>0</v>
      </c>
      <c r="X359" s="1618">
        <f t="shared" si="74"/>
        <v>188.49600000000001</v>
      </c>
      <c r="Y359" s="1578">
        <f t="shared" si="75"/>
        <v>188.49600000000001</v>
      </c>
      <c r="Z359" s="1597"/>
      <c r="AA359" s="1597"/>
    </row>
    <row r="360" spans="1:29" s="1598" customFormat="1" ht="23.25" thickBot="1">
      <c r="A360" s="651" t="s">
        <v>817</v>
      </c>
      <c r="B360" s="2113" t="s">
        <v>818</v>
      </c>
      <c r="C360" s="653">
        <v>3</v>
      </c>
      <c r="D360" s="1593"/>
      <c r="E360" s="1656"/>
      <c r="F360" s="1651"/>
      <c r="G360" s="1656"/>
      <c r="H360" s="1651"/>
      <c r="I360" s="1656"/>
      <c r="J360" s="1651"/>
      <c r="K360" s="1656"/>
      <c r="L360" s="1651">
        <f>'[9]sp. recuperare si  cronici'!E93</f>
        <v>84</v>
      </c>
      <c r="M360" s="1656">
        <f>'[9]sp. recuperare si  cronici'!F93</f>
        <v>245.56909000000002</v>
      </c>
      <c r="N360" s="1651">
        <f>'[9]sp. recuperare si  cronici'!G93</f>
        <v>99</v>
      </c>
      <c r="O360" s="1651">
        <f>'[9]sp. recuperare si  cronici'!H93</f>
        <v>0</v>
      </c>
      <c r="P360" s="1656">
        <f>'[9]sp. recuperare si  cronici'!I93</f>
        <v>245.56909000000002</v>
      </c>
      <c r="Q360" s="1651">
        <f>'[9]sp. recuperare si  cronici'!J93</f>
        <v>1680</v>
      </c>
      <c r="R360" s="1656">
        <f>'[9]sp. recuperare si  cronici'!K93</f>
        <v>395.84160000000003</v>
      </c>
      <c r="S360" s="1656">
        <f>'[9]sp. recuperare si  cronici'!L93</f>
        <v>395.84160000000003</v>
      </c>
      <c r="T360" s="1651">
        <f>'[9]sp. recuperare si  cronici'!M93</f>
        <v>0</v>
      </c>
      <c r="U360" s="1656">
        <f>'[9]sp. recuperare si  cronici'!N93</f>
        <v>0</v>
      </c>
      <c r="V360" s="1651">
        <f>'[9]sp. recuperare si  cronici'!O93</f>
        <v>0</v>
      </c>
      <c r="W360" s="1656">
        <f>'[9]sp. recuperare si  cronici'!P93</f>
        <v>0</v>
      </c>
      <c r="X360" s="1618">
        <f t="shared" si="74"/>
        <v>641.41069000000005</v>
      </c>
      <c r="Y360" s="1578">
        <f t="shared" si="75"/>
        <v>641.41069000000005</v>
      </c>
      <c r="Z360" s="1597"/>
      <c r="AA360" s="1597"/>
    </row>
    <row r="361" spans="1:29" s="1598" customFormat="1" ht="13.5" thickBot="1">
      <c r="A361" s="651" t="s">
        <v>819</v>
      </c>
      <c r="B361" s="2113" t="s">
        <v>820</v>
      </c>
      <c r="C361" s="653">
        <v>1</v>
      </c>
      <c r="D361" s="1593">
        <f>'[9]sp. DRG'!E308</f>
        <v>109</v>
      </c>
      <c r="E361" s="1593">
        <f>'[9]sp. DRG'!F308</f>
        <v>121.89034000000001</v>
      </c>
      <c r="F361" s="1593">
        <f>'[9]sp. DRG'!G308</f>
        <v>130</v>
      </c>
      <c r="G361" s="1593">
        <f>'[9]sp. DRG'!H308</f>
        <v>121.89034000000001</v>
      </c>
      <c r="H361" s="1651"/>
      <c r="I361" s="1656"/>
      <c r="J361" s="1651"/>
      <c r="K361" s="1656"/>
      <c r="L361" s="1651">
        <f>'[9]sp. DRG'!I308</f>
        <v>84</v>
      </c>
      <c r="M361" s="1651">
        <f>'[9]sp. DRG'!J308</f>
        <v>239.96484000000001</v>
      </c>
      <c r="N361" s="1651">
        <f>'[9]sp. DRG'!K308</f>
        <v>84</v>
      </c>
      <c r="O361" s="1651">
        <f>'[9]sp. DRG'!L308</f>
        <v>0</v>
      </c>
      <c r="P361" s="1651">
        <f>'[9]sp. DRG'!M308</f>
        <v>237.06800000000001</v>
      </c>
      <c r="Q361" s="1651">
        <f>'[9]sp. DRG'!N308</f>
        <v>0</v>
      </c>
      <c r="R361" s="1651">
        <f>'[9]sp. DRG'!O308</f>
        <v>0</v>
      </c>
      <c r="S361" s="1651">
        <f>'[9]sp. DRG'!P308</f>
        <v>0</v>
      </c>
      <c r="T361" s="1651">
        <f>'[9]sp. DRG'!Q308</f>
        <v>1515</v>
      </c>
      <c r="U361" s="1651">
        <f>'[9]sp. DRG'!R308</f>
        <v>365.05953</v>
      </c>
      <c r="V361" s="1651">
        <f>'[9]sp. DRG'!S308</f>
        <v>1272</v>
      </c>
      <c r="W361" s="1651">
        <f>'[9]sp. DRG'!T308</f>
        <v>281.16537</v>
      </c>
      <c r="X361" s="1618">
        <f t="shared" si="74"/>
        <v>726.91471000000001</v>
      </c>
      <c r="Y361" s="1578">
        <f t="shared" si="75"/>
        <v>640.12371000000007</v>
      </c>
      <c r="Z361" s="1597"/>
      <c r="AA361" s="1597"/>
    </row>
    <row r="362" spans="1:29" s="1598" customFormat="1" ht="13.5" thickBot="1">
      <c r="A362" s="651" t="s">
        <v>821</v>
      </c>
      <c r="B362" s="2113" t="s">
        <v>822</v>
      </c>
      <c r="C362" s="653">
        <v>1</v>
      </c>
      <c r="D362" s="1593">
        <f>'[9]sp. DRG'!E307</f>
        <v>52</v>
      </c>
      <c r="E362" s="1593">
        <f>'[9]sp. DRG'!F307</f>
        <v>25.044450000000001</v>
      </c>
      <c r="F362" s="1593">
        <f>'[9]sp. DRG'!G307</f>
        <v>41</v>
      </c>
      <c r="G362" s="1593">
        <f>'[9]sp. DRG'!H307</f>
        <v>18.642479999999999</v>
      </c>
      <c r="H362" s="1651"/>
      <c r="I362" s="1656"/>
      <c r="J362" s="1651"/>
      <c r="K362" s="1656"/>
      <c r="L362" s="1651">
        <f>'[9]sp. DRG'!I307</f>
        <v>0</v>
      </c>
      <c r="M362" s="1651">
        <f>'[9]sp. DRG'!J307</f>
        <v>0</v>
      </c>
      <c r="N362" s="1651">
        <f>'[9]sp. DRG'!K307</f>
        <v>0</v>
      </c>
      <c r="O362" s="1651">
        <f>'[9]sp. DRG'!L307</f>
        <v>0</v>
      </c>
      <c r="P362" s="1651">
        <f>'[9]sp. DRG'!M307</f>
        <v>0</v>
      </c>
      <c r="Q362" s="1651">
        <f>'[9]sp. DRG'!N307</f>
        <v>0</v>
      </c>
      <c r="R362" s="1651">
        <f>'[9]sp. DRG'!O307</f>
        <v>0</v>
      </c>
      <c r="S362" s="1651">
        <f>'[9]sp. DRG'!P307</f>
        <v>0</v>
      </c>
      <c r="T362" s="1651">
        <f>'[9]sp. DRG'!Q307</f>
        <v>486</v>
      </c>
      <c r="U362" s="1651">
        <f>'[9]sp. DRG'!R307</f>
        <v>158.44404</v>
      </c>
      <c r="V362" s="1651">
        <f>'[9]sp. DRG'!S307</f>
        <v>332</v>
      </c>
      <c r="W362" s="1651">
        <f>'[9]sp. DRG'!T307</f>
        <v>112.52911999999999</v>
      </c>
      <c r="X362" s="1618">
        <f t="shared" si="74"/>
        <v>183.48849000000001</v>
      </c>
      <c r="Y362" s="1578">
        <f t="shared" si="75"/>
        <v>131.17159999999998</v>
      </c>
      <c r="Z362" s="1597"/>
      <c r="AA362" s="1597"/>
    </row>
    <row r="363" spans="1:29" s="1598" customFormat="1" ht="13.5" thickBot="1">
      <c r="A363" s="2114" t="s">
        <v>823</v>
      </c>
      <c r="B363" s="2115" t="s">
        <v>824</v>
      </c>
      <c r="C363" s="657">
        <v>1</v>
      </c>
      <c r="D363" s="1602">
        <f>'[9]sp. DRG'!E306</f>
        <v>582</v>
      </c>
      <c r="E363" s="1602">
        <f>'[9]sp. DRG'!F306</f>
        <v>459.09905999999995</v>
      </c>
      <c r="F363" s="1602">
        <f>'[9]sp. DRG'!G306</f>
        <v>746</v>
      </c>
      <c r="G363" s="1602">
        <f>'[9]sp. DRG'!H306</f>
        <v>459.09905999999995</v>
      </c>
      <c r="H363" s="1729"/>
      <c r="I363" s="1729"/>
      <c r="J363" s="1729"/>
      <c r="K363" s="1729"/>
      <c r="L363" s="1729">
        <f>'[9]sp. DRG'!I306</f>
        <v>0</v>
      </c>
      <c r="M363" s="1729">
        <f>'[9]sp. DRG'!J306</f>
        <v>0</v>
      </c>
      <c r="N363" s="1729">
        <f>'[9]sp. DRG'!K306</f>
        <v>0</v>
      </c>
      <c r="O363" s="1729">
        <f>'[9]sp. DRG'!L306</f>
        <v>0</v>
      </c>
      <c r="P363" s="1729">
        <f>'[9]sp. DRG'!M306</f>
        <v>0</v>
      </c>
      <c r="Q363" s="1729">
        <f>'[9]sp. DRG'!N306</f>
        <v>0</v>
      </c>
      <c r="R363" s="1729">
        <f>'[9]sp. DRG'!O306</f>
        <v>0</v>
      </c>
      <c r="S363" s="1729">
        <f>'[9]sp. DRG'!P306</f>
        <v>0</v>
      </c>
      <c r="T363" s="1729">
        <f>'[9]sp. DRG'!Q306</f>
        <v>1800</v>
      </c>
      <c r="U363" s="1729">
        <f>'[9]sp. DRG'!R306</f>
        <v>180</v>
      </c>
      <c r="V363" s="1729">
        <f>'[9]sp. DRG'!S306</f>
        <v>2222</v>
      </c>
      <c r="W363" s="1729">
        <f>'[9]sp. DRG'!T306</f>
        <v>180</v>
      </c>
      <c r="X363" s="1618">
        <f t="shared" si="74"/>
        <v>639.09906000000001</v>
      </c>
      <c r="Y363" s="1578">
        <f t="shared" si="75"/>
        <v>639.09906000000001</v>
      </c>
      <c r="Z363" s="1597"/>
      <c r="AA363" s="1597"/>
    </row>
    <row r="364" spans="1:29" s="1598" customFormat="1" ht="23.25" thickBot="1">
      <c r="A364" s="2116" t="s">
        <v>825</v>
      </c>
      <c r="B364" s="2117" t="s">
        <v>826</v>
      </c>
      <c r="C364" s="660">
        <v>3</v>
      </c>
      <c r="D364" s="1602"/>
      <c r="E364" s="1602"/>
      <c r="F364" s="1602"/>
      <c r="G364" s="1602"/>
      <c r="H364" s="1729"/>
      <c r="I364" s="1729"/>
      <c r="J364" s="1729"/>
      <c r="K364" s="1729"/>
      <c r="L364" s="1729">
        <f>'[9]sp. recuperare si  cronici'!E94</f>
        <v>195</v>
      </c>
      <c r="M364" s="1729">
        <f>'[9]sp. recuperare si  cronici'!F94</f>
        <v>452.04932999999994</v>
      </c>
      <c r="N364" s="1729">
        <f>'[9]sp. recuperare si  cronici'!G94</f>
        <v>193</v>
      </c>
      <c r="O364" s="1729">
        <f>'[9]sp. recuperare si  cronici'!H94</f>
        <v>0</v>
      </c>
      <c r="P364" s="1729">
        <f>'[9]sp. recuperare si  cronici'!I94</f>
        <v>433.76039999999995</v>
      </c>
      <c r="Q364" s="1729">
        <f>'[9]sp. recuperare si  cronici'!J94</f>
        <v>0</v>
      </c>
      <c r="R364" s="1729">
        <f>'[9]sp. recuperare si  cronici'!K94</f>
        <v>0</v>
      </c>
      <c r="S364" s="1729">
        <f>'[9]sp. recuperare si  cronici'!L94</f>
        <v>0</v>
      </c>
      <c r="T364" s="1729">
        <f>'[9]sp. recuperare si  cronici'!Q94</f>
        <v>0</v>
      </c>
      <c r="U364" s="1729">
        <f>'[9]sp. recuperare si  cronici'!R94</f>
        <v>0</v>
      </c>
      <c r="V364" s="1729">
        <f>'[9]sp. recuperare si  cronici'!S94</f>
        <v>0</v>
      </c>
      <c r="W364" s="1729">
        <f>'[9]sp. recuperare si  cronici'!T94</f>
        <v>0</v>
      </c>
      <c r="X364" s="1618">
        <f t="shared" si="74"/>
        <v>452.04932999999994</v>
      </c>
      <c r="Y364" s="1578">
        <f t="shared" si="75"/>
        <v>433.76039999999995</v>
      </c>
      <c r="Z364" s="1597"/>
      <c r="AA364" s="1597"/>
    </row>
    <row r="365" spans="1:29" s="1598" customFormat="1" ht="13.5" thickBot="1">
      <c r="A365" s="2110" t="s">
        <v>827</v>
      </c>
      <c r="B365" s="2118" t="s">
        <v>828</v>
      </c>
      <c r="C365" s="662">
        <v>1</v>
      </c>
      <c r="D365" s="1608">
        <f>'[9]sp. DRG'!E309</f>
        <v>771</v>
      </c>
      <c r="E365" s="1607">
        <f>'[9]sp. DRG'!F309</f>
        <v>967.55103000000008</v>
      </c>
      <c r="F365" s="1608">
        <f>'[9]sp. DRG'!G309</f>
        <v>767</v>
      </c>
      <c r="G365" s="1607">
        <f>'[9]sp. DRG'!H309</f>
        <v>967.55103000000008</v>
      </c>
      <c r="H365" s="1712"/>
      <c r="I365" s="1711"/>
      <c r="J365" s="1712"/>
      <c r="K365" s="1711"/>
      <c r="L365" s="1712">
        <f>'[9]sp. DRG'!I309</f>
        <v>112</v>
      </c>
      <c r="M365" s="1711">
        <f>'[9]sp. DRG'!J309</f>
        <v>259.63857999999999</v>
      </c>
      <c r="N365" s="1712">
        <f>'[9]sp. DRG'!K309</f>
        <v>114</v>
      </c>
      <c r="O365" s="1712">
        <f>'[9]sp. DRG'!L309</f>
        <v>0</v>
      </c>
      <c r="P365" s="1711">
        <f>'[9]sp. DRG'!M309</f>
        <v>259.63857999999999</v>
      </c>
      <c r="Q365" s="1712">
        <f>'[9]sp. DRG'!N309</f>
        <v>720</v>
      </c>
      <c r="R365" s="1711">
        <f>'[9]sp. DRG'!O309</f>
        <v>169.64640000000003</v>
      </c>
      <c r="S365" s="1711">
        <f>'[9]sp. DRG'!P309</f>
        <v>169.64640000000003</v>
      </c>
      <c r="T365" s="1712">
        <f>'[9]sp. DRG'!Q309</f>
        <v>579</v>
      </c>
      <c r="U365" s="1711">
        <f>'[9]sp. DRG'!R309</f>
        <v>195.92828999999998</v>
      </c>
      <c r="V365" s="1712">
        <f>'[9]sp. DRG'!S309</f>
        <v>547</v>
      </c>
      <c r="W365" s="1711">
        <f>'[9]sp. DRG'!T309</f>
        <v>160.7225</v>
      </c>
      <c r="X365" s="1618">
        <f t="shared" si="74"/>
        <v>1592.7643</v>
      </c>
      <c r="Y365" s="1578">
        <f t="shared" si="75"/>
        <v>1557.5585100000001</v>
      </c>
      <c r="Z365" s="1597"/>
      <c r="AA365" s="1597"/>
    </row>
    <row r="366" spans="1:29" ht="13.5" thickBot="1">
      <c r="A366" s="3027" t="s">
        <v>829</v>
      </c>
      <c r="B366" s="3028"/>
      <c r="C366" s="3031"/>
      <c r="D366" s="1610">
        <f>SUM(D343:D365)</f>
        <v>22403</v>
      </c>
      <c r="E366" s="1611">
        <f t="shared" ref="E366:Y366" si="76">SUM(E343:E365)</f>
        <v>37025.074690000009</v>
      </c>
      <c r="F366" s="1610">
        <f t="shared" si="76"/>
        <v>27147</v>
      </c>
      <c r="G366" s="1611">
        <f t="shared" si="76"/>
        <v>36552.468730000008</v>
      </c>
      <c r="H366" s="1610">
        <f t="shared" si="76"/>
        <v>0</v>
      </c>
      <c r="I366" s="1611">
        <f t="shared" si="76"/>
        <v>0</v>
      </c>
      <c r="J366" s="1610">
        <f t="shared" si="76"/>
        <v>0</v>
      </c>
      <c r="K366" s="1611">
        <f t="shared" si="76"/>
        <v>0</v>
      </c>
      <c r="L366" s="1610">
        <f t="shared" si="76"/>
        <v>2919</v>
      </c>
      <c r="M366" s="1611">
        <f t="shared" si="76"/>
        <v>11165.408010000001</v>
      </c>
      <c r="N366" s="1610">
        <f t="shared" si="76"/>
        <v>2375</v>
      </c>
      <c r="O366" s="1610">
        <f t="shared" si="76"/>
        <v>28163</v>
      </c>
      <c r="P366" s="1611">
        <f t="shared" si="76"/>
        <v>10429.72278</v>
      </c>
      <c r="Q366" s="1610">
        <f t="shared" si="76"/>
        <v>3760</v>
      </c>
      <c r="R366" s="1611">
        <f t="shared" si="76"/>
        <v>885.93120000000022</v>
      </c>
      <c r="S366" s="1611">
        <f t="shared" si="76"/>
        <v>885.93120000000022</v>
      </c>
      <c r="T366" s="1610">
        <f t="shared" si="76"/>
        <v>49503</v>
      </c>
      <c r="U366" s="1611">
        <f t="shared" si="76"/>
        <v>11265.525540000001</v>
      </c>
      <c r="V366" s="1610">
        <f t="shared" si="76"/>
        <v>45075</v>
      </c>
      <c r="W366" s="1611">
        <f t="shared" si="76"/>
        <v>8924.22415</v>
      </c>
      <c r="X366" s="1611">
        <f t="shared" si="76"/>
        <v>60341.939440000009</v>
      </c>
      <c r="Y366" s="1611">
        <f t="shared" si="76"/>
        <v>56792.346860000012</v>
      </c>
      <c r="Z366" s="1614">
        <f>'[9]sp. DRG'!U310+'[9]sp. recuperare si  cronici'!U95+'[9]sp. acuti altele decat DRG'!U59</f>
        <v>60341.939440000009</v>
      </c>
      <c r="AA366" s="1614">
        <f>'[9]sp. DRG'!V310+'[9]sp. recuperare si  cronici'!V95+'[9]sp. acuti altele decat DRG'!V59</f>
        <v>56792.346859999998</v>
      </c>
      <c r="AB366" s="1615">
        <f>X366-Z366</f>
        <v>0</v>
      </c>
      <c r="AC366" s="1615">
        <f>Y366-AA366</f>
        <v>0</v>
      </c>
    </row>
    <row r="367" spans="1:29" s="1756" customFormat="1">
      <c r="A367" s="2119" t="s">
        <v>830</v>
      </c>
      <c r="B367" s="2120" t="s">
        <v>831</v>
      </c>
      <c r="C367" s="2121">
        <v>1</v>
      </c>
      <c r="D367" s="2122">
        <f>'[9]sp. DRG'!E311</f>
        <v>9279</v>
      </c>
      <c r="E367" s="2122">
        <f>'[9]sp. DRG'!F311</f>
        <v>14782.84</v>
      </c>
      <c r="F367" s="2122">
        <f>'[9]sp. DRG'!G311</f>
        <v>8447</v>
      </c>
      <c r="G367" s="2122">
        <f>'[9]sp. DRG'!H311</f>
        <v>14781.57</v>
      </c>
      <c r="H367" s="2123"/>
      <c r="I367" s="2124"/>
      <c r="J367" s="2125"/>
      <c r="K367" s="2126"/>
      <c r="L367" s="2127">
        <f>'[9]sp. DRG'!I311</f>
        <v>401</v>
      </c>
      <c r="M367" s="2128">
        <f>'[9]sp. DRG'!J311</f>
        <v>1472.58</v>
      </c>
      <c r="N367" s="2123">
        <f>'[9]sp. DRG'!K311</f>
        <v>454</v>
      </c>
      <c r="O367" s="2123">
        <f>'[9]sp. DRG'!L311</f>
        <v>5104</v>
      </c>
      <c r="P367" s="2128">
        <f>'[9]sp. DRG'!M311</f>
        <v>1472.58</v>
      </c>
      <c r="Q367" s="2123">
        <f>'[9]sp. DRG'!N311</f>
        <v>0</v>
      </c>
      <c r="R367" s="2128">
        <f>'[9]sp. DRG'!O311</f>
        <v>0</v>
      </c>
      <c r="S367" s="2129">
        <f>'[9]sp. DRG'!P311</f>
        <v>0</v>
      </c>
      <c r="T367" s="2123">
        <f>'[9]sp. DRG'!Q311</f>
        <v>4662</v>
      </c>
      <c r="U367" s="2128">
        <f>'[9]sp. DRG'!R311</f>
        <v>1350.32</v>
      </c>
      <c r="V367" s="2123">
        <f>'[9]sp. DRG'!S311</f>
        <v>4426</v>
      </c>
      <c r="W367" s="2130">
        <f>'[9]sp. DRG'!T311</f>
        <v>1348.24</v>
      </c>
      <c r="X367" s="1788">
        <f t="shared" ref="X367:X373" si="77">U367+R367+M367+I367+E367</f>
        <v>17605.739999999998</v>
      </c>
      <c r="Y367" s="1649">
        <f t="shared" ref="Y367:Y373" si="78">W367+S367+P367+K367+G367</f>
        <v>17602.39</v>
      </c>
      <c r="Z367" s="1755"/>
      <c r="AA367" s="1755"/>
    </row>
    <row r="368" spans="1:29" s="1756" customFormat="1">
      <c r="A368" s="2131" t="s">
        <v>836</v>
      </c>
      <c r="B368" s="2132" t="s">
        <v>1173</v>
      </c>
      <c r="C368" s="2133">
        <v>1</v>
      </c>
      <c r="D368" s="2122">
        <f>'[9]sp. DRG'!E312</f>
        <v>724</v>
      </c>
      <c r="E368" s="2122">
        <f>'[9]sp. DRG'!F312</f>
        <v>928.99</v>
      </c>
      <c r="F368" s="2122">
        <f>'[9]sp. DRG'!G312</f>
        <v>623</v>
      </c>
      <c r="G368" s="2122">
        <f>'[9]sp. DRG'!H312</f>
        <v>928.11</v>
      </c>
      <c r="H368" s="2123"/>
      <c r="I368" s="2124"/>
      <c r="J368" s="2125"/>
      <c r="K368" s="2126"/>
      <c r="L368" s="2127">
        <f>'[9]sp. DRG'!I312</f>
        <v>163</v>
      </c>
      <c r="M368" s="2128">
        <f>'[9]sp. DRG'!J312</f>
        <v>1495.86</v>
      </c>
      <c r="N368" s="2123">
        <f>'[9]sp. DRG'!K312</f>
        <v>143</v>
      </c>
      <c r="O368" s="2123">
        <f>'[9]sp. DRG'!L312</f>
        <v>5791</v>
      </c>
      <c r="P368" s="2128">
        <f>'[9]sp. DRG'!M312</f>
        <v>1333.09</v>
      </c>
      <c r="Q368" s="2123">
        <f>'[9]sp. DRG'!N312</f>
        <v>0</v>
      </c>
      <c r="R368" s="2128">
        <f>'[9]sp. DRG'!O312</f>
        <v>0</v>
      </c>
      <c r="S368" s="2129">
        <f>'[9]sp. DRG'!P312</f>
        <v>0</v>
      </c>
      <c r="T368" s="2123">
        <f>'[9]sp. DRG'!Q312</f>
        <v>455</v>
      </c>
      <c r="U368" s="2128">
        <f>'[9]sp. DRG'!R312</f>
        <v>153.28</v>
      </c>
      <c r="V368" s="2123">
        <f>'[9]sp. DRG'!S312</f>
        <v>433</v>
      </c>
      <c r="W368" s="2130">
        <f>'[9]sp. DRG'!T312</f>
        <v>152.38999999999999</v>
      </c>
      <c r="X368" s="1788">
        <f>U368+R368+M368+I368+E368</f>
        <v>2578.13</v>
      </c>
      <c r="Y368" s="1649">
        <f>W368+S368+P368+K368+G368</f>
        <v>2413.59</v>
      </c>
      <c r="Z368" s="1755"/>
      <c r="AA368" s="1755"/>
    </row>
    <row r="369" spans="1:29" s="1756" customFormat="1">
      <c r="A369" s="2134" t="s">
        <v>832</v>
      </c>
      <c r="B369" s="2135" t="s">
        <v>833</v>
      </c>
      <c r="C369" s="2136">
        <v>1</v>
      </c>
      <c r="D369" s="2032">
        <f>'[9]sp. DRG'!E313</f>
        <v>1467</v>
      </c>
      <c r="E369" s="2033">
        <f>'[9]sp. DRG'!F313</f>
        <v>2172.0500000000002</v>
      </c>
      <c r="F369" s="2034">
        <f>'[9]sp. DRG'!G313</f>
        <v>1195</v>
      </c>
      <c r="G369" s="2035">
        <f>'[9]sp. DRG'!H313</f>
        <v>2170.7199999999998</v>
      </c>
      <c r="H369" s="2036"/>
      <c r="I369" s="2033"/>
      <c r="J369" s="1896"/>
      <c r="K369" s="2035"/>
      <c r="L369" s="2127">
        <f>'[9]sp. DRG'!I313</f>
        <v>242</v>
      </c>
      <c r="M369" s="2128">
        <f>'[9]sp. DRG'!J313</f>
        <v>565.04</v>
      </c>
      <c r="N369" s="2123">
        <f>'[9]sp. DRG'!K313</f>
        <v>258</v>
      </c>
      <c r="O369" s="2123">
        <f>'[9]sp. DRG'!L313</f>
        <v>122</v>
      </c>
      <c r="P369" s="2128">
        <f>'[9]sp. DRG'!M313</f>
        <v>564.01</v>
      </c>
      <c r="Q369" s="2123">
        <f>'[9]sp. DRG'!N313</f>
        <v>0</v>
      </c>
      <c r="R369" s="2128">
        <f>'[9]sp. DRG'!O313</f>
        <v>0</v>
      </c>
      <c r="S369" s="2129">
        <f>'[9]sp. DRG'!P313</f>
        <v>0</v>
      </c>
      <c r="T369" s="2123">
        <f>'[9]sp. DRG'!Q313</f>
        <v>1160</v>
      </c>
      <c r="U369" s="2128">
        <f>'[9]sp. DRG'!R313</f>
        <v>308.16000000000003</v>
      </c>
      <c r="V369" s="2123">
        <f>'[9]sp. DRG'!S313</f>
        <v>1154</v>
      </c>
      <c r="W369" s="2130">
        <f>'[9]sp. DRG'!T313</f>
        <v>308.16000000000003</v>
      </c>
      <c r="X369" s="1788">
        <f>U369+R369+M369+I369+E369</f>
        <v>3045.25</v>
      </c>
      <c r="Y369" s="1649">
        <f>W369+S369+P369+K369+G369</f>
        <v>3042.89</v>
      </c>
      <c r="Z369" s="1755"/>
      <c r="AA369" s="1755"/>
    </row>
    <row r="370" spans="1:29" s="1756" customFormat="1" ht="22.5">
      <c r="A370" s="2134" t="s">
        <v>834</v>
      </c>
      <c r="B370" s="2135" t="s">
        <v>835</v>
      </c>
      <c r="C370" s="2136">
        <v>1</v>
      </c>
      <c r="D370" s="2032">
        <f>'[9]sp. DRG'!E314</f>
        <v>1298</v>
      </c>
      <c r="E370" s="2033">
        <f>'[9]sp. DRG'!F314</f>
        <v>1774.6</v>
      </c>
      <c r="F370" s="2034">
        <f>'[9]sp. DRG'!G314</f>
        <v>1288</v>
      </c>
      <c r="G370" s="2035">
        <f>'[9]sp. DRG'!H314</f>
        <v>1773.68</v>
      </c>
      <c r="H370" s="2036"/>
      <c r="I370" s="2033"/>
      <c r="J370" s="1896"/>
      <c r="K370" s="2035"/>
      <c r="L370" s="2127">
        <f>'[9]sp. DRG'!I314</f>
        <v>138</v>
      </c>
      <c r="M370" s="2128">
        <f>'[9]sp. DRG'!J314</f>
        <v>305.58999999999997</v>
      </c>
      <c r="N370" s="2123">
        <f>'[9]sp. DRG'!K314</f>
        <v>138</v>
      </c>
      <c r="O370" s="2123">
        <f>'[9]sp. DRG'!L314</f>
        <v>0</v>
      </c>
      <c r="P370" s="2128">
        <f>'[9]sp. DRG'!M314</f>
        <v>303.60000000000002</v>
      </c>
      <c r="Q370" s="2123">
        <f>'[9]sp. DRG'!N314</f>
        <v>656</v>
      </c>
      <c r="R370" s="2128">
        <f>'[9]sp. DRG'!O314</f>
        <v>154.16</v>
      </c>
      <c r="S370" s="2129">
        <f>'[9]sp. DRG'!P314</f>
        <v>154.16</v>
      </c>
      <c r="T370" s="2123">
        <f>'[9]sp. DRG'!Q314</f>
        <v>4508</v>
      </c>
      <c r="U370" s="2128">
        <f>'[9]sp. DRG'!R314</f>
        <v>1162.8399999999999</v>
      </c>
      <c r="V370" s="2123">
        <f>'[9]sp. DRG'!S314</f>
        <v>4440</v>
      </c>
      <c r="W370" s="2130">
        <f>'[9]sp. DRG'!T314</f>
        <v>1162.46</v>
      </c>
      <c r="X370" s="1788">
        <f t="shared" si="77"/>
        <v>3397.1899999999996</v>
      </c>
      <c r="Y370" s="1649">
        <f t="shared" si="78"/>
        <v>3393.9000000000005</v>
      </c>
      <c r="Z370" s="1755"/>
      <c r="AA370" s="1755"/>
    </row>
    <row r="371" spans="1:29">
      <c r="A371" s="2110" t="s">
        <v>1174</v>
      </c>
      <c r="B371" s="2137" t="s">
        <v>1175</v>
      </c>
      <c r="C371" s="1590">
        <v>3</v>
      </c>
      <c r="D371" s="2122"/>
      <c r="E371" s="2122"/>
      <c r="F371" s="2122"/>
      <c r="G371" s="2122"/>
      <c r="H371" s="1650">
        <f>'[9]sp. recuperare si  cronici'!M96</f>
        <v>0</v>
      </c>
      <c r="I371" s="1650">
        <f>'[9]sp. recuperare si  cronici'!N96</f>
        <v>0</v>
      </c>
      <c r="J371" s="1650">
        <f>'[9]sp. recuperare si  cronici'!O96</f>
        <v>0</v>
      </c>
      <c r="K371" s="1650">
        <f>'[9]sp. recuperare si  cronici'!P96</f>
        <v>0</v>
      </c>
      <c r="L371" s="1659">
        <f>'[9]sp. recuperare si  cronici'!E96</f>
        <v>66</v>
      </c>
      <c r="M371" s="1659">
        <f>'[9]sp. recuperare si  cronici'!F96</f>
        <v>146.07</v>
      </c>
      <c r="N371" s="1659">
        <f>'[9]sp. recuperare si  cronici'!G96</f>
        <v>65</v>
      </c>
      <c r="O371" s="1659">
        <f>'[9]sp. recuperare si  cronici'!H96</f>
        <v>0</v>
      </c>
      <c r="P371" s="1659">
        <f>'[9]sp. recuperare si  cronici'!I96</f>
        <v>143.86000000000001</v>
      </c>
      <c r="Q371" s="1659">
        <f>'[9]sp. recuperare si  cronici'!J96</f>
        <v>0</v>
      </c>
      <c r="R371" s="1659">
        <f>'[9]sp. recuperare si  cronici'!K96</f>
        <v>0</v>
      </c>
      <c r="S371" s="1659">
        <f>'[9]sp. recuperare si  cronici'!L96</f>
        <v>0</v>
      </c>
      <c r="T371" s="1659">
        <f>'[9]sp. recuperare si  cronici'!Q96</f>
        <v>0</v>
      </c>
      <c r="U371" s="1659">
        <f>'[9]sp. recuperare si  cronici'!R96</f>
        <v>0</v>
      </c>
      <c r="V371" s="1659">
        <f>'[9]sp. recuperare si  cronici'!S96</f>
        <v>0</v>
      </c>
      <c r="W371" s="1659">
        <f>'[9]sp. recuperare si  cronici'!T96</f>
        <v>0</v>
      </c>
      <c r="X371" s="1788">
        <f t="shared" si="77"/>
        <v>146.07</v>
      </c>
      <c r="Y371" s="1649">
        <f t="shared" si="78"/>
        <v>143.86000000000001</v>
      </c>
    </row>
    <row r="372" spans="1:29" s="1598" customFormat="1" ht="13.5" thickBot="1">
      <c r="A372" s="651" t="s">
        <v>838</v>
      </c>
      <c r="B372" s="680" t="s">
        <v>839</v>
      </c>
      <c r="C372" s="2138">
        <v>1</v>
      </c>
      <c r="D372" s="1600">
        <f>'[9]sp. DRG'!E315</f>
        <v>106</v>
      </c>
      <c r="E372" s="1601">
        <f>'[9]sp. DRG'!F315</f>
        <v>143.58000000000001</v>
      </c>
      <c r="F372" s="1602">
        <f>'[9]sp. DRG'!G315</f>
        <v>123</v>
      </c>
      <c r="G372" s="1603">
        <f>'[9]sp. DRG'!H315</f>
        <v>14307</v>
      </c>
      <c r="H372" s="1663"/>
      <c r="I372" s="1664"/>
      <c r="J372" s="1663"/>
      <c r="K372" s="1665"/>
      <c r="L372" s="1663"/>
      <c r="M372" s="1664"/>
      <c r="N372" s="1663"/>
      <c r="O372" s="2067"/>
      <c r="P372" s="1664"/>
      <c r="Q372" s="1663"/>
      <c r="R372" s="1664"/>
      <c r="S372" s="1665"/>
      <c r="T372" s="1663">
        <f>'[9]sp. DRG'!Q315</f>
        <v>250</v>
      </c>
      <c r="U372" s="1664">
        <f>'[9]sp. DRG'!R315</f>
        <v>82.07</v>
      </c>
      <c r="V372" s="1663">
        <f>'[9]sp. DRG'!S315</f>
        <v>241</v>
      </c>
      <c r="W372" s="1665">
        <f>'[9]sp. DRG'!T315</f>
        <v>82.07</v>
      </c>
      <c r="X372" s="1788">
        <f t="shared" si="77"/>
        <v>225.65</v>
      </c>
      <c r="Y372" s="1649">
        <f t="shared" si="78"/>
        <v>14389.07</v>
      </c>
      <c r="Z372" s="1597"/>
      <c r="AA372" s="1597"/>
    </row>
    <row r="373" spans="1:29" s="1598" customFormat="1" ht="23.25" thickBot="1">
      <c r="A373" s="2139" t="s">
        <v>840</v>
      </c>
      <c r="B373" s="2140" t="s">
        <v>841</v>
      </c>
      <c r="C373" s="2141">
        <v>3</v>
      </c>
      <c r="D373" s="1600"/>
      <c r="E373" s="2142"/>
      <c r="F373" s="1600"/>
      <c r="G373" s="2142"/>
      <c r="H373" s="1729"/>
      <c r="I373" s="1664"/>
      <c r="J373" s="1729"/>
      <c r="K373" s="1664"/>
      <c r="L373" s="1729">
        <f>'[9]sp. recuperare si  cronici'!E97</f>
        <v>93</v>
      </c>
      <c r="M373" s="1729">
        <f>'[9]sp. recuperare si  cronici'!F97</f>
        <v>297.95999999999998</v>
      </c>
      <c r="N373" s="1729">
        <f>'[9]sp. recuperare si  cronici'!G97</f>
        <v>87</v>
      </c>
      <c r="O373" s="1729">
        <f>'[9]sp. recuperare si  cronici'!H97</f>
        <v>0</v>
      </c>
      <c r="P373" s="1729">
        <f>'[9]sp. recuperare si  cronici'!I97</f>
        <v>261.14999999999998</v>
      </c>
      <c r="Q373" s="1729">
        <f>'[9]sp. recuperare si  cronici'!J97</f>
        <v>0</v>
      </c>
      <c r="R373" s="1729">
        <f>'[9]sp. recuperare si  cronici'!K97</f>
        <v>0</v>
      </c>
      <c r="S373" s="1729">
        <f>'[9]sp. recuperare si  cronici'!L97</f>
        <v>0</v>
      </c>
      <c r="T373" s="1729">
        <f>'[9]sp. recuperare si  cronici'!Q97</f>
        <v>0</v>
      </c>
      <c r="U373" s="1729">
        <f>'[9]sp. recuperare si  cronici'!R97</f>
        <v>0</v>
      </c>
      <c r="V373" s="1729">
        <f>'[9]sp. recuperare si  cronici'!S97</f>
        <v>0</v>
      </c>
      <c r="W373" s="1729">
        <f>'[9]sp. recuperare si  cronici'!T97</f>
        <v>0</v>
      </c>
      <c r="X373" s="1788">
        <f t="shared" si="77"/>
        <v>297.95999999999998</v>
      </c>
      <c r="Y373" s="1649">
        <f t="shared" si="78"/>
        <v>261.14999999999998</v>
      </c>
      <c r="Z373" s="1597"/>
      <c r="AA373" s="1597"/>
    </row>
    <row r="374" spans="1:29" ht="13.5" thickBot="1">
      <c r="A374" s="3027" t="s">
        <v>842</v>
      </c>
      <c r="B374" s="3028"/>
      <c r="C374" s="3029"/>
      <c r="D374" s="1610">
        <f>SUM(D367:D373)</f>
        <v>12874</v>
      </c>
      <c r="E374" s="1611">
        <f t="shared" ref="E374:Y374" si="79">SUM(E367:E373)</f>
        <v>19802.060000000001</v>
      </c>
      <c r="F374" s="1610">
        <f t="shared" si="79"/>
        <v>11676</v>
      </c>
      <c r="G374" s="1611">
        <f t="shared" si="79"/>
        <v>33961.08</v>
      </c>
      <c r="H374" s="1610">
        <f t="shared" si="79"/>
        <v>0</v>
      </c>
      <c r="I374" s="1611">
        <f t="shared" si="79"/>
        <v>0</v>
      </c>
      <c r="J374" s="1610">
        <f t="shared" si="79"/>
        <v>0</v>
      </c>
      <c r="K374" s="1611">
        <f t="shared" si="79"/>
        <v>0</v>
      </c>
      <c r="L374" s="1610">
        <f t="shared" si="79"/>
        <v>1103</v>
      </c>
      <c r="M374" s="1611">
        <f t="shared" si="79"/>
        <v>4283.0999999999995</v>
      </c>
      <c r="N374" s="1610">
        <f t="shared" si="79"/>
        <v>1145</v>
      </c>
      <c r="O374" s="1610">
        <f t="shared" si="79"/>
        <v>11017</v>
      </c>
      <c r="P374" s="1611">
        <f t="shared" si="79"/>
        <v>4078.2900000000004</v>
      </c>
      <c r="Q374" s="1610">
        <f t="shared" si="79"/>
        <v>656</v>
      </c>
      <c r="R374" s="1610">
        <f t="shared" si="79"/>
        <v>154.16</v>
      </c>
      <c r="S374" s="1610">
        <f t="shared" si="79"/>
        <v>154.16</v>
      </c>
      <c r="T374" s="1610">
        <f t="shared" si="79"/>
        <v>11035</v>
      </c>
      <c r="U374" s="1611">
        <f t="shared" si="79"/>
        <v>3056.67</v>
      </c>
      <c r="V374" s="1610">
        <f t="shared" si="79"/>
        <v>10694</v>
      </c>
      <c r="W374" s="1611">
        <f t="shared" si="79"/>
        <v>3053.32</v>
      </c>
      <c r="X374" s="1611">
        <f t="shared" si="79"/>
        <v>27295.989999999998</v>
      </c>
      <c r="Y374" s="1611">
        <f t="shared" si="79"/>
        <v>41246.85</v>
      </c>
      <c r="Z374" s="1614">
        <f>'[9]sp. DRG'!U317+'[9]sp. recuperare si  cronici'!U98+'[9]sp. acuti altele decat DRG'!U60</f>
        <v>27295.99</v>
      </c>
      <c r="AA374" s="1614">
        <f>'[9]sp. DRG'!V317+'[9]sp. recuperare si  cronici'!V98+'[9]sp. acuti altele decat DRG'!V60</f>
        <v>41246.85</v>
      </c>
      <c r="AB374" s="1615">
        <f>X374-Z374</f>
        <v>0</v>
      </c>
      <c r="AC374" s="1615">
        <f>Y374-AA374</f>
        <v>0</v>
      </c>
    </row>
    <row r="375" spans="1:29" s="1598" customFormat="1">
      <c r="A375" s="2107" t="s">
        <v>843</v>
      </c>
      <c r="B375" s="2143" t="s">
        <v>844</v>
      </c>
      <c r="C375" s="2144">
        <v>1</v>
      </c>
      <c r="D375" s="1674">
        <f>'[9]sp. DRG'!E318</f>
        <v>5580</v>
      </c>
      <c r="E375" s="1675">
        <f>'[9]sp. DRG'!F318</f>
        <v>10772.19</v>
      </c>
      <c r="F375" s="1676">
        <f>'[9]sp. DRG'!G318</f>
        <v>5375</v>
      </c>
      <c r="G375" s="1677">
        <f>'[9]sp. DRG'!H318</f>
        <v>10770.02</v>
      </c>
      <c r="H375" s="1927"/>
      <c r="I375" s="1888"/>
      <c r="J375" s="1887"/>
      <c r="K375" s="1728"/>
      <c r="L375" s="1929">
        <f>'[9]sp. DRG'!I318</f>
        <v>121</v>
      </c>
      <c r="M375" s="1930">
        <f>'[9]sp. DRG'!J318</f>
        <v>487.98</v>
      </c>
      <c r="N375" s="1703">
        <f>'[9]sp. DRG'!K318</f>
        <v>69</v>
      </c>
      <c r="O375" s="1703">
        <f>'[9]sp. DRG'!L318</f>
        <v>1026</v>
      </c>
      <c r="P375" s="1930">
        <f>'[9]sp. DRG'!M318</f>
        <v>487.98</v>
      </c>
      <c r="Q375" s="1703">
        <f>'[9]sp. DRG'!N318</f>
        <v>0</v>
      </c>
      <c r="R375" s="1930">
        <f>'[9]sp. DRG'!O318</f>
        <v>0</v>
      </c>
      <c r="S375" s="1931">
        <f>'[9]sp. DRG'!P318</f>
        <v>0</v>
      </c>
      <c r="T375" s="1929">
        <f>'[9]sp. DRG'!Q318</f>
        <v>4534</v>
      </c>
      <c r="U375" s="1930">
        <f>'[9]sp. DRG'!R318</f>
        <v>1500.01</v>
      </c>
      <c r="V375" s="1703">
        <f>'[9]sp. DRG'!S318</f>
        <v>5306</v>
      </c>
      <c r="W375" s="1931">
        <f>'[9]sp. DRG'!T318</f>
        <v>1500.01</v>
      </c>
      <c r="X375" s="1654">
        <f t="shared" ref="X375:X380" si="80">U375+R375+M375+I375+E375</f>
        <v>12760.18</v>
      </c>
      <c r="Y375" s="1620">
        <f t="shared" ref="Y375:Y380" si="81">W375+S375+P375+K375+G375</f>
        <v>12758.01</v>
      </c>
      <c r="Z375" s="1597"/>
      <c r="AA375" s="1597"/>
    </row>
    <row r="376" spans="1:29" s="1598" customFormat="1">
      <c r="A376" s="2110" t="s">
        <v>845</v>
      </c>
      <c r="B376" s="2145" t="s">
        <v>846</v>
      </c>
      <c r="C376" s="2146">
        <v>1</v>
      </c>
      <c r="D376" s="1591">
        <f>'[9]sp. DRG'!E319</f>
        <v>1031</v>
      </c>
      <c r="E376" s="1592">
        <f>'[9]sp. DRG'!F319</f>
        <v>1413.97</v>
      </c>
      <c r="F376" s="1593">
        <f>'[9]sp. DRG'!G319</f>
        <v>899</v>
      </c>
      <c r="G376" s="1594">
        <f>'[9]sp. DRG'!H319</f>
        <v>1413.04</v>
      </c>
      <c r="H376" s="1650"/>
      <c r="I376" s="1656"/>
      <c r="J376" s="1651"/>
      <c r="K376" s="1657"/>
      <c r="L376" s="1932">
        <f>'[9]sp. DRG'!I319</f>
        <v>155</v>
      </c>
      <c r="M376" s="1727">
        <f>'[9]sp. DRG'!J319</f>
        <v>350.44</v>
      </c>
      <c r="N376" s="1927">
        <f>'[9]sp. DRG'!K319</f>
        <v>159</v>
      </c>
      <c r="O376" s="1927">
        <f>'[9]sp. DRG'!L319</f>
        <v>0</v>
      </c>
      <c r="P376" s="1727">
        <f>'[9]sp. DRG'!M319</f>
        <v>350.44</v>
      </c>
      <c r="Q376" s="1927">
        <f>'[9]sp. DRG'!N319</f>
        <v>0</v>
      </c>
      <c r="R376" s="1727">
        <f>'[9]sp. DRG'!O319</f>
        <v>0</v>
      </c>
      <c r="S376" s="1933">
        <f>'[9]sp. DRG'!P319</f>
        <v>0</v>
      </c>
      <c r="T376" s="1932">
        <f>'[9]sp. DRG'!Q319</f>
        <v>737</v>
      </c>
      <c r="U376" s="1727">
        <f>'[9]sp. DRG'!R319</f>
        <v>180.28</v>
      </c>
      <c r="V376" s="1927">
        <f>'[9]sp. DRG'!S319</f>
        <v>1987</v>
      </c>
      <c r="W376" s="1933">
        <f>'[9]sp. DRG'!T319</f>
        <v>180.28</v>
      </c>
      <c r="X376" s="1654">
        <f t="shared" si="80"/>
        <v>1944.69</v>
      </c>
      <c r="Y376" s="1620">
        <f t="shared" si="81"/>
        <v>1943.76</v>
      </c>
      <c r="Z376" s="1597"/>
      <c r="AA376" s="1597"/>
    </row>
    <row r="377" spans="1:29" s="1598" customFormat="1">
      <c r="A377" s="2110" t="s">
        <v>847</v>
      </c>
      <c r="B377" s="2145" t="s">
        <v>848</v>
      </c>
      <c r="C377" s="2146">
        <v>1</v>
      </c>
      <c r="D377" s="1591">
        <f>'[9]sp. DRG'!E320</f>
        <v>337</v>
      </c>
      <c r="E377" s="1592">
        <f>'[9]sp. DRG'!F320</f>
        <v>448.75</v>
      </c>
      <c r="F377" s="1593">
        <f>'[9]sp. DRG'!G320</f>
        <v>329</v>
      </c>
      <c r="G377" s="1594">
        <f>'[9]sp. DRG'!H320</f>
        <v>447.95</v>
      </c>
      <c r="H377" s="1650"/>
      <c r="I377" s="1656"/>
      <c r="J377" s="1651"/>
      <c r="K377" s="1657"/>
      <c r="L377" s="1932">
        <f>'[9]sp. DRG'!I320</f>
        <v>143</v>
      </c>
      <c r="M377" s="1727">
        <f>'[9]sp. DRG'!J320</f>
        <v>316.73</v>
      </c>
      <c r="N377" s="1927">
        <f>'[9]sp. DRG'!K320</f>
        <v>152</v>
      </c>
      <c r="O377" s="1927">
        <f>'[9]sp. DRG'!L320</f>
        <v>0</v>
      </c>
      <c r="P377" s="1727">
        <f>'[9]sp. DRG'!M320</f>
        <v>316.73</v>
      </c>
      <c r="Q377" s="1927">
        <f>'[9]sp. DRG'!N320</f>
        <v>0</v>
      </c>
      <c r="R377" s="1727">
        <f>'[9]sp. DRG'!O320</f>
        <v>0</v>
      </c>
      <c r="S377" s="1933">
        <f>'[9]sp. DRG'!P320</f>
        <v>0</v>
      </c>
      <c r="T377" s="1932">
        <f>'[9]sp. DRG'!Q320</f>
        <v>1320</v>
      </c>
      <c r="U377" s="1727">
        <f>'[9]sp. DRG'!R320</f>
        <v>132</v>
      </c>
      <c r="V377" s="1927">
        <f>'[9]sp. DRG'!S320</f>
        <v>1300</v>
      </c>
      <c r="W377" s="1933">
        <f>'[9]sp. DRG'!T320</f>
        <v>130</v>
      </c>
      <c r="X377" s="1654">
        <f t="shared" si="80"/>
        <v>897.48</v>
      </c>
      <c r="Y377" s="1620">
        <f t="shared" si="81"/>
        <v>894.68000000000006</v>
      </c>
      <c r="Z377" s="1597"/>
      <c r="AA377" s="1597"/>
    </row>
    <row r="378" spans="1:29" s="1598" customFormat="1">
      <c r="A378" s="2110" t="s">
        <v>849</v>
      </c>
      <c r="B378" s="2145" t="s">
        <v>850</v>
      </c>
      <c r="C378" s="2146">
        <v>3</v>
      </c>
      <c r="D378" s="1591"/>
      <c r="E378" s="1656"/>
      <c r="F378" s="1651"/>
      <c r="G378" s="1657"/>
      <c r="H378" s="1650"/>
      <c r="I378" s="1656"/>
      <c r="J378" s="1651"/>
      <c r="K378" s="1657"/>
      <c r="L378" s="1659">
        <f>'[9]sp. recuperare si  cronici'!E99</f>
        <v>172</v>
      </c>
      <c r="M378" s="2063">
        <f>'[9]sp. recuperare si  cronici'!F99</f>
        <v>380.96</v>
      </c>
      <c r="N378" s="1650">
        <f>'[9]sp. recuperare si  cronici'!G99</f>
        <v>176</v>
      </c>
      <c r="O378" s="1650">
        <f>'[9]sp. recuperare si  cronici'!H99</f>
        <v>0</v>
      </c>
      <c r="P378" s="2063">
        <f>'[9]sp. recuperare si  cronici'!I99</f>
        <v>380.96</v>
      </c>
      <c r="Q378" s="1650">
        <f>'[9]sp. recuperare si  cronici'!J99</f>
        <v>664</v>
      </c>
      <c r="R378" s="2063">
        <f>'[9]sp. recuperare si  cronici'!K99</f>
        <v>156.44999999999999</v>
      </c>
      <c r="S378" s="2147">
        <f>'[9]sp. recuperare si  cronici'!L99</f>
        <v>156.44999999999999</v>
      </c>
      <c r="T378" s="1659">
        <f>'[9]sp. recuperare si  cronici'!Q99</f>
        <v>0</v>
      </c>
      <c r="U378" s="2148">
        <f>'[9]sp. recuperare si  cronici'!R99</f>
        <v>0</v>
      </c>
      <c r="V378" s="1659">
        <f>'[9]sp. recuperare si  cronici'!S99</f>
        <v>0</v>
      </c>
      <c r="W378" s="2149">
        <f>'[9]sp. recuperare si  cronici'!T99</f>
        <v>0</v>
      </c>
      <c r="X378" s="1654">
        <f t="shared" si="80"/>
        <v>537.41</v>
      </c>
      <c r="Y378" s="1620">
        <f t="shared" si="81"/>
        <v>537.41</v>
      </c>
      <c r="Z378" s="1597"/>
      <c r="AA378" s="1597"/>
    </row>
    <row r="379" spans="1:29" s="1598" customFormat="1">
      <c r="A379" s="2150" t="s">
        <v>851</v>
      </c>
      <c r="B379" s="2151" t="s">
        <v>852</v>
      </c>
      <c r="C379" s="2152">
        <v>3</v>
      </c>
      <c r="D379" s="1591"/>
      <c r="E379" s="1656"/>
      <c r="F379" s="1651"/>
      <c r="G379" s="1657"/>
      <c r="H379" s="1650"/>
      <c r="I379" s="1656"/>
      <c r="J379" s="1651"/>
      <c r="K379" s="1657"/>
      <c r="L379" s="1659">
        <f>'[9]sp. recuperare si  cronici'!E100</f>
        <v>566</v>
      </c>
      <c r="M379" s="2063">
        <f>'[9]sp. recuperare si  cronici'!F100</f>
        <v>1673.42</v>
      </c>
      <c r="N379" s="1650">
        <f>'[9]sp. recuperare si  cronici'!G100</f>
        <v>572</v>
      </c>
      <c r="O379" s="1650">
        <f>'[9]sp. recuperare si  cronici'!H100</f>
        <v>0</v>
      </c>
      <c r="P379" s="2063">
        <f>'[9]sp. recuperare si  cronici'!I100</f>
        <v>1673.42</v>
      </c>
      <c r="Q379" s="1650">
        <f>'[9]sp. recuperare si  cronici'!J100</f>
        <v>0</v>
      </c>
      <c r="R379" s="2063">
        <f>'[9]sp. recuperare si  cronici'!K100</f>
        <v>0</v>
      </c>
      <c r="S379" s="2147">
        <f>'[9]sp. recuperare si  cronici'!L100</f>
        <v>0</v>
      </c>
      <c r="T379" s="1659">
        <f>'[9]sp. recuperare si  cronici'!Q100</f>
        <v>0</v>
      </c>
      <c r="U379" s="2148">
        <f>'[9]sp. recuperare si  cronici'!R100</f>
        <v>0</v>
      </c>
      <c r="V379" s="1659">
        <f>'[9]sp. recuperare si  cronici'!S100</f>
        <v>0</v>
      </c>
      <c r="W379" s="2149">
        <f>'[9]sp. recuperare si  cronici'!T100</f>
        <v>0</v>
      </c>
      <c r="X379" s="1654">
        <f t="shared" si="80"/>
        <v>1673.42</v>
      </c>
      <c r="Y379" s="1620">
        <f t="shared" si="81"/>
        <v>1673.42</v>
      </c>
      <c r="Z379" s="1597"/>
      <c r="AA379" s="1597"/>
    </row>
    <row r="380" spans="1:29" s="1598" customFormat="1" ht="13.5" thickBot="1">
      <c r="A380" s="2153" t="s">
        <v>853</v>
      </c>
      <c r="B380" s="2154" t="s">
        <v>854</v>
      </c>
      <c r="C380" s="2155">
        <v>1</v>
      </c>
      <c r="D380" s="1606">
        <f>'[9]sp. DRG'!E321</f>
        <v>111</v>
      </c>
      <c r="E380" s="1607">
        <f>'[9]sp. DRG'!F321</f>
        <v>159.6</v>
      </c>
      <c r="F380" s="1608">
        <f>'[9]sp. DRG'!G321</f>
        <v>110</v>
      </c>
      <c r="G380" s="1609">
        <f>'[9]sp. DRG'!H321</f>
        <v>158.13999999999999</v>
      </c>
      <c r="H380" s="1650"/>
      <c r="I380" s="1656"/>
      <c r="J380" s="1651"/>
      <c r="K380" s="1657"/>
      <c r="L380" s="2156">
        <f>'[9]sp. DRG'!I321</f>
        <v>0</v>
      </c>
      <c r="M380" s="2157">
        <f>'[9]sp. DRG'!J321</f>
        <v>0</v>
      </c>
      <c r="N380" s="1710">
        <f>'[9]sp. DRG'!K321</f>
        <v>0</v>
      </c>
      <c r="O380" s="1710">
        <f>'[9]sp. DRG'!L321</f>
        <v>0</v>
      </c>
      <c r="P380" s="2157">
        <f>'[9]sp. DRG'!M321</f>
        <v>0</v>
      </c>
      <c r="Q380" s="1710">
        <f>'[9]sp. DRG'!N321</f>
        <v>378</v>
      </c>
      <c r="R380" s="2157">
        <f>'[9]sp. DRG'!O321</f>
        <v>89.06</v>
      </c>
      <c r="S380" s="2158">
        <f>'[9]sp. DRG'!P321</f>
        <v>89.06</v>
      </c>
      <c r="T380" s="2156">
        <f>'[9]sp. DRG'!Q321</f>
        <v>609</v>
      </c>
      <c r="U380" s="2157">
        <f>'[9]sp. DRG'!R321</f>
        <v>180.01</v>
      </c>
      <c r="V380" s="1710">
        <f>'[9]sp. DRG'!S321</f>
        <v>609</v>
      </c>
      <c r="W380" s="2158">
        <f>'[9]sp. DRG'!T321</f>
        <v>180.01</v>
      </c>
      <c r="X380" s="1654">
        <f t="shared" si="80"/>
        <v>428.66999999999996</v>
      </c>
      <c r="Y380" s="1620">
        <f t="shared" si="81"/>
        <v>427.21</v>
      </c>
      <c r="Z380" s="1597"/>
      <c r="AA380" s="1597"/>
    </row>
    <row r="381" spans="1:29" ht="13.5" thickBot="1">
      <c r="A381" s="3027" t="s">
        <v>855</v>
      </c>
      <c r="B381" s="3028"/>
      <c r="C381" s="3030"/>
      <c r="D381" s="1610">
        <f t="shared" ref="D381:Y381" si="82">SUM(D375:D380)</f>
        <v>7059</v>
      </c>
      <c r="E381" s="1611">
        <f t="shared" si="82"/>
        <v>12794.51</v>
      </c>
      <c r="F381" s="1610">
        <f t="shared" si="82"/>
        <v>6713</v>
      </c>
      <c r="G381" s="1611">
        <f t="shared" si="82"/>
        <v>12789.150000000001</v>
      </c>
      <c r="H381" s="1731">
        <f t="shared" si="82"/>
        <v>0</v>
      </c>
      <c r="I381" s="1611">
        <f t="shared" si="82"/>
        <v>0</v>
      </c>
      <c r="J381" s="1610">
        <f t="shared" si="82"/>
        <v>0</v>
      </c>
      <c r="K381" s="1611">
        <f t="shared" si="82"/>
        <v>0</v>
      </c>
      <c r="L381" s="1731">
        <f t="shared" si="82"/>
        <v>1157</v>
      </c>
      <c r="M381" s="1611">
        <f t="shared" si="82"/>
        <v>3209.53</v>
      </c>
      <c r="N381" s="1610">
        <f t="shared" si="82"/>
        <v>1128</v>
      </c>
      <c r="O381" s="1610">
        <f t="shared" si="82"/>
        <v>1026</v>
      </c>
      <c r="P381" s="1611">
        <f t="shared" si="82"/>
        <v>3209.53</v>
      </c>
      <c r="Q381" s="1610">
        <f t="shared" si="82"/>
        <v>1042</v>
      </c>
      <c r="R381" s="1611">
        <f t="shared" si="82"/>
        <v>245.51</v>
      </c>
      <c r="S381" s="1974">
        <f t="shared" si="82"/>
        <v>245.51</v>
      </c>
      <c r="T381" s="1610">
        <f t="shared" si="82"/>
        <v>7200</v>
      </c>
      <c r="U381" s="1611">
        <f t="shared" si="82"/>
        <v>1992.3</v>
      </c>
      <c r="V381" s="1610">
        <f t="shared" si="82"/>
        <v>9202</v>
      </c>
      <c r="W381" s="1611">
        <f t="shared" si="82"/>
        <v>1990.3</v>
      </c>
      <c r="X381" s="1611">
        <f t="shared" si="82"/>
        <v>18241.849999999999</v>
      </c>
      <c r="Y381" s="1611">
        <f t="shared" si="82"/>
        <v>18234.489999999998</v>
      </c>
      <c r="Z381" s="1614">
        <f>'[9]sp. DRG'!U322+'[9]sp. recuperare si  cronici'!U101</f>
        <v>18241.849999999999</v>
      </c>
      <c r="AA381" s="1614">
        <f>'[9]sp. DRG'!V322+'[9]sp. recuperare si  cronici'!V101</f>
        <v>18234.489999999998</v>
      </c>
      <c r="AB381" s="1615">
        <f>X381-Z381</f>
        <v>0</v>
      </c>
      <c r="AC381" s="1615">
        <f>Y381-AA381</f>
        <v>0</v>
      </c>
    </row>
    <row r="382" spans="1:29" ht="25.5">
      <c r="A382" s="2159" t="s">
        <v>856</v>
      </c>
      <c r="B382" s="2160" t="s">
        <v>857</v>
      </c>
      <c r="C382" s="2161">
        <v>1</v>
      </c>
      <c r="D382" s="2162">
        <f>'[9]sp. DRG'!E323</f>
        <v>7932</v>
      </c>
      <c r="E382" s="2163">
        <f>'[9]sp. DRG'!F323</f>
        <v>17398.37</v>
      </c>
      <c r="F382" s="2122">
        <f>'[9]sp. DRG'!G323</f>
        <v>7863</v>
      </c>
      <c r="G382" s="2163">
        <f>'[9]sp. DRG'!H323</f>
        <v>17393.14</v>
      </c>
      <c r="H382" s="2164"/>
      <c r="I382" s="2165"/>
      <c r="J382" s="2164"/>
      <c r="K382" s="2165"/>
      <c r="L382" s="2164">
        <f>'[9]sp. DRG'!I323</f>
        <v>429</v>
      </c>
      <c r="M382" s="2163">
        <f>'[9]sp. DRG'!J323</f>
        <v>1656.33</v>
      </c>
      <c r="N382" s="2164">
        <f>'[9]sp. DRG'!K323</f>
        <v>344</v>
      </c>
      <c r="O382" s="2164">
        <f>'[9]sp. DRG'!L323</f>
        <v>2093</v>
      </c>
      <c r="P382" s="2163">
        <f>'[9]sp. DRG'!M323</f>
        <v>1656.33</v>
      </c>
      <c r="Q382" s="2164">
        <f>'[9]sp. DRG'!N323</f>
        <v>0</v>
      </c>
      <c r="R382" s="2163">
        <f>'[9]sp. DRG'!O323</f>
        <v>0</v>
      </c>
      <c r="S382" s="2163">
        <f>'[9]sp. DRG'!P323</f>
        <v>0</v>
      </c>
      <c r="T382" s="2164">
        <f>'[9]sp. DRG'!Q323</f>
        <v>3469</v>
      </c>
      <c r="U382" s="2163">
        <f>'[9]sp. DRG'!R323</f>
        <v>1202.46</v>
      </c>
      <c r="V382" s="2164">
        <f>'[9]sp. DRG'!S323</f>
        <v>0</v>
      </c>
      <c r="W382" s="2163">
        <f>'[9]sp. DRG'!T323</f>
        <v>1202.46</v>
      </c>
      <c r="X382" s="2165">
        <f t="shared" ref="X382:X393" si="83">U382+R382+M382+I382+E382</f>
        <v>20257.16</v>
      </c>
      <c r="Y382" s="2165">
        <f t="shared" ref="Y382:Y393" si="84">W382+S382+P382+K382+G382</f>
        <v>20251.93</v>
      </c>
      <c r="Z382" s="1614"/>
      <c r="AA382" s="1614"/>
      <c r="AB382" s="1615"/>
      <c r="AC382" s="1615"/>
    </row>
    <row r="383" spans="1:29" ht="25.5">
      <c r="A383" s="2159" t="s">
        <v>858</v>
      </c>
      <c r="B383" s="2166" t="s">
        <v>859</v>
      </c>
      <c r="C383" s="2167">
        <v>1</v>
      </c>
      <c r="D383" s="2162">
        <f>'[9]sp. DRG'!E324</f>
        <v>1332</v>
      </c>
      <c r="E383" s="2163">
        <f>'[9]sp. DRG'!F324</f>
        <v>2414.81</v>
      </c>
      <c r="F383" s="2122">
        <f>'[9]sp. DRG'!G324</f>
        <v>1284</v>
      </c>
      <c r="G383" s="2163">
        <f>'[9]sp. DRG'!H324</f>
        <v>2414.77</v>
      </c>
      <c r="H383" s="2168"/>
      <c r="I383" s="2169"/>
      <c r="J383" s="2168"/>
      <c r="K383" s="2169"/>
      <c r="L383" s="2168">
        <f>'[9]sp. DRG'!I324</f>
        <v>648</v>
      </c>
      <c r="M383" s="2163">
        <f>'[9]sp. DRG'!J324</f>
        <v>2493.13</v>
      </c>
      <c r="N383" s="2168">
        <f>'[9]sp. DRG'!K324</f>
        <v>197</v>
      </c>
      <c r="O383" s="2168">
        <f>'[9]sp. DRG'!L324</f>
        <v>13946</v>
      </c>
      <c r="P383" s="2168">
        <f>'[9]sp. DRG'!M324</f>
        <v>2435.87</v>
      </c>
      <c r="Q383" s="2168">
        <f>'[9]sp. DRG'!N324</f>
        <v>0</v>
      </c>
      <c r="R383" s="2163">
        <f>'[9]sp. DRG'!O324</f>
        <v>0</v>
      </c>
      <c r="S383" s="2163">
        <f>'[9]sp. DRG'!P324</f>
        <v>0</v>
      </c>
      <c r="T383" s="2168">
        <f>'[9]sp. DRG'!Q324</f>
        <v>90</v>
      </c>
      <c r="U383" s="2163">
        <f>'[9]sp. DRG'!R324</f>
        <v>18</v>
      </c>
      <c r="V383" s="2168">
        <f>'[9]sp. DRG'!S324</f>
        <v>0</v>
      </c>
      <c r="W383" s="2163">
        <f>'[9]sp. DRG'!T324</f>
        <v>17.059999999999999</v>
      </c>
      <c r="X383" s="2165">
        <f t="shared" si="83"/>
        <v>4925.9400000000005</v>
      </c>
      <c r="Y383" s="2165">
        <f t="shared" si="84"/>
        <v>4867.7</v>
      </c>
      <c r="Z383" s="1614"/>
      <c r="AA383" s="1614"/>
      <c r="AB383" s="1615"/>
      <c r="AC383" s="1615"/>
    </row>
    <row r="384" spans="1:29" ht="25.5">
      <c r="A384" s="2159" t="s">
        <v>860</v>
      </c>
      <c r="B384" s="2170" t="s">
        <v>861</v>
      </c>
      <c r="C384" s="2167">
        <v>1</v>
      </c>
      <c r="D384" s="2162">
        <f>'[9]sp. DRG'!E325</f>
        <v>582</v>
      </c>
      <c r="E384" s="2163">
        <f>'[9]sp. DRG'!F325</f>
        <v>1022.19</v>
      </c>
      <c r="F384" s="2122">
        <f>'[9]sp. DRG'!G325</f>
        <v>496</v>
      </c>
      <c r="G384" s="2163">
        <f>'[9]sp. DRG'!H325</f>
        <v>1021.61</v>
      </c>
      <c r="H384" s="2168"/>
      <c r="I384" s="2169"/>
      <c r="J384" s="2168"/>
      <c r="K384" s="2169"/>
      <c r="L384" s="2168">
        <f>'[9]sp. DRG'!I325</f>
        <v>210</v>
      </c>
      <c r="M384" s="2163">
        <f>'[9]sp. DRG'!J325</f>
        <v>1086.45</v>
      </c>
      <c r="N384" s="2168">
        <f>'[9]sp. DRG'!K325</f>
        <v>0</v>
      </c>
      <c r="O384" s="2168">
        <f>'[9]sp. DRG'!L325</f>
        <v>5792</v>
      </c>
      <c r="P384" s="2163">
        <f>'[9]sp. DRG'!M325</f>
        <v>1086.45</v>
      </c>
      <c r="Q384" s="2168">
        <f>'[9]sp. DRG'!N325</f>
        <v>0</v>
      </c>
      <c r="R384" s="2163">
        <f>'[9]sp. DRG'!O325</f>
        <v>0</v>
      </c>
      <c r="S384" s="2163">
        <f>'[9]sp. DRG'!P325</f>
        <v>0</v>
      </c>
      <c r="T384" s="2168">
        <f>'[9]sp. DRG'!Q325</f>
        <v>0</v>
      </c>
      <c r="U384" s="2163">
        <f>'[9]sp. DRG'!R325</f>
        <v>0</v>
      </c>
      <c r="V384" s="2168">
        <f>'[9]sp. DRG'!S325</f>
        <v>0</v>
      </c>
      <c r="W384" s="2163">
        <f>'[9]sp. DRG'!T325</f>
        <v>0</v>
      </c>
      <c r="X384" s="2165">
        <f t="shared" si="83"/>
        <v>2108.6400000000003</v>
      </c>
      <c r="Y384" s="2165">
        <f t="shared" si="84"/>
        <v>2108.06</v>
      </c>
      <c r="Z384" s="1614"/>
      <c r="AA384" s="1614"/>
      <c r="AB384" s="1615"/>
      <c r="AC384" s="1615"/>
    </row>
    <row r="385" spans="1:29" ht="25.5">
      <c r="A385" s="2159" t="s">
        <v>862</v>
      </c>
      <c r="B385" s="2166" t="s">
        <v>863</v>
      </c>
      <c r="C385" s="2167">
        <v>1</v>
      </c>
      <c r="D385" s="2162">
        <f>'[9]sp. DRG'!E326</f>
        <v>2580</v>
      </c>
      <c r="E385" s="2163">
        <f>'[9]sp. DRG'!F326</f>
        <v>3579.83</v>
      </c>
      <c r="F385" s="2122">
        <f>'[9]sp. DRG'!G326</f>
        <v>2340</v>
      </c>
      <c r="G385" s="2163">
        <f>'[9]sp. DRG'!H326</f>
        <v>3578.87</v>
      </c>
      <c r="H385" s="2168"/>
      <c r="I385" s="2169"/>
      <c r="J385" s="2168"/>
      <c r="K385" s="2169"/>
      <c r="L385" s="2168">
        <f>'[9]sp. DRG'!I326</f>
        <v>93</v>
      </c>
      <c r="M385" s="2163">
        <f>'[9]sp. DRG'!J326</f>
        <v>213.34</v>
      </c>
      <c r="N385" s="2168">
        <f>'[9]sp. DRG'!K326</f>
        <v>109</v>
      </c>
      <c r="O385" s="2168">
        <f>'[9]sp. DRG'!L326</f>
        <v>0</v>
      </c>
      <c r="P385" s="2163">
        <f>'[9]sp. DRG'!M326</f>
        <v>213.34</v>
      </c>
      <c r="Q385" s="2168">
        <f>'[9]sp. DRG'!N326</f>
        <v>255</v>
      </c>
      <c r="R385" s="2163">
        <f>'[9]sp. DRG'!O326</f>
        <v>59.93</v>
      </c>
      <c r="S385" s="2163">
        <f>'[9]sp. DRG'!P326</f>
        <v>59.93</v>
      </c>
      <c r="T385" s="2168">
        <f>'[9]sp. DRG'!Q326</f>
        <v>803</v>
      </c>
      <c r="U385" s="2163">
        <f>'[9]sp. DRG'!R326</f>
        <v>240</v>
      </c>
      <c r="V385" s="2168">
        <f>'[9]sp. DRG'!S326</f>
        <v>0</v>
      </c>
      <c r="W385" s="2163">
        <f>'[9]sp. DRG'!T326</f>
        <v>240</v>
      </c>
      <c r="X385" s="2165">
        <f t="shared" si="83"/>
        <v>4093.1</v>
      </c>
      <c r="Y385" s="2165">
        <f t="shared" si="84"/>
        <v>4092.14</v>
      </c>
      <c r="Z385" s="1614"/>
      <c r="AA385" s="1614"/>
      <c r="AB385" s="1615"/>
      <c r="AC385" s="1615"/>
    </row>
    <row r="386" spans="1:29" ht="25.5">
      <c r="A386" s="2159" t="s">
        <v>864</v>
      </c>
      <c r="B386" s="2166" t="s">
        <v>865</v>
      </c>
      <c r="C386" s="2167">
        <v>1</v>
      </c>
      <c r="D386" s="2162">
        <f>'[9]sp. DRG'!E327</f>
        <v>480</v>
      </c>
      <c r="E386" s="2163">
        <f>'[9]sp. DRG'!F327</f>
        <v>591.96</v>
      </c>
      <c r="F386" s="2122">
        <f>'[9]sp. DRG'!G327</f>
        <v>480</v>
      </c>
      <c r="G386" s="2163">
        <f>'[9]sp. DRG'!H327</f>
        <v>580.91999999999996</v>
      </c>
      <c r="H386" s="2168"/>
      <c r="I386" s="2169"/>
      <c r="J386" s="2168"/>
      <c r="K386" s="2169"/>
      <c r="L386" s="2168">
        <f>'[9]sp. DRG'!I327</f>
        <v>0</v>
      </c>
      <c r="M386" s="2163">
        <f>'[9]sp. DRG'!J327</f>
        <v>0</v>
      </c>
      <c r="N386" s="2168">
        <f>'[9]sp. DRG'!K327</f>
        <v>0</v>
      </c>
      <c r="O386" s="2168">
        <f>'[9]sp. DRG'!L327</f>
        <v>0</v>
      </c>
      <c r="P386" s="2163">
        <f>'[9]sp. DRG'!M327</f>
        <v>0</v>
      </c>
      <c r="Q386" s="2168">
        <f>'[9]sp. DRG'!N327</f>
        <v>0</v>
      </c>
      <c r="R386" s="2163">
        <f>'[9]sp. DRG'!O327</f>
        <v>0</v>
      </c>
      <c r="S386" s="2163">
        <f>'[9]sp. DRG'!P327</f>
        <v>0</v>
      </c>
      <c r="T386" s="2168">
        <f>'[9]sp. DRG'!Q327</f>
        <v>181</v>
      </c>
      <c r="U386" s="2163">
        <f>'[9]sp. DRG'!R327</f>
        <v>62.7</v>
      </c>
      <c r="V386" s="2168">
        <f>'[9]sp. DRG'!S327</f>
        <v>0</v>
      </c>
      <c r="W386" s="2163">
        <f>'[9]sp. DRG'!T327</f>
        <v>62.7</v>
      </c>
      <c r="X386" s="2165">
        <f t="shared" si="83"/>
        <v>654.66000000000008</v>
      </c>
      <c r="Y386" s="2165">
        <f t="shared" si="84"/>
        <v>643.62</v>
      </c>
      <c r="Z386" s="1614"/>
      <c r="AA386" s="1614"/>
      <c r="AB386" s="1615"/>
      <c r="AC386" s="1615"/>
    </row>
    <row r="387" spans="1:29" ht="25.5">
      <c r="A387" s="2159" t="s">
        <v>866</v>
      </c>
      <c r="B387" s="2171" t="s">
        <v>867</v>
      </c>
      <c r="C387" s="2167">
        <v>1</v>
      </c>
      <c r="D387" s="2162">
        <f>'[9]sp. DRG'!E328</f>
        <v>357</v>
      </c>
      <c r="E387" s="2163">
        <f>'[9]sp. DRG'!F328</f>
        <v>480.87</v>
      </c>
      <c r="F387" s="2122">
        <f>'[9]sp. DRG'!G328</f>
        <v>286</v>
      </c>
      <c r="G387" s="2163">
        <f>'[9]sp. DRG'!H328</f>
        <v>478.69</v>
      </c>
      <c r="H387" s="2168"/>
      <c r="I387" s="2169"/>
      <c r="J387" s="2168"/>
      <c r="K387" s="2169"/>
      <c r="L387" s="2168">
        <f>'[9]sp. DRG'!I328</f>
        <v>72</v>
      </c>
      <c r="M387" s="2163">
        <f>'[9]sp. DRG'!J328</f>
        <v>148.78</v>
      </c>
      <c r="N387" s="2168">
        <f>'[9]sp. DRG'!K328</f>
        <v>74</v>
      </c>
      <c r="O387" s="2168">
        <f>'[9]sp. DRG'!L328</f>
        <v>0</v>
      </c>
      <c r="P387" s="2163">
        <f>'[9]sp. DRG'!M328</f>
        <v>148.78</v>
      </c>
      <c r="Q387" s="2168">
        <f>'[9]sp. DRG'!N328</f>
        <v>0</v>
      </c>
      <c r="R387" s="2163">
        <f>'[9]sp. DRG'!O328</f>
        <v>0</v>
      </c>
      <c r="S387" s="2163">
        <f>'[9]sp. DRG'!P328</f>
        <v>0</v>
      </c>
      <c r="T387" s="2168">
        <f>'[9]sp. DRG'!Q328</f>
        <v>275</v>
      </c>
      <c r="U387" s="2163">
        <f>'[9]sp. DRG'!R328</f>
        <v>78</v>
      </c>
      <c r="V387" s="2168">
        <f>'[9]sp. DRG'!S328</f>
        <v>0</v>
      </c>
      <c r="W387" s="2163">
        <f>'[9]sp. DRG'!T328</f>
        <v>78</v>
      </c>
      <c r="X387" s="2165">
        <f t="shared" si="83"/>
        <v>707.65</v>
      </c>
      <c r="Y387" s="2165">
        <f t="shared" si="84"/>
        <v>705.47</v>
      </c>
      <c r="Z387" s="1614"/>
      <c r="AA387" s="1614"/>
      <c r="AB387" s="1615"/>
      <c r="AC387" s="1615"/>
    </row>
    <row r="388" spans="1:29" ht="25.5">
      <c r="A388" s="2159" t="s">
        <v>868</v>
      </c>
      <c r="B388" s="2166" t="s">
        <v>869</v>
      </c>
      <c r="C388" s="2167">
        <v>1</v>
      </c>
      <c r="D388" s="2162">
        <f>'[9]sp. DRG'!E329</f>
        <v>1791</v>
      </c>
      <c r="E388" s="2163">
        <f>'[9]sp. DRG'!F329</f>
        <v>4024.16</v>
      </c>
      <c r="F388" s="2122">
        <f>'[9]sp. DRG'!G329</f>
        <v>1807</v>
      </c>
      <c r="G388" s="2163">
        <f>'[9]sp. DRG'!H329</f>
        <v>4022.95</v>
      </c>
      <c r="H388" s="2168"/>
      <c r="I388" s="2169"/>
      <c r="J388" s="2168"/>
      <c r="K388" s="2169"/>
      <c r="L388" s="2168">
        <f>'[9]sp. DRG'!I329</f>
        <v>51</v>
      </c>
      <c r="M388" s="2163">
        <f>'[9]sp. DRG'!J329</f>
        <v>153.66999999999999</v>
      </c>
      <c r="N388" s="2168">
        <f>'[9]sp. DRG'!K329</f>
        <v>57</v>
      </c>
      <c r="O388" s="2168">
        <f>'[9]sp. DRG'!L329</f>
        <v>0</v>
      </c>
      <c r="P388" s="2163">
        <f>'[9]sp. DRG'!M329</f>
        <v>153.66999999999999</v>
      </c>
      <c r="Q388" s="2168">
        <f>'[9]sp. DRG'!N329</f>
        <v>0</v>
      </c>
      <c r="R388" s="2163">
        <f>'[9]sp. DRG'!O329</f>
        <v>0</v>
      </c>
      <c r="S388" s="2163">
        <f>'[9]sp. DRG'!P329</f>
        <v>0</v>
      </c>
      <c r="T388" s="2168">
        <f>'[9]sp. DRG'!Q329</f>
        <v>831</v>
      </c>
      <c r="U388" s="2163">
        <f>'[9]sp. DRG'!R329</f>
        <v>270</v>
      </c>
      <c r="V388" s="2168">
        <f>'[9]sp. DRG'!S329</f>
        <v>0</v>
      </c>
      <c r="W388" s="2163">
        <f>'[9]sp. DRG'!T329</f>
        <v>270</v>
      </c>
      <c r="X388" s="2165">
        <f t="shared" si="83"/>
        <v>4447.83</v>
      </c>
      <c r="Y388" s="2165">
        <f t="shared" si="84"/>
        <v>4446.62</v>
      </c>
      <c r="Z388" s="1614"/>
      <c r="AA388" s="1614"/>
      <c r="AB388" s="1615"/>
      <c r="AC388" s="1615"/>
    </row>
    <row r="389" spans="1:29" ht="25.5">
      <c r="A389" s="2172" t="s">
        <v>870</v>
      </c>
      <c r="B389" s="2173" t="s">
        <v>871</v>
      </c>
      <c r="C389" s="2174">
        <v>1</v>
      </c>
      <c r="D389" s="2162">
        <f>'[9]sp. DRG'!E330</f>
        <v>876</v>
      </c>
      <c r="E389" s="2163">
        <f>'[9]sp. DRG'!F330</f>
        <v>1542.11</v>
      </c>
      <c r="F389" s="2122">
        <f>'[9]sp. DRG'!G330</f>
        <v>790</v>
      </c>
      <c r="G389" s="2163">
        <f>'[9]sp. DRG'!H330</f>
        <v>1541.2</v>
      </c>
      <c r="H389" s="2168"/>
      <c r="I389" s="2169"/>
      <c r="J389" s="2168"/>
      <c r="K389" s="2169"/>
      <c r="L389" s="2168">
        <f>'[9]sp. DRG'!I330</f>
        <v>6</v>
      </c>
      <c r="M389" s="2163">
        <f>'[9]sp. DRG'!J330</f>
        <v>33.82</v>
      </c>
      <c r="N389" s="2168">
        <f>'[9]sp. DRG'!K330</f>
        <v>4</v>
      </c>
      <c r="O389" s="2168">
        <f>'[9]sp. DRG'!L330</f>
        <v>0</v>
      </c>
      <c r="P389" s="2163">
        <f>'[9]sp. DRG'!M330</f>
        <v>22.54</v>
      </c>
      <c r="Q389" s="2168">
        <f>'[9]sp. DRG'!N330</f>
        <v>0</v>
      </c>
      <c r="R389" s="2163">
        <f>'[9]sp. DRG'!O330</f>
        <v>0</v>
      </c>
      <c r="S389" s="2163">
        <f>'[9]sp. DRG'!P330</f>
        <v>0</v>
      </c>
      <c r="T389" s="2168">
        <f>'[9]sp. DRG'!Q330</f>
        <v>410</v>
      </c>
      <c r="U389" s="2163">
        <f>'[9]sp. DRG'!R330</f>
        <v>151.19999999999999</v>
      </c>
      <c r="V389" s="2168">
        <f>'[9]sp. DRG'!S330</f>
        <v>0</v>
      </c>
      <c r="W389" s="2163">
        <f>'[9]sp. DRG'!T330</f>
        <v>151.19999999999999</v>
      </c>
      <c r="X389" s="2165">
        <f t="shared" si="83"/>
        <v>1727.1299999999999</v>
      </c>
      <c r="Y389" s="2165">
        <f t="shared" si="84"/>
        <v>1714.94</v>
      </c>
      <c r="Z389" s="1614"/>
      <c r="AA389" s="1614"/>
      <c r="AB389" s="1615"/>
      <c r="AC389" s="1615"/>
    </row>
    <row r="390" spans="1:29" ht="25.5">
      <c r="A390" s="2175" t="s">
        <v>872</v>
      </c>
      <c r="B390" s="2176" t="s">
        <v>873</v>
      </c>
      <c r="C390" s="2167">
        <v>1</v>
      </c>
      <c r="D390" s="2162">
        <f>'[9]sp. DRG'!E331</f>
        <v>105</v>
      </c>
      <c r="E390" s="2163">
        <f>'[9]sp. DRG'!F331</f>
        <v>182.04</v>
      </c>
      <c r="F390" s="2122">
        <f>'[9]sp. DRG'!G331</f>
        <v>91</v>
      </c>
      <c r="G390" s="2163">
        <f>'[9]sp. DRG'!H331</f>
        <v>181.78</v>
      </c>
      <c r="H390" s="2168"/>
      <c r="I390" s="2169"/>
      <c r="J390" s="2168"/>
      <c r="K390" s="2169"/>
      <c r="L390" s="2168">
        <f>'[9]sp. DRG'!I331</f>
        <v>222</v>
      </c>
      <c r="M390" s="2163">
        <f>'[9]sp. DRG'!J331</f>
        <v>446.35</v>
      </c>
      <c r="N390" s="2168">
        <f>'[9]sp. DRG'!K331</f>
        <v>345</v>
      </c>
      <c r="O390" s="2168">
        <f>'[9]sp. DRG'!L331</f>
        <v>0</v>
      </c>
      <c r="P390" s="2163">
        <f>'[9]sp. DRG'!M331</f>
        <v>446.35</v>
      </c>
      <c r="Q390" s="2168">
        <f>'[9]sp. DRG'!N331</f>
        <v>0</v>
      </c>
      <c r="R390" s="2163">
        <f>'[9]sp. DRG'!O331</f>
        <v>0</v>
      </c>
      <c r="S390" s="2163">
        <f>'[9]sp. DRG'!P331</f>
        <v>0</v>
      </c>
      <c r="T390" s="2168">
        <f>'[9]sp. DRG'!Q331</f>
        <v>57</v>
      </c>
      <c r="U390" s="2163">
        <f>'[9]sp. DRG'!R331</f>
        <v>20.97</v>
      </c>
      <c r="V390" s="2168">
        <f>'[9]sp. DRG'!S331</f>
        <v>0</v>
      </c>
      <c r="W390" s="2163">
        <f>'[9]sp. DRG'!T331</f>
        <v>18.2</v>
      </c>
      <c r="X390" s="2165">
        <f t="shared" si="83"/>
        <v>649.36</v>
      </c>
      <c r="Y390" s="2165">
        <f t="shared" si="84"/>
        <v>646.33000000000004</v>
      </c>
      <c r="Z390" s="1614"/>
      <c r="AA390" s="1614"/>
      <c r="AB390" s="1615"/>
      <c r="AC390" s="1615"/>
    </row>
    <row r="391" spans="1:29" ht="22.5">
      <c r="A391" s="2150" t="s">
        <v>874</v>
      </c>
      <c r="B391" s="2177" t="s">
        <v>875</v>
      </c>
      <c r="C391" s="2174">
        <v>3</v>
      </c>
      <c r="D391" s="2178"/>
      <c r="E391" s="2169"/>
      <c r="F391" s="2168"/>
      <c r="G391" s="2169"/>
      <c r="H391" s="2168"/>
      <c r="I391" s="2169"/>
      <c r="J391" s="2168"/>
      <c r="K391" s="2169"/>
      <c r="L391" s="2168">
        <f>'[9]sp. recuperare si  cronici'!E102</f>
        <v>135</v>
      </c>
      <c r="M391" s="2169">
        <f>'[9]sp. recuperare si  cronici'!F102</f>
        <v>312.79000000000002</v>
      </c>
      <c r="N391" s="2168">
        <f>'[9]sp. recuperare si  cronici'!G102</f>
        <v>418</v>
      </c>
      <c r="O391" s="2168">
        <f>'[9]sp. recuperare si  cronici'!H102</f>
        <v>0</v>
      </c>
      <c r="P391" s="2169">
        <f>'[9]sp. recuperare si  cronici'!I102</f>
        <v>312.79000000000002</v>
      </c>
      <c r="Q391" s="2168">
        <f>'[9]sp. recuperare si  cronici'!J102</f>
        <v>399</v>
      </c>
      <c r="R391" s="2169">
        <f>'[9]sp. recuperare si  cronici'!K102</f>
        <v>93.77</v>
      </c>
      <c r="S391" s="2169">
        <f>'[9]sp. recuperare si  cronici'!L102</f>
        <v>86.95</v>
      </c>
      <c r="T391" s="2168">
        <f>'[9]sp. recuperare si  cronici'!Q102</f>
        <v>0</v>
      </c>
      <c r="U391" s="2169">
        <f>'[9]sp. recuperare si  cronici'!R102</f>
        <v>0</v>
      </c>
      <c r="V391" s="2168">
        <f>'[9]sp. recuperare si  cronici'!S102</f>
        <v>0</v>
      </c>
      <c r="W391" s="2169">
        <f>'[9]sp. recuperare si  cronici'!T102</f>
        <v>0</v>
      </c>
      <c r="X391" s="2165">
        <f t="shared" si="83"/>
        <v>406.56</v>
      </c>
      <c r="Y391" s="2165">
        <f t="shared" si="84"/>
        <v>399.74</v>
      </c>
      <c r="Z391" s="1614"/>
      <c r="AA391" s="1614"/>
      <c r="AB391" s="1615"/>
      <c r="AC391" s="1615"/>
    </row>
    <row r="392" spans="1:29" ht="22.5">
      <c r="A392" s="2150" t="s">
        <v>876</v>
      </c>
      <c r="B392" s="2177" t="s">
        <v>877</v>
      </c>
      <c r="C392" s="2174">
        <v>3</v>
      </c>
      <c r="D392" s="2178"/>
      <c r="E392" s="2169"/>
      <c r="F392" s="2168"/>
      <c r="G392" s="2169"/>
      <c r="H392" s="2168"/>
      <c r="I392" s="2169"/>
      <c r="J392" s="2168"/>
      <c r="K392" s="2169"/>
      <c r="L392" s="2168">
        <f>'[9]sp. recuperare si  cronici'!E103</f>
        <v>0</v>
      </c>
      <c r="M392" s="2169">
        <f>'[9]sp. recuperare si  cronici'!F103</f>
        <v>0</v>
      </c>
      <c r="N392" s="2168">
        <f>'[9]sp. recuperare si  cronici'!G103</f>
        <v>0</v>
      </c>
      <c r="O392" s="2168">
        <f>'[9]sp. recuperare si  cronici'!H103</f>
        <v>0</v>
      </c>
      <c r="P392" s="2169">
        <f>'[9]sp. recuperare si  cronici'!I103</f>
        <v>0</v>
      </c>
      <c r="Q392" s="2168">
        <f>'[9]sp. recuperare si  cronici'!J103</f>
        <v>1119</v>
      </c>
      <c r="R392" s="2169">
        <f>'[9]sp. recuperare si  cronici'!K103</f>
        <v>262.95999999999998</v>
      </c>
      <c r="S392" s="2169">
        <f>'[9]sp. recuperare si  cronici'!L103</f>
        <v>262.95999999999998</v>
      </c>
      <c r="T392" s="2168">
        <f>'[9]sp. recuperare si  cronici'!Q103</f>
        <v>0</v>
      </c>
      <c r="U392" s="2169">
        <f>'[9]sp. recuperare si  cronici'!R103</f>
        <v>0</v>
      </c>
      <c r="V392" s="2168">
        <f>'[9]sp. recuperare si  cronici'!S103</f>
        <v>0</v>
      </c>
      <c r="W392" s="2169">
        <f>'[9]sp. recuperare si  cronici'!T103</f>
        <v>0</v>
      </c>
      <c r="X392" s="2165">
        <f t="shared" si="83"/>
        <v>262.95999999999998</v>
      </c>
      <c r="Y392" s="2165">
        <f t="shared" si="84"/>
        <v>262.95999999999998</v>
      </c>
      <c r="Z392" s="1614"/>
      <c r="AA392" s="1614"/>
      <c r="AB392" s="1615"/>
      <c r="AC392" s="1615"/>
    </row>
    <row r="393" spans="1:29" ht="23.25" thickBot="1">
      <c r="A393" s="2179" t="s">
        <v>878</v>
      </c>
      <c r="B393" s="2180" t="s">
        <v>879</v>
      </c>
      <c r="C393" s="2181">
        <v>2</v>
      </c>
      <c r="D393" s="2182"/>
      <c r="E393" s="2183"/>
      <c r="F393" s="2184"/>
      <c r="G393" s="2183"/>
      <c r="H393" s="2184">
        <f>'[9]sp. acuti altele decat DRG'!E62</f>
        <v>0</v>
      </c>
      <c r="I393" s="2184">
        <f>'[9]sp. acuti altele decat DRG'!F62</f>
        <v>0</v>
      </c>
      <c r="J393" s="2184">
        <f>'[9]sp. acuti altele decat DRG'!G62</f>
        <v>0</v>
      </c>
      <c r="K393" s="2184">
        <f>'[9]sp. acuti altele decat DRG'!H62</f>
        <v>0</v>
      </c>
      <c r="L393" s="2184">
        <f>'[9]sp. acuti altele decat DRG'!I62</f>
        <v>0</v>
      </c>
      <c r="M393" s="2183">
        <f>'[9]sp. acuti altele decat DRG'!J62</f>
        <v>0</v>
      </c>
      <c r="N393" s="2184">
        <f>'[9]sp. acuti altele decat DRG'!L62</f>
        <v>0</v>
      </c>
      <c r="O393" s="2184">
        <f>'[9]sp. acuti altele decat DRG'!M62</f>
        <v>0</v>
      </c>
      <c r="P393" s="2183">
        <f>'[9]sp. acuti altele decat DRG'!M62</f>
        <v>0</v>
      </c>
      <c r="Q393" s="2184">
        <f>'[9]sp. acuti altele decat DRG'!N62</f>
        <v>0</v>
      </c>
      <c r="R393" s="2183">
        <f>'[9]sp. acuti altele decat DRG'!O62</f>
        <v>0</v>
      </c>
      <c r="S393" s="2183">
        <f>'[9]sp. acuti altele decat DRG'!P62</f>
        <v>0</v>
      </c>
      <c r="T393" s="2184">
        <f>'[9]sp. acuti altele decat DRG'!Q62</f>
        <v>0</v>
      </c>
      <c r="U393" s="2183">
        <f>'[9]sp. acuti altele decat DRG'!R62</f>
        <v>0</v>
      </c>
      <c r="V393" s="2184">
        <f>'[9]sp. acuti altele decat DRG'!S62</f>
        <v>0</v>
      </c>
      <c r="W393" s="2183">
        <f>'[9]sp. acuti altele decat DRG'!T62</f>
        <v>0</v>
      </c>
      <c r="X393" s="2165">
        <f t="shared" si="83"/>
        <v>0</v>
      </c>
      <c r="Y393" s="2165">
        <f t="shared" si="84"/>
        <v>0</v>
      </c>
      <c r="Z393" s="1614"/>
      <c r="AA393" s="1614"/>
      <c r="AB393" s="1615"/>
      <c r="AC393" s="1615"/>
    </row>
    <row r="394" spans="1:29" ht="13.5" thickBot="1">
      <c r="A394" s="3032" t="s">
        <v>880</v>
      </c>
      <c r="B394" s="3033"/>
      <c r="C394" s="3034"/>
      <c r="D394" s="1611">
        <f>SUM(D382:D393)</f>
        <v>16035</v>
      </c>
      <c r="E394" s="1611">
        <f t="shared" ref="E394:K394" si="85">SUM(E382:E393)</f>
        <v>31236.339999999997</v>
      </c>
      <c r="F394" s="1611">
        <f t="shared" si="85"/>
        <v>15437</v>
      </c>
      <c r="G394" s="1611">
        <f t="shared" si="85"/>
        <v>31213.929999999997</v>
      </c>
      <c r="H394" s="1611">
        <f t="shared" si="85"/>
        <v>0</v>
      </c>
      <c r="I394" s="1611">
        <f t="shared" si="85"/>
        <v>0</v>
      </c>
      <c r="J394" s="1611">
        <f t="shared" si="85"/>
        <v>0</v>
      </c>
      <c r="K394" s="1611">
        <f t="shared" si="85"/>
        <v>0</v>
      </c>
      <c r="L394" s="1611">
        <f>SUM(L382:L393)</f>
        <v>1866</v>
      </c>
      <c r="M394" s="1611">
        <f t="shared" ref="M394:Y394" si="86">SUM(M382:M393)</f>
        <v>6544.66</v>
      </c>
      <c r="N394" s="1611">
        <f t="shared" si="86"/>
        <v>1548</v>
      </c>
      <c r="O394" s="1611">
        <f t="shared" si="86"/>
        <v>21831</v>
      </c>
      <c r="P394" s="1611">
        <f t="shared" si="86"/>
        <v>6476.12</v>
      </c>
      <c r="Q394" s="1611">
        <f t="shared" si="86"/>
        <v>1773</v>
      </c>
      <c r="R394" s="1611">
        <f t="shared" si="86"/>
        <v>416.65999999999997</v>
      </c>
      <c r="S394" s="1611">
        <f t="shared" si="86"/>
        <v>409.84</v>
      </c>
      <c r="T394" s="1611">
        <f t="shared" si="86"/>
        <v>6116</v>
      </c>
      <c r="U394" s="1611">
        <f t="shared" si="86"/>
        <v>2043.3300000000002</v>
      </c>
      <c r="V394" s="1611">
        <f t="shared" si="86"/>
        <v>0</v>
      </c>
      <c r="W394" s="1611">
        <f t="shared" si="86"/>
        <v>2039.6200000000001</v>
      </c>
      <c r="X394" s="1611">
        <f t="shared" si="86"/>
        <v>40240.989999999991</v>
      </c>
      <c r="Y394" s="1611">
        <f t="shared" si="86"/>
        <v>40139.51</v>
      </c>
      <c r="Z394" s="1614">
        <f>'[9]sp. DRG'!U332+'[9]sp. recuperare si  cronici'!U104+'[9]sp. acuti altele decat DRG'!U63</f>
        <v>40240.989999999991</v>
      </c>
      <c r="AA394" s="1614">
        <f>'[9]sp. DRG'!V332+'[9]sp. recuperare si  cronici'!V104+'[9]sp. acuti altele decat DRG'!V63</f>
        <v>40139.51</v>
      </c>
      <c r="AB394" s="1615">
        <f>X394-Z394</f>
        <v>0</v>
      </c>
      <c r="AC394" s="1615">
        <f>Y394-AA394</f>
        <v>0</v>
      </c>
    </row>
    <row r="395" spans="1:29" ht="22.5">
      <c r="A395" s="2185" t="s">
        <v>881</v>
      </c>
      <c r="B395" s="2186" t="s">
        <v>882</v>
      </c>
      <c r="C395" s="2187">
        <v>1</v>
      </c>
      <c r="D395" s="2000">
        <f>'[9]sp. DRG'!E333</f>
        <v>9976</v>
      </c>
      <c r="E395" s="1781">
        <f>'[9]sp. DRG'!F333</f>
        <v>20436.63</v>
      </c>
      <c r="F395" s="1886">
        <f>'[9]sp. DRG'!G333</f>
        <v>9976</v>
      </c>
      <c r="G395" s="1783">
        <f>'[9]sp. DRG'!H333</f>
        <v>20436.63</v>
      </c>
      <c r="H395" s="1927"/>
      <c r="I395" s="1781"/>
      <c r="J395" s="1887"/>
      <c r="K395" s="1783"/>
      <c r="L395" s="1932">
        <f>'[9]sp. DRG'!I333</f>
        <v>255</v>
      </c>
      <c r="M395" s="1727">
        <f>'[9]sp. DRG'!J333</f>
        <v>1058.55</v>
      </c>
      <c r="N395" s="1927">
        <f>'[9]sp. DRG'!K333</f>
        <v>395</v>
      </c>
      <c r="O395" s="1927">
        <f>'[9]sp. DRG'!L333</f>
        <v>2765</v>
      </c>
      <c r="P395" s="1727">
        <f>'[9]sp. DRG'!M333</f>
        <v>1058.55</v>
      </c>
      <c r="Q395" s="1927">
        <f>'[9]sp. DRG'!N333</f>
        <v>0</v>
      </c>
      <c r="R395" s="1727">
        <f>'[9]sp. DRG'!O333</f>
        <v>0</v>
      </c>
      <c r="S395" s="1933">
        <f>'[9]sp. DRG'!P333</f>
        <v>0</v>
      </c>
      <c r="T395" s="1927">
        <f>'[9]sp. DRG'!Q333</f>
        <v>2964</v>
      </c>
      <c r="U395" s="1727">
        <f>'[9]sp. DRG'!R333</f>
        <v>899</v>
      </c>
      <c r="V395" s="1927">
        <f>'[9]sp. DRG'!S333</f>
        <v>3596</v>
      </c>
      <c r="W395" s="1933">
        <f>'[9]sp. DRG'!T333</f>
        <v>896.73</v>
      </c>
      <c r="X395" s="1788">
        <f t="shared" ref="X395:X404" si="87">U395+R395+M395+I395+E395</f>
        <v>22394.18</v>
      </c>
      <c r="Y395" s="1649">
        <f t="shared" ref="Y395:Y404" si="88">W395+S395+P395+K395+G395</f>
        <v>22391.91</v>
      </c>
    </row>
    <row r="396" spans="1:29" ht="22.5" customHeight="1">
      <c r="A396" s="2110" t="s">
        <v>883</v>
      </c>
      <c r="B396" s="2137" t="s">
        <v>884</v>
      </c>
      <c r="C396" s="1590">
        <v>1</v>
      </c>
      <c r="D396" s="1591">
        <f>'[9]sp. DRG'!E334</f>
        <v>1527</v>
      </c>
      <c r="E396" s="1592">
        <f>'[9]sp. DRG'!F334</f>
        <v>2066.2800000000002</v>
      </c>
      <c r="F396" s="1593">
        <f>'[9]sp. DRG'!G334</f>
        <v>1530</v>
      </c>
      <c r="G396" s="1594">
        <f>'[9]sp. DRG'!H334</f>
        <v>2005.63</v>
      </c>
      <c r="H396" s="1650"/>
      <c r="I396" s="1592"/>
      <c r="J396" s="1651"/>
      <c r="K396" s="1594"/>
      <c r="L396" s="1659">
        <f>'[9]sp. DRG'!I334</f>
        <v>57</v>
      </c>
      <c r="M396" s="2063">
        <f>'[9]sp. DRG'!J334</f>
        <v>98.07</v>
      </c>
      <c r="N396" s="1650">
        <f>'[9]sp. DRG'!K334</f>
        <v>57</v>
      </c>
      <c r="O396" s="1650">
        <f>'[9]sp. DRG'!L334</f>
        <v>0</v>
      </c>
      <c r="P396" s="2063">
        <f>'[9]sp. DRG'!M334</f>
        <v>97.33</v>
      </c>
      <c r="Q396" s="1650">
        <f>'[9]sp. DRG'!N334</f>
        <v>114</v>
      </c>
      <c r="R396" s="2063">
        <f>'[9]sp. DRG'!O334</f>
        <v>26.86</v>
      </c>
      <c r="S396" s="2147">
        <f>'[9]sp. DRG'!P334</f>
        <v>25.92</v>
      </c>
      <c r="T396" s="1650">
        <f>'[9]sp. DRG'!Q334</f>
        <v>975</v>
      </c>
      <c r="U396" s="2063">
        <f>'[9]sp. DRG'!R334</f>
        <v>214.91</v>
      </c>
      <c r="V396" s="1650">
        <f>'[9]sp. DRG'!S334</f>
        <v>1249</v>
      </c>
      <c r="W396" s="2147">
        <f>'[9]sp. DRG'!T334</f>
        <v>214.91</v>
      </c>
      <c r="X396" s="1788">
        <f t="shared" si="87"/>
        <v>2406.1200000000003</v>
      </c>
      <c r="Y396" s="1649">
        <f t="shared" si="88"/>
        <v>2343.79</v>
      </c>
    </row>
    <row r="397" spans="1:29">
      <c r="A397" s="2110" t="s">
        <v>885</v>
      </c>
      <c r="B397" s="2137" t="s">
        <v>886</v>
      </c>
      <c r="C397" s="1590">
        <v>1</v>
      </c>
      <c r="D397" s="1591">
        <f>'[9]sp. DRG'!E335</f>
        <v>2133</v>
      </c>
      <c r="E397" s="1592">
        <f>'[9]sp. DRG'!F335</f>
        <v>3068.15</v>
      </c>
      <c r="F397" s="1593">
        <f>'[9]sp. DRG'!G335</f>
        <v>2133</v>
      </c>
      <c r="G397" s="1594">
        <f>'[9]sp. DRG'!H335</f>
        <v>3068.15</v>
      </c>
      <c r="H397" s="1650"/>
      <c r="I397" s="1592"/>
      <c r="J397" s="1651"/>
      <c r="K397" s="1594"/>
      <c r="L397" s="1659">
        <f>'[9]sp. DRG'!I335</f>
        <v>21</v>
      </c>
      <c r="M397" s="2063">
        <f>'[9]sp. DRG'!J335</f>
        <v>99.51</v>
      </c>
      <c r="N397" s="1650">
        <f>'[9]sp. DRG'!K335</f>
        <v>13</v>
      </c>
      <c r="O397" s="1650">
        <f>'[9]sp. DRG'!L335</f>
        <v>497</v>
      </c>
      <c r="P397" s="2063">
        <f>'[9]sp. DRG'!M335</f>
        <v>99.19</v>
      </c>
      <c r="Q397" s="1650">
        <f>'[9]sp. DRG'!N335</f>
        <v>522</v>
      </c>
      <c r="R397" s="2063">
        <f>'[9]sp. DRG'!O335</f>
        <v>104.4</v>
      </c>
      <c r="S397" s="2147">
        <f>'[9]sp. DRG'!P335</f>
        <v>104.4</v>
      </c>
      <c r="T397" s="1650">
        <f>'[9]sp. DRG'!Q335</f>
        <v>675</v>
      </c>
      <c r="U397" s="2063">
        <f>'[9]sp. DRG'!R335</f>
        <v>155.77000000000001</v>
      </c>
      <c r="V397" s="1650">
        <f>'[9]sp. DRG'!S335</f>
        <v>1730</v>
      </c>
      <c r="W397" s="2147">
        <f>'[9]sp. DRG'!T335</f>
        <v>155.77000000000001</v>
      </c>
      <c r="X397" s="1788">
        <f t="shared" si="87"/>
        <v>3427.83</v>
      </c>
      <c r="Y397" s="1649">
        <f t="shared" si="88"/>
        <v>3427.51</v>
      </c>
    </row>
    <row r="398" spans="1:29" ht="22.5">
      <c r="A398" s="2110" t="s">
        <v>887</v>
      </c>
      <c r="B398" s="2137" t="s">
        <v>888</v>
      </c>
      <c r="C398" s="1590">
        <v>1</v>
      </c>
      <c r="D398" s="1591">
        <f>'[9]sp. DRG'!E336</f>
        <v>849</v>
      </c>
      <c r="E398" s="1592">
        <f>'[9]sp. DRG'!F336</f>
        <v>959.74</v>
      </c>
      <c r="F398" s="1593">
        <f>'[9]sp. DRG'!G336</f>
        <v>849</v>
      </c>
      <c r="G398" s="1594">
        <f>'[9]sp. DRG'!H336</f>
        <v>959.74</v>
      </c>
      <c r="H398" s="1650"/>
      <c r="I398" s="1592"/>
      <c r="J398" s="1651"/>
      <c r="K398" s="1594"/>
      <c r="L398" s="1659">
        <f>'[9]sp. DRG'!I336</f>
        <v>0</v>
      </c>
      <c r="M398" s="2063">
        <f>'[9]sp. DRG'!J336</f>
        <v>0</v>
      </c>
      <c r="N398" s="1650">
        <f>'[9]sp. DRG'!K336</f>
        <v>0</v>
      </c>
      <c r="O398" s="1650">
        <f>'[9]sp. DRG'!L336</f>
        <v>0</v>
      </c>
      <c r="P398" s="2063">
        <f>'[9]sp. DRG'!M336</f>
        <v>0</v>
      </c>
      <c r="Q398" s="1650">
        <f>'[9]sp. DRG'!N336</f>
        <v>0</v>
      </c>
      <c r="R398" s="2063">
        <f>'[9]sp. DRG'!O336</f>
        <v>0</v>
      </c>
      <c r="S398" s="2147">
        <f>'[9]sp. DRG'!P336</f>
        <v>0</v>
      </c>
      <c r="T398" s="1650">
        <f>'[9]sp. DRG'!Q336</f>
        <v>750</v>
      </c>
      <c r="U398" s="2063">
        <f>'[9]sp. DRG'!R336</f>
        <v>166.96</v>
      </c>
      <c r="V398" s="1650">
        <f>'[9]sp. DRG'!S336</f>
        <v>776</v>
      </c>
      <c r="W398" s="2147">
        <f>'[9]sp. DRG'!T336</f>
        <v>162.01</v>
      </c>
      <c r="X398" s="1788">
        <f t="shared" si="87"/>
        <v>1126.7</v>
      </c>
      <c r="Y398" s="1649">
        <f t="shared" si="88"/>
        <v>1121.75</v>
      </c>
    </row>
    <row r="399" spans="1:29">
      <c r="A399" s="2134" t="s">
        <v>889</v>
      </c>
      <c r="B399" s="2135" t="s">
        <v>890</v>
      </c>
      <c r="C399" s="2136">
        <v>1</v>
      </c>
      <c r="D399" s="1591">
        <f>'[9]sp. DRG'!E337</f>
        <v>3186</v>
      </c>
      <c r="E399" s="1592">
        <f>'[9]sp. DRG'!F337</f>
        <v>5439.03</v>
      </c>
      <c r="F399" s="1593">
        <f>'[9]sp. DRG'!G337</f>
        <v>3186</v>
      </c>
      <c r="G399" s="1594">
        <f>'[9]sp. DRG'!H337</f>
        <v>5439.03</v>
      </c>
      <c r="H399" s="2036"/>
      <c r="I399" s="1592"/>
      <c r="J399" s="1896"/>
      <c r="K399" s="1594"/>
      <c r="L399" s="1659">
        <f>'[9]sp. DRG'!I337</f>
        <v>42</v>
      </c>
      <c r="M399" s="2063">
        <f>'[9]sp. DRG'!J337</f>
        <v>213.05</v>
      </c>
      <c r="N399" s="1650">
        <f>'[9]sp. DRG'!K337</f>
        <v>42</v>
      </c>
      <c r="O399" s="1650">
        <f>'[9]sp. DRG'!L337</f>
        <v>1195</v>
      </c>
      <c r="P399" s="2063">
        <f>'[9]sp. DRG'!M337</f>
        <v>211.82</v>
      </c>
      <c r="Q399" s="1650">
        <f>'[9]sp. DRG'!N337</f>
        <v>0</v>
      </c>
      <c r="R399" s="2063">
        <f>'[9]sp. DRG'!O337</f>
        <v>0</v>
      </c>
      <c r="S399" s="2147">
        <f>'[9]sp. DRG'!P337</f>
        <v>0</v>
      </c>
      <c r="T399" s="1650">
        <f>'[9]sp. DRG'!Q337</f>
        <v>1599</v>
      </c>
      <c r="U399" s="2063">
        <f>'[9]sp. DRG'!R337</f>
        <v>398.71</v>
      </c>
      <c r="V399" s="1650">
        <f>'[9]sp. DRG'!S337</f>
        <v>3071</v>
      </c>
      <c r="W399" s="2147">
        <f>'[9]sp. DRG'!T337</f>
        <v>398.71</v>
      </c>
      <c r="X399" s="1788">
        <f t="shared" si="87"/>
        <v>6050.79</v>
      </c>
      <c r="Y399" s="1649">
        <f t="shared" si="88"/>
        <v>6049.5599999999995</v>
      </c>
    </row>
    <row r="400" spans="1:29">
      <c r="A400" s="2110" t="s">
        <v>891</v>
      </c>
      <c r="B400" s="2137" t="s">
        <v>892</v>
      </c>
      <c r="C400" s="1590">
        <v>1</v>
      </c>
      <c r="D400" s="1591">
        <f>'[9]sp. DRG'!E338</f>
        <v>204</v>
      </c>
      <c r="E400" s="1592">
        <f>'[9]sp. DRG'!F338</f>
        <v>186.82</v>
      </c>
      <c r="F400" s="1593">
        <f>'[9]sp. DRG'!G338</f>
        <v>204</v>
      </c>
      <c r="G400" s="1594">
        <f>'[9]sp. DRG'!H338</f>
        <v>186.82</v>
      </c>
      <c r="H400" s="1650"/>
      <c r="I400" s="1592"/>
      <c r="J400" s="1651"/>
      <c r="K400" s="1594"/>
      <c r="L400" s="1659">
        <f>'[9]sp. DRG'!I338</f>
        <v>243</v>
      </c>
      <c r="M400" s="2063">
        <f>'[9]sp. DRG'!J338</f>
        <v>488.81</v>
      </c>
      <c r="N400" s="1650">
        <f>'[9]sp. DRG'!K338</f>
        <v>239</v>
      </c>
      <c r="O400" s="1650">
        <f>'[9]sp. DRG'!L338</f>
        <v>0</v>
      </c>
      <c r="P400" s="2063">
        <f>'[9]sp. DRG'!M338</f>
        <v>472.23</v>
      </c>
      <c r="Q400" s="1650">
        <f>'[9]sp. DRG'!N338</f>
        <v>804</v>
      </c>
      <c r="R400" s="2063">
        <f>'[9]sp. DRG'!O338</f>
        <v>189.44</v>
      </c>
      <c r="S400" s="2147">
        <f>'[9]sp. DRG'!P338</f>
        <v>189.44</v>
      </c>
      <c r="T400" s="1650">
        <f>'[9]sp. DRG'!Q338</f>
        <v>138</v>
      </c>
      <c r="U400" s="2063">
        <f>'[9]sp. DRG'!R338</f>
        <v>27.84</v>
      </c>
      <c r="V400" s="1650">
        <f>'[9]sp. DRG'!S338</f>
        <v>174</v>
      </c>
      <c r="W400" s="2147">
        <f>'[9]sp. DRG'!T338</f>
        <v>27.84</v>
      </c>
      <c r="X400" s="1788">
        <f t="shared" si="87"/>
        <v>892.91000000000008</v>
      </c>
      <c r="Y400" s="1649">
        <f t="shared" si="88"/>
        <v>876.32999999999993</v>
      </c>
    </row>
    <row r="401" spans="1:29">
      <c r="A401" s="2110" t="s">
        <v>893</v>
      </c>
      <c r="B401" s="2137" t="s">
        <v>894</v>
      </c>
      <c r="C401" s="1590">
        <v>1</v>
      </c>
      <c r="D401" s="1591">
        <f>'[9]sp. DRG'!E339</f>
        <v>1347</v>
      </c>
      <c r="E401" s="1592">
        <f>'[9]sp. DRG'!F339</f>
        <v>1534.03</v>
      </c>
      <c r="F401" s="1593">
        <f>'[9]sp. DRG'!G339</f>
        <v>1347</v>
      </c>
      <c r="G401" s="1594">
        <f>'[9]sp. DRG'!H339</f>
        <v>1534.03</v>
      </c>
      <c r="H401" s="1650"/>
      <c r="I401" s="1592"/>
      <c r="J401" s="1651"/>
      <c r="K401" s="1594"/>
      <c r="L401" s="1659">
        <f>'[9]sp. DRG'!I339</f>
        <v>0</v>
      </c>
      <c r="M401" s="2063">
        <f>'[9]sp. DRG'!J339</f>
        <v>0</v>
      </c>
      <c r="N401" s="1650">
        <f>'[9]sp. DRG'!K339</f>
        <v>0</v>
      </c>
      <c r="O401" s="1650">
        <f>'[9]sp. DRG'!L339</f>
        <v>0</v>
      </c>
      <c r="P401" s="2063">
        <f>'[9]sp. DRG'!M339</f>
        <v>0</v>
      </c>
      <c r="Q401" s="1650">
        <f>'[9]sp. DRG'!N339</f>
        <v>0</v>
      </c>
      <c r="R401" s="2063">
        <f>'[9]sp. DRG'!O339</f>
        <v>0</v>
      </c>
      <c r="S401" s="2147">
        <f>'[9]sp. DRG'!P339</f>
        <v>0</v>
      </c>
      <c r="T401" s="1650">
        <f>'[9]sp. DRG'!Q339</f>
        <v>747</v>
      </c>
      <c r="U401" s="2063">
        <f>'[9]sp. DRG'!R339</f>
        <v>170.48</v>
      </c>
      <c r="V401" s="1650">
        <f>'[9]sp. DRG'!S339</f>
        <v>1348</v>
      </c>
      <c r="W401" s="2147">
        <f>'[9]sp. DRG'!T339</f>
        <v>170.48</v>
      </c>
      <c r="X401" s="1788">
        <f t="shared" si="87"/>
        <v>1704.51</v>
      </c>
      <c r="Y401" s="1649">
        <f t="shared" si="88"/>
        <v>1704.51</v>
      </c>
    </row>
    <row r="402" spans="1:29" s="1598" customFormat="1" ht="22.5">
      <c r="A402" s="2110" t="s">
        <v>895</v>
      </c>
      <c r="B402" s="2137" t="s">
        <v>896</v>
      </c>
      <c r="C402" s="1590">
        <v>1</v>
      </c>
      <c r="D402" s="1591">
        <f>'[9]sp. DRG'!E340</f>
        <v>60</v>
      </c>
      <c r="E402" s="1592">
        <f>'[9]sp. DRG'!F340</f>
        <v>108.35</v>
      </c>
      <c r="F402" s="1593">
        <f>'[9]sp. DRG'!G340</f>
        <v>60</v>
      </c>
      <c r="G402" s="1594">
        <f>'[9]sp. DRG'!H340</f>
        <v>108.35</v>
      </c>
      <c r="H402" s="1650"/>
      <c r="I402" s="1656"/>
      <c r="J402" s="1651"/>
      <c r="K402" s="1657"/>
      <c r="L402" s="1659">
        <f>'[9]sp. DRG'!I340</f>
        <v>168</v>
      </c>
      <c r="M402" s="2063">
        <f>'[9]sp. DRG'!J340</f>
        <v>2003.76</v>
      </c>
      <c r="N402" s="1650">
        <f>'[9]sp. DRG'!K340</f>
        <v>168</v>
      </c>
      <c r="O402" s="1650">
        <f>'[9]sp. DRG'!L340</f>
        <v>17165</v>
      </c>
      <c r="P402" s="2063">
        <f>'[9]sp. DRG'!M340</f>
        <v>2003.76</v>
      </c>
      <c r="Q402" s="1650">
        <f>'[9]sp. DRG'!N340</f>
        <v>0</v>
      </c>
      <c r="R402" s="2063">
        <f>'[9]sp. DRG'!O340</f>
        <v>0</v>
      </c>
      <c r="S402" s="2147">
        <f>'[9]sp. DRG'!P340</f>
        <v>0</v>
      </c>
      <c r="T402" s="1650">
        <f>'[9]sp. DRG'!Q340</f>
        <v>60</v>
      </c>
      <c r="U402" s="2063">
        <f>'[9]sp. DRG'!R340</f>
        <v>12.69</v>
      </c>
      <c r="V402" s="1650">
        <f>'[9]sp. DRG'!S340</f>
        <v>71</v>
      </c>
      <c r="W402" s="2147">
        <f>'[9]sp. DRG'!T340</f>
        <v>12.69</v>
      </c>
      <c r="X402" s="1788">
        <f t="shared" si="87"/>
        <v>2124.8000000000002</v>
      </c>
      <c r="Y402" s="1649">
        <f t="shared" si="88"/>
        <v>2124.8000000000002</v>
      </c>
      <c r="Z402" s="1597"/>
      <c r="AA402" s="1597"/>
    </row>
    <row r="403" spans="1:29" ht="19.5" customHeight="1">
      <c r="A403" s="2110" t="s">
        <v>897</v>
      </c>
      <c r="B403" s="2137" t="s">
        <v>898</v>
      </c>
      <c r="C403" s="1590">
        <v>1</v>
      </c>
      <c r="D403" s="1591">
        <f>'[9]sp. DRG'!E341</f>
        <v>330</v>
      </c>
      <c r="E403" s="1592">
        <f>'[9]sp. DRG'!F341</f>
        <v>636.26</v>
      </c>
      <c r="F403" s="1593">
        <f>'[9]sp. DRG'!G341</f>
        <v>330</v>
      </c>
      <c r="G403" s="1594">
        <f>'[9]sp. DRG'!H341</f>
        <v>636.26</v>
      </c>
      <c r="H403" s="1650"/>
      <c r="I403" s="1656"/>
      <c r="J403" s="1651"/>
      <c r="K403" s="1657"/>
      <c r="L403" s="1659">
        <f>'[9]sp. DRG'!I341</f>
        <v>0</v>
      </c>
      <c r="M403" s="2063">
        <f>'[9]sp. DRG'!J341</f>
        <v>0</v>
      </c>
      <c r="N403" s="1650">
        <f>'[9]sp. DRG'!K341</f>
        <v>0</v>
      </c>
      <c r="O403" s="1650">
        <f>'[9]sp. DRG'!L341</f>
        <v>0</v>
      </c>
      <c r="P403" s="2063">
        <f>'[9]sp. DRG'!M341</f>
        <v>0</v>
      </c>
      <c r="Q403" s="1650">
        <f>'[9]sp. DRG'!N341</f>
        <v>0</v>
      </c>
      <c r="R403" s="2063">
        <f>'[9]sp. DRG'!O341</f>
        <v>0</v>
      </c>
      <c r="S403" s="2147">
        <f>'[9]sp. DRG'!P341</f>
        <v>0</v>
      </c>
      <c r="T403" s="1650">
        <f>'[9]sp. DRG'!Q341</f>
        <v>450</v>
      </c>
      <c r="U403" s="2063">
        <f>'[9]sp. DRG'!R341</f>
        <v>111.83</v>
      </c>
      <c r="V403" s="1650">
        <f>'[9]sp. DRG'!S341</f>
        <v>364</v>
      </c>
      <c r="W403" s="2147">
        <f>'[9]sp. DRG'!T341</f>
        <v>24.23</v>
      </c>
      <c r="X403" s="1788">
        <f t="shared" si="87"/>
        <v>748.09</v>
      </c>
      <c r="Y403" s="1649">
        <f t="shared" si="88"/>
        <v>660.49</v>
      </c>
    </row>
    <row r="404" spans="1:29" ht="13.5" thickBot="1">
      <c r="A404" s="2153" t="s">
        <v>899</v>
      </c>
      <c r="B404" s="1811" t="s">
        <v>900</v>
      </c>
      <c r="C404" s="2188">
        <v>1</v>
      </c>
      <c r="D404" s="1600">
        <f>'[9]sp. DRG'!E342</f>
        <v>375</v>
      </c>
      <c r="E404" s="1601">
        <f>'[9]sp. DRG'!F342</f>
        <v>544.08000000000004</v>
      </c>
      <c r="F404" s="1602">
        <f>'[9]sp. DRG'!G342</f>
        <v>363</v>
      </c>
      <c r="G404" s="1603">
        <f>'[9]sp. DRG'!H342</f>
        <v>494.23</v>
      </c>
      <c r="H404" s="1663"/>
      <c r="I404" s="1664"/>
      <c r="J404" s="1729"/>
      <c r="K404" s="1665"/>
      <c r="L404" s="1935">
        <f>'[9]sp. DRG'!I342</f>
        <v>0</v>
      </c>
      <c r="M404" s="2067">
        <f>'[9]sp. DRG'!J342</f>
        <v>0</v>
      </c>
      <c r="N404" s="1663">
        <f>'[9]sp. DRG'!K342</f>
        <v>0</v>
      </c>
      <c r="O404" s="1663">
        <f>'[9]sp. DRG'!L342</f>
        <v>0</v>
      </c>
      <c r="P404" s="2067">
        <f>'[9]sp. DRG'!M342</f>
        <v>0</v>
      </c>
      <c r="Q404" s="1663">
        <f>'[9]sp. DRG'!N342</f>
        <v>0</v>
      </c>
      <c r="R404" s="2067">
        <f>'[9]sp. DRG'!O342</f>
        <v>0</v>
      </c>
      <c r="S404" s="2189">
        <f>'[9]sp. DRG'!P342</f>
        <v>0</v>
      </c>
      <c r="T404" s="1663">
        <f>'[9]sp. DRG'!Q342</f>
        <v>0</v>
      </c>
      <c r="U404" s="2067">
        <f>'[9]sp. DRG'!R342</f>
        <v>0</v>
      </c>
      <c r="V404" s="1663">
        <f>'[9]sp. DRG'!S342</f>
        <v>0</v>
      </c>
      <c r="W404" s="2189">
        <f>'[9]sp. DRG'!T342</f>
        <v>0</v>
      </c>
      <c r="X404" s="2084">
        <f t="shared" si="87"/>
        <v>544.08000000000004</v>
      </c>
      <c r="Y404" s="1884">
        <f t="shared" si="88"/>
        <v>494.23</v>
      </c>
    </row>
    <row r="405" spans="1:29" ht="24.75" thickBot="1">
      <c r="A405" s="2190" t="s">
        <v>1176</v>
      </c>
      <c r="B405" s="2191" t="s">
        <v>1177</v>
      </c>
      <c r="C405" s="2192">
        <v>3</v>
      </c>
      <c r="D405" s="1674"/>
      <c r="E405" s="1675"/>
      <c r="F405" s="1676"/>
      <c r="G405" s="1675"/>
      <c r="H405" s="1704">
        <f>'[9]sp. recuperare si  cronici'!M105</f>
        <v>0</v>
      </c>
      <c r="I405" s="1704">
        <f>'[9]sp. recuperare si  cronici'!N105</f>
        <v>0</v>
      </c>
      <c r="J405" s="1704">
        <f>'[9]sp. recuperare si  cronici'!O105</f>
        <v>0</v>
      </c>
      <c r="K405" s="1704">
        <f>'[9]sp. recuperare si  cronici'!P105</f>
        <v>0</v>
      </c>
      <c r="L405" s="1704">
        <f>'[9]sp. recuperare si  cronici'!E105</f>
        <v>0</v>
      </c>
      <c r="M405" s="1704">
        <f>'[9]sp. recuperare si  cronici'!F105</f>
        <v>0</v>
      </c>
      <c r="N405" s="1704">
        <f>'[9]sp. recuperare si  cronici'!G105</f>
        <v>48</v>
      </c>
      <c r="O405" s="1704">
        <f>'[9]sp. recuperare si  cronici'!H105</f>
        <v>2495</v>
      </c>
      <c r="P405" s="1704">
        <f>'[9]sp. recuperare si  cronici'!I105</f>
        <v>0</v>
      </c>
      <c r="Q405" s="1704">
        <f>'[9]sp. recuperare si  cronici'!J105</f>
        <v>480</v>
      </c>
      <c r="R405" s="1704">
        <f>'[9]sp. recuperare si  cronici'!K105</f>
        <v>96</v>
      </c>
      <c r="S405" s="1704">
        <f>'[9]sp. recuperare si  cronici'!L105</f>
        <v>96</v>
      </c>
      <c r="T405" s="1704">
        <f>'[9]sp. recuperare si  cronici'!Q105</f>
        <v>0</v>
      </c>
      <c r="U405" s="1704">
        <f>'[9]sp. recuperare si  cronici'!R105</f>
        <v>0</v>
      </c>
      <c r="V405" s="1704">
        <f>'[9]sp. recuperare si  cronici'!S105</f>
        <v>0</v>
      </c>
      <c r="W405" s="2193">
        <f>'[9]sp. recuperare si  cronici'!T105</f>
        <v>0</v>
      </c>
      <c r="X405" s="1624">
        <f>U405+R405+M405+I405+E405</f>
        <v>96</v>
      </c>
      <c r="Y405" s="1624">
        <f>W405+S405+P405+K405+G405</f>
        <v>96</v>
      </c>
    </row>
    <row r="406" spans="1:29" ht="24.75" thickBot="1">
      <c r="A406" s="2190" t="s">
        <v>1178</v>
      </c>
      <c r="B406" s="2191" t="s">
        <v>1179</v>
      </c>
      <c r="C406" s="2192">
        <v>3</v>
      </c>
      <c r="D406" s="1600"/>
      <c r="E406" s="1601"/>
      <c r="F406" s="1602"/>
      <c r="G406" s="1601"/>
      <c r="H406" s="2194">
        <f>'[9]sp. recuperare si  cronici'!M106</f>
        <v>0</v>
      </c>
      <c r="I406" s="2194">
        <f>'[9]sp. recuperare si  cronici'!N106</f>
        <v>0</v>
      </c>
      <c r="J406" s="2194">
        <f>'[9]sp. recuperare si  cronici'!O106</f>
        <v>0</v>
      </c>
      <c r="K406" s="2194">
        <f>'[9]sp. recuperare si  cronici'!P106</f>
        <v>0</v>
      </c>
      <c r="L406" s="2194">
        <f>'[9]sp. recuperare si  cronici'!E106</f>
        <v>0</v>
      </c>
      <c r="M406" s="2194">
        <f>'[9]sp. recuperare si  cronici'!F106</f>
        <v>0</v>
      </c>
      <c r="N406" s="2194">
        <f>'[9]sp. recuperare si  cronici'!G106</f>
        <v>13</v>
      </c>
      <c r="O406" s="2194">
        <f>'[9]sp. recuperare si  cronici'!H106</f>
        <v>1580</v>
      </c>
      <c r="P406" s="2194">
        <f>'[9]sp. recuperare si  cronici'!I106</f>
        <v>0</v>
      </c>
      <c r="Q406" s="2194">
        <f>'[9]sp. recuperare si  cronici'!J106</f>
        <v>480</v>
      </c>
      <c r="R406" s="2194">
        <f>'[9]sp. recuperare si  cronici'!K106</f>
        <v>96</v>
      </c>
      <c r="S406" s="2194">
        <f>'[9]sp. recuperare si  cronici'!L106</f>
        <v>96</v>
      </c>
      <c r="T406" s="2194">
        <f>'[9]sp. recuperare si  cronici'!Q106</f>
        <v>0</v>
      </c>
      <c r="U406" s="2194">
        <f>'[9]sp. recuperare si  cronici'!R106</f>
        <v>0</v>
      </c>
      <c r="V406" s="2194">
        <f>'[9]sp. recuperare si  cronici'!S106</f>
        <v>0</v>
      </c>
      <c r="W406" s="2195">
        <f>'[9]sp. recuperare si  cronici'!T106</f>
        <v>0</v>
      </c>
      <c r="X406" s="1850">
        <f>U406+R406+M406+I406+E406</f>
        <v>96</v>
      </c>
      <c r="Y406" s="1850">
        <f>W406+S406+P406+K406+G406</f>
        <v>96</v>
      </c>
    </row>
    <row r="407" spans="1:29" ht="13.5" thickBot="1">
      <c r="A407" s="3027" t="s">
        <v>901</v>
      </c>
      <c r="B407" s="3028"/>
      <c r="C407" s="3029"/>
      <c r="D407" s="1610">
        <f>SUM(D395:D406)</f>
        <v>19987</v>
      </c>
      <c r="E407" s="1611">
        <f t="shared" ref="E407:Y407" si="89">SUM(E395:E406)</f>
        <v>34979.370000000003</v>
      </c>
      <c r="F407" s="1610">
        <f t="shared" si="89"/>
        <v>19978</v>
      </c>
      <c r="G407" s="1611">
        <f t="shared" si="89"/>
        <v>34868.87000000001</v>
      </c>
      <c r="H407" s="1610">
        <f t="shared" si="89"/>
        <v>0</v>
      </c>
      <c r="I407" s="1611">
        <f t="shared" si="89"/>
        <v>0</v>
      </c>
      <c r="J407" s="1610">
        <f t="shared" si="89"/>
        <v>0</v>
      </c>
      <c r="K407" s="1611">
        <f t="shared" si="89"/>
        <v>0</v>
      </c>
      <c r="L407" s="1610">
        <f t="shared" si="89"/>
        <v>786</v>
      </c>
      <c r="M407" s="1611">
        <f t="shared" si="89"/>
        <v>3961.75</v>
      </c>
      <c r="N407" s="1610">
        <f t="shared" si="89"/>
        <v>975</v>
      </c>
      <c r="O407" s="1610">
        <f t="shared" si="89"/>
        <v>25697</v>
      </c>
      <c r="P407" s="1611">
        <f t="shared" si="89"/>
        <v>3942.88</v>
      </c>
      <c r="Q407" s="1610">
        <f t="shared" si="89"/>
        <v>2400</v>
      </c>
      <c r="R407" s="1611">
        <f t="shared" si="89"/>
        <v>512.70000000000005</v>
      </c>
      <c r="S407" s="1611">
        <f t="shared" si="89"/>
        <v>511.76</v>
      </c>
      <c r="T407" s="1610">
        <f t="shared" si="89"/>
        <v>8358</v>
      </c>
      <c r="U407" s="1611">
        <f t="shared" si="89"/>
        <v>2158.19</v>
      </c>
      <c r="V407" s="1610">
        <f t="shared" si="89"/>
        <v>12379</v>
      </c>
      <c r="W407" s="1611">
        <f t="shared" si="89"/>
        <v>2063.37</v>
      </c>
      <c r="X407" s="1611">
        <f t="shared" si="89"/>
        <v>41612.01</v>
      </c>
      <c r="Y407" s="1611">
        <f t="shared" si="89"/>
        <v>41386.880000000005</v>
      </c>
      <c r="Z407" s="1614">
        <f>'[9]sp. DRG'!U343+'[9]sp. recuperare si  cronici'!U107</f>
        <v>41612.010000000009</v>
      </c>
      <c r="AA407" s="1614">
        <f>'[9]sp. DRG'!V343+'[9]sp. recuperare si  cronici'!V107</f>
        <v>41386.880000000005</v>
      </c>
      <c r="AB407" s="1615">
        <f>X407-Z407</f>
        <v>0</v>
      </c>
      <c r="AC407" s="1615">
        <f>Y407-AA407</f>
        <v>0</v>
      </c>
    </row>
    <row r="408" spans="1:29" s="1598" customFormat="1" ht="22.5">
      <c r="A408" s="2107" t="s">
        <v>902</v>
      </c>
      <c r="B408" s="2196" t="s">
        <v>903</v>
      </c>
      <c r="C408" s="2197">
        <v>1</v>
      </c>
      <c r="D408" s="1674">
        <f>'[9]sp. DRG'!E344</f>
        <v>4968</v>
      </c>
      <c r="E408" s="1675">
        <f>'[9]sp. DRG'!F344</f>
        <v>8925.26</v>
      </c>
      <c r="F408" s="1676">
        <f>'[9]sp. DRG'!G344</f>
        <v>4881</v>
      </c>
      <c r="G408" s="1677">
        <f>'[9]sp. DRG'!H344</f>
        <v>8954.7000000000007</v>
      </c>
      <c r="H408" s="1703"/>
      <c r="I408" s="1592"/>
      <c r="J408" s="1704"/>
      <c r="K408" s="1594"/>
      <c r="L408" s="1929">
        <f>'[9]sp. DRG'!I344</f>
        <v>252</v>
      </c>
      <c r="M408" s="1930">
        <f>'[9]sp. DRG'!J344</f>
        <v>1378.54</v>
      </c>
      <c r="N408" s="1703">
        <f>'[9]sp. DRG'!K344</f>
        <v>230</v>
      </c>
      <c r="O408" s="1703">
        <f>'[9]sp. DRG'!L344</f>
        <v>9979</v>
      </c>
      <c r="P408" s="1930">
        <f>'[9]sp. DRG'!M344</f>
        <v>1311.94</v>
      </c>
      <c r="Q408" s="1703">
        <f>'[9]sp. DRG'!N344</f>
        <v>0</v>
      </c>
      <c r="R408" s="1930">
        <f>'[9]sp. DRG'!O344</f>
        <v>0</v>
      </c>
      <c r="S408" s="1931">
        <f>'[9]sp. DRG'!P344</f>
        <v>0</v>
      </c>
      <c r="T408" s="1703">
        <f>'[9]sp. DRG'!Q344</f>
        <v>855</v>
      </c>
      <c r="U408" s="1930">
        <f>'[9]sp. DRG'!R344</f>
        <v>322.37</v>
      </c>
      <c r="V408" s="1703">
        <f>'[9]sp. DRG'!S344</f>
        <v>1915</v>
      </c>
      <c r="W408" s="1931">
        <f>'[9]sp. DRG'!T344</f>
        <v>470.74</v>
      </c>
      <c r="X408" s="1619">
        <f t="shared" ref="X408:X415" si="90">U408+R408+M408+I408+E408</f>
        <v>10626.17</v>
      </c>
      <c r="Y408" s="1620">
        <f t="shared" ref="Y408:Y415" si="91">W408+S408+P408+K408+G408</f>
        <v>10737.380000000001</v>
      </c>
      <c r="Z408" s="1597"/>
      <c r="AA408" s="1597"/>
    </row>
    <row r="409" spans="1:29" s="1598" customFormat="1" ht="22.5">
      <c r="A409" s="2110" t="s">
        <v>904</v>
      </c>
      <c r="B409" s="2137" t="s">
        <v>905</v>
      </c>
      <c r="C409" s="1590">
        <v>1</v>
      </c>
      <c r="D409" s="1591">
        <f>'[9]sp. DRG'!E345</f>
        <v>1164</v>
      </c>
      <c r="E409" s="1592">
        <f>'[9]sp. DRG'!F345</f>
        <v>1256.77</v>
      </c>
      <c r="F409" s="1593">
        <f>'[9]sp. DRG'!G345</f>
        <v>1101</v>
      </c>
      <c r="G409" s="1594">
        <f>'[9]sp. DRG'!H345</f>
        <v>1189.73</v>
      </c>
      <c r="H409" s="1650"/>
      <c r="I409" s="1592"/>
      <c r="J409" s="1651"/>
      <c r="K409" s="1594"/>
      <c r="L409" s="1659">
        <f>'[9]sp. DRG'!I345</f>
        <v>255</v>
      </c>
      <c r="M409" s="2063">
        <f>'[9]sp. DRG'!J345</f>
        <v>561.6</v>
      </c>
      <c r="N409" s="1650">
        <f>'[9]sp. DRG'!K345</f>
        <v>244</v>
      </c>
      <c r="O409" s="1650">
        <f>'[9]sp. DRG'!L345</f>
        <v>2446</v>
      </c>
      <c r="P409" s="2063">
        <f>'[9]sp. DRG'!M345</f>
        <v>414.43</v>
      </c>
      <c r="Q409" s="1650">
        <f>'[9]sp. DRG'!N345</f>
        <v>0</v>
      </c>
      <c r="R409" s="2063">
        <f>'[9]sp. DRG'!O345</f>
        <v>0</v>
      </c>
      <c r="S409" s="2147">
        <f>'[9]sp. DRG'!P345</f>
        <v>0</v>
      </c>
      <c r="T409" s="1650">
        <f>'[9]sp. DRG'!Q345</f>
        <v>1003</v>
      </c>
      <c r="U409" s="2063">
        <f>'[9]sp. DRG'!R345</f>
        <v>162.02000000000001</v>
      </c>
      <c r="V409" s="1650">
        <f>'[9]sp. DRG'!S345</f>
        <v>1061</v>
      </c>
      <c r="W409" s="2147">
        <f>'[9]sp. DRG'!T345</f>
        <v>122.27</v>
      </c>
      <c r="X409" s="1619">
        <f t="shared" si="90"/>
        <v>1980.3899999999999</v>
      </c>
      <c r="Y409" s="1620">
        <f t="shared" si="91"/>
        <v>1726.43</v>
      </c>
      <c r="Z409" s="1597"/>
      <c r="AA409" s="1597"/>
    </row>
    <row r="410" spans="1:29" s="1598" customFormat="1" ht="21" customHeight="1">
      <c r="A410" s="2110" t="s">
        <v>906</v>
      </c>
      <c r="B410" s="2137" t="s">
        <v>907</v>
      </c>
      <c r="C410" s="1590">
        <v>1</v>
      </c>
      <c r="D410" s="1591">
        <f>'[9]sp. DRG'!E346</f>
        <v>1857</v>
      </c>
      <c r="E410" s="1592">
        <f>'[9]sp. DRG'!F346</f>
        <v>2326.84</v>
      </c>
      <c r="F410" s="1593">
        <f>'[9]sp. DRG'!G346</f>
        <v>1763</v>
      </c>
      <c r="G410" s="1594">
        <f>'[9]sp. DRG'!H346</f>
        <v>2212.58</v>
      </c>
      <c r="H410" s="1650"/>
      <c r="I410" s="1592"/>
      <c r="J410" s="1651"/>
      <c r="K410" s="1594"/>
      <c r="L410" s="1659">
        <f>'[9]sp. DRG'!I346</f>
        <v>130</v>
      </c>
      <c r="M410" s="2063">
        <f>'[9]sp. DRG'!J346</f>
        <v>302.22000000000003</v>
      </c>
      <c r="N410" s="1650">
        <f>'[9]sp. DRG'!K346</f>
        <v>112</v>
      </c>
      <c r="O410" s="1650">
        <f>'[9]sp. DRG'!L346</f>
        <v>1266</v>
      </c>
      <c r="P410" s="2063">
        <f>'[9]sp. DRG'!M346</f>
        <v>230.88</v>
      </c>
      <c r="Q410" s="1650">
        <f>'[9]sp. DRG'!N346</f>
        <v>0</v>
      </c>
      <c r="R410" s="2063">
        <f>'[9]sp. DRG'!O346</f>
        <v>0</v>
      </c>
      <c r="S410" s="2147">
        <f>'[9]sp. DRG'!P346</f>
        <v>0</v>
      </c>
      <c r="T410" s="1650">
        <f>'[9]sp. DRG'!Q346</f>
        <v>675</v>
      </c>
      <c r="U410" s="2063">
        <f>'[9]sp. DRG'!R346</f>
        <v>279.75</v>
      </c>
      <c r="V410" s="1650">
        <f>'[9]sp. DRG'!S346</f>
        <v>2514</v>
      </c>
      <c r="W410" s="2147">
        <f>'[9]sp. DRG'!T346</f>
        <v>235.75</v>
      </c>
      <c r="X410" s="1619">
        <f t="shared" si="90"/>
        <v>2908.8100000000004</v>
      </c>
      <c r="Y410" s="1620">
        <f t="shared" si="91"/>
        <v>2679.21</v>
      </c>
      <c r="Z410" s="1597"/>
      <c r="AA410" s="1597"/>
    </row>
    <row r="411" spans="1:29" s="1598" customFormat="1" ht="22.5">
      <c r="A411" s="2110" t="s">
        <v>908</v>
      </c>
      <c r="B411" s="2137" t="s">
        <v>909</v>
      </c>
      <c r="C411" s="1590">
        <v>1</v>
      </c>
      <c r="D411" s="1591">
        <f>'[9]sp. DRG'!E347</f>
        <v>852</v>
      </c>
      <c r="E411" s="1592">
        <f>'[9]sp. DRG'!F347</f>
        <v>789.71</v>
      </c>
      <c r="F411" s="1593">
        <f>'[9]sp. DRG'!G347</f>
        <v>868</v>
      </c>
      <c r="G411" s="1594">
        <f>'[9]sp. DRG'!H347</f>
        <v>806.46</v>
      </c>
      <c r="H411" s="1650"/>
      <c r="I411" s="1592"/>
      <c r="J411" s="1651"/>
      <c r="K411" s="1594"/>
      <c r="L411" s="1659">
        <f>'[9]sp. DRG'!I347</f>
        <v>174</v>
      </c>
      <c r="M411" s="2063">
        <f>'[9]sp. DRG'!J347</f>
        <v>288.89999999999998</v>
      </c>
      <c r="N411" s="1650">
        <f>'[9]sp. DRG'!K347</f>
        <v>204</v>
      </c>
      <c r="O411" s="1650">
        <f>'[9]sp. DRG'!L347</f>
        <v>1828</v>
      </c>
      <c r="P411" s="2063">
        <f>'[9]sp. DRG'!M347</f>
        <v>316.26</v>
      </c>
      <c r="Q411" s="1650">
        <f>'[9]sp. DRG'!N347</f>
        <v>0</v>
      </c>
      <c r="R411" s="2063">
        <f>'[9]sp. DRG'!O347</f>
        <v>0</v>
      </c>
      <c r="S411" s="2147">
        <f>'[9]sp. DRG'!P347</f>
        <v>0</v>
      </c>
      <c r="T411" s="1650">
        <f>'[9]sp. DRG'!Q347</f>
        <v>482</v>
      </c>
      <c r="U411" s="2063">
        <f>'[9]sp. DRG'!R347</f>
        <v>64.489999999999995</v>
      </c>
      <c r="V411" s="1650">
        <f>'[9]sp. DRG'!S347</f>
        <v>748</v>
      </c>
      <c r="W411" s="2147">
        <f>'[9]sp. DRG'!T347</f>
        <v>52.88</v>
      </c>
      <c r="X411" s="1619">
        <f t="shared" si="90"/>
        <v>1143.0999999999999</v>
      </c>
      <c r="Y411" s="1620">
        <f t="shared" si="91"/>
        <v>1175.5999999999999</v>
      </c>
      <c r="Z411" s="1597"/>
      <c r="AA411" s="1597"/>
    </row>
    <row r="412" spans="1:29" ht="22.5">
      <c r="A412" s="2110" t="s">
        <v>910</v>
      </c>
      <c r="B412" s="2137" t="s">
        <v>911</v>
      </c>
      <c r="C412" s="1590">
        <v>1</v>
      </c>
      <c r="D412" s="1591">
        <f>'[9]sp. DRG'!E348</f>
        <v>372</v>
      </c>
      <c r="E412" s="1592">
        <f>'[9]sp. DRG'!F348</f>
        <v>563.24</v>
      </c>
      <c r="F412" s="1593">
        <f>'[9]sp. DRG'!G348</f>
        <v>379</v>
      </c>
      <c r="G412" s="1594">
        <f>'[9]sp. DRG'!H348</f>
        <v>551.83000000000004</v>
      </c>
      <c r="H412" s="1622"/>
      <c r="I412" s="1624"/>
      <c r="J412" s="1623"/>
      <c r="K412" s="1620"/>
      <c r="L412" s="1659">
        <f>'[9]sp. DRG'!I348</f>
        <v>83</v>
      </c>
      <c r="M412" s="2063">
        <f>'[9]sp. DRG'!J348</f>
        <v>845.25</v>
      </c>
      <c r="N412" s="1650">
        <f>'[9]sp. DRG'!K348</f>
        <v>76</v>
      </c>
      <c r="O412" s="1650">
        <f>'[9]sp. DRG'!L348</f>
        <v>3476</v>
      </c>
      <c r="P412" s="2063">
        <f>'[9]sp. DRG'!M348</f>
        <v>838.77</v>
      </c>
      <c r="Q412" s="1650">
        <f>'[9]sp. DRG'!N348</f>
        <v>0</v>
      </c>
      <c r="R412" s="2063">
        <f>'[9]sp. DRG'!O348</f>
        <v>0</v>
      </c>
      <c r="S412" s="2147">
        <f>'[9]sp. DRG'!P348</f>
        <v>0</v>
      </c>
      <c r="T412" s="1650">
        <f>'[9]sp. DRG'!Q348</f>
        <v>0</v>
      </c>
      <c r="U412" s="2063">
        <f>'[9]sp. DRG'!R348</f>
        <v>0</v>
      </c>
      <c r="V412" s="1650">
        <f>'[9]sp. DRG'!S348</f>
        <v>0</v>
      </c>
      <c r="W412" s="2147">
        <f>'[9]sp. DRG'!T348</f>
        <v>0</v>
      </c>
      <c r="X412" s="1619">
        <f t="shared" si="90"/>
        <v>1408.49</v>
      </c>
      <c r="Y412" s="1620">
        <f t="shared" si="91"/>
        <v>1390.6</v>
      </c>
    </row>
    <row r="413" spans="1:29" ht="22.5">
      <c r="A413" s="2110" t="s">
        <v>912</v>
      </c>
      <c r="B413" s="2137" t="s">
        <v>913</v>
      </c>
      <c r="C413" s="1590">
        <v>1</v>
      </c>
      <c r="D413" s="1582">
        <f>'[9]sp. DRG'!E349</f>
        <v>651</v>
      </c>
      <c r="E413" s="1583">
        <f>'[9]sp. DRG'!F349</f>
        <v>1356.64</v>
      </c>
      <c r="F413" s="1584">
        <f>'[9]sp. DRG'!G349</f>
        <v>621</v>
      </c>
      <c r="G413" s="1585">
        <f>'[9]sp. DRG'!H349</f>
        <v>1297.0899999999999</v>
      </c>
      <c r="H413" s="1622"/>
      <c r="I413" s="1624"/>
      <c r="J413" s="1623"/>
      <c r="K413" s="1620"/>
      <c r="L413" s="1653">
        <f>'[9]sp. DRG'!I349</f>
        <v>20</v>
      </c>
      <c r="M413" s="1619">
        <f>'[9]sp. DRG'!J349</f>
        <v>127.59</v>
      </c>
      <c r="N413" s="1622">
        <f>'[9]sp. DRG'!K349</f>
        <v>21</v>
      </c>
      <c r="O413" s="1622">
        <f>'[9]sp. DRG'!L349</f>
        <v>1450</v>
      </c>
      <c r="P413" s="1619">
        <f>'[9]sp. DRG'!M349</f>
        <v>131.13</v>
      </c>
      <c r="Q413" s="1622">
        <f>'[9]sp. DRG'!N349</f>
        <v>0</v>
      </c>
      <c r="R413" s="1619">
        <f>'[9]sp. DRG'!O349</f>
        <v>0</v>
      </c>
      <c r="S413" s="1963">
        <f>'[9]sp. DRG'!P349</f>
        <v>0</v>
      </c>
      <c r="T413" s="1622">
        <f>'[9]sp. DRG'!Q349</f>
        <v>0</v>
      </c>
      <c r="U413" s="1619">
        <f>'[9]sp. DRG'!R349</f>
        <v>0</v>
      </c>
      <c r="V413" s="1622">
        <f>'[9]sp. DRG'!S349</f>
        <v>0</v>
      </c>
      <c r="W413" s="1963">
        <f>'[9]sp. DRG'!T349</f>
        <v>0</v>
      </c>
      <c r="X413" s="1619">
        <f t="shared" si="90"/>
        <v>1484.23</v>
      </c>
      <c r="Y413" s="1620">
        <f t="shared" si="91"/>
        <v>1428.2199999999998</v>
      </c>
    </row>
    <row r="414" spans="1:29" ht="22.5">
      <c r="A414" s="2110" t="s">
        <v>914</v>
      </c>
      <c r="B414" s="2137" t="s">
        <v>915</v>
      </c>
      <c r="C414" s="1590">
        <v>3</v>
      </c>
      <c r="D414" s="1582"/>
      <c r="E414" s="1624"/>
      <c r="F414" s="1623"/>
      <c r="G414" s="1620"/>
      <c r="H414" s="1622"/>
      <c r="I414" s="1624"/>
      <c r="J414" s="1623"/>
      <c r="K414" s="1620"/>
      <c r="L414" s="1653">
        <f>'[9]sp. recuperare si  cronici'!E108</f>
        <v>0</v>
      </c>
      <c r="M414" s="1619">
        <f>'[9]sp. recuperare si  cronici'!F108</f>
        <v>0</v>
      </c>
      <c r="N414" s="1622">
        <f>'[9]sp. recuperare si  cronici'!G108</f>
        <v>0</v>
      </c>
      <c r="O414" s="1622">
        <f>'[9]sp. recuperare si  cronici'!H108</f>
        <v>0</v>
      </c>
      <c r="P414" s="1619">
        <f>'[9]sp. recuperare si  cronici'!I108</f>
        <v>0</v>
      </c>
      <c r="Q414" s="1622">
        <f>'[9]sp. recuperare si  cronici'!J108</f>
        <v>0</v>
      </c>
      <c r="R414" s="1619">
        <f>'[9]sp. recuperare si  cronici'!K108</f>
        <v>0</v>
      </c>
      <c r="S414" s="1963">
        <f>'[9]sp. recuperare si  cronici'!L108</f>
        <v>0</v>
      </c>
      <c r="T414" s="1867"/>
      <c r="U414" s="1624"/>
      <c r="V414" s="1868"/>
      <c r="W414" s="1620"/>
      <c r="X414" s="1619">
        <f t="shared" si="90"/>
        <v>0</v>
      </c>
      <c r="Y414" s="1620">
        <f t="shared" si="91"/>
        <v>0</v>
      </c>
    </row>
    <row r="415" spans="1:29" ht="13.5" thickBot="1">
      <c r="A415" s="2198" t="s">
        <v>916</v>
      </c>
      <c r="B415" s="2199" t="s">
        <v>917</v>
      </c>
      <c r="C415" s="2200">
        <v>1</v>
      </c>
      <c r="D415" s="1633">
        <f>'[9]sp. DRG'!E350</f>
        <v>984</v>
      </c>
      <c r="E415" s="1634">
        <f>'[9]sp. DRG'!F350</f>
        <v>1098.8499999999999</v>
      </c>
      <c r="F415" s="1635">
        <f>'[9]sp. DRG'!G350</f>
        <v>1093</v>
      </c>
      <c r="G415" s="1636">
        <f>'[9]sp. DRG'!H350</f>
        <v>1056.43</v>
      </c>
      <c r="H415" s="1637"/>
      <c r="I415" s="1638"/>
      <c r="J415" s="1639"/>
      <c r="K415" s="1640"/>
      <c r="L415" s="1964">
        <f>'[9]sp. DRG'!I350</f>
        <v>515</v>
      </c>
      <c r="M415" s="2105">
        <f>'[9]sp. DRG'!J350</f>
        <v>1074.45</v>
      </c>
      <c r="N415" s="2105">
        <f>'[9]sp. DRG'!K350</f>
        <v>522</v>
      </c>
      <c r="O415" s="2105">
        <f>'[9]sp. DRG'!L350</f>
        <v>5672</v>
      </c>
      <c r="P415" s="2105">
        <f>'[9]sp. DRG'!M350</f>
        <v>895.29</v>
      </c>
      <c r="Q415" s="1637">
        <f>'[9]sp. DRG'!N350</f>
        <v>0</v>
      </c>
      <c r="R415" s="2105">
        <f>'[9]sp. DRG'!O350</f>
        <v>0</v>
      </c>
      <c r="S415" s="2106">
        <f>'[9]sp. DRG'!P350</f>
        <v>0</v>
      </c>
      <c r="T415" s="1637">
        <f>'[9]sp. DRG'!Q350</f>
        <v>669</v>
      </c>
      <c r="U415" s="2105">
        <f>'[9]sp. DRG'!R350</f>
        <v>275.26</v>
      </c>
      <c r="V415" s="1637">
        <f>'[9]sp. DRG'!S350</f>
        <v>875</v>
      </c>
      <c r="W415" s="2106">
        <f>'[9]sp. DRG'!T350</f>
        <v>186.97</v>
      </c>
      <c r="X415" s="1619">
        <f t="shared" si="90"/>
        <v>2448.56</v>
      </c>
      <c r="Y415" s="1620">
        <f t="shared" si="91"/>
        <v>2138.69</v>
      </c>
    </row>
    <row r="416" spans="1:29" ht="13.5" thickBot="1">
      <c r="A416" s="3027" t="s">
        <v>918</v>
      </c>
      <c r="B416" s="3028"/>
      <c r="C416" s="3029"/>
      <c r="D416" s="1641">
        <f t="shared" ref="D416:Y416" si="92">SUM(D408:D415)</f>
        <v>10848</v>
      </c>
      <c r="E416" s="1642">
        <f t="shared" si="92"/>
        <v>16317.310000000001</v>
      </c>
      <c r="F416" s="1641">
        <f t="shared" si="92"/>
        <v>10706</v>
      </c>
      <c r="G416" s="1642">
        <f t="shared" si="92"/>
        <v>16068.820000000002</v>
      </c>
      <c r="H416" s="1731">
        <f t="shared" si="92"/>
        <v>0</v>
      </c>
      <c r="I416" s="1611">
        <f t="shared" si="92"/>
        <v>0</v>
      </c>
      <c r="J416" s="1610">
        <f t="shared" si="92"/>
        <v>0</v>
      </c>
      <c r="K416" s="1611">
        <f t="shared" si="92"/>
        <v>0</v>
      </c>
      <c r="L416" s="2201">
        <f t="shared" si="92"/>
        <v>1429</v>
      </c>
      <c r="M416" s="1838">
        <f t="shared" si="92"/>
        <v>4578.55</v>
      </c>
      <c r="N416" s="1610">
        <f t="shared" si="92"/>
        <v>1409</v>
      </c>
      <c r="O416" s="2202">
        <f t="shared" si="92"/>
        <v>26117</v>
      </c>
      <c r="P416" s="1838">
        <f t="shared" si="92"/>
        <v>4138.7000000000007</v>
      </c>
      <c r="Q416" s="1610">
        <f t="shared" si="92"/>
        <v>0</v>
      </c>
      <c r="R416" s="1611">
        <f t="shared" si="92"/>
        <v>0</v>
      </c>
      <c r="S416" s="1974">
        <f t="shared" si="92"/>
        <v>0</v>
      </c>
      <c r="T416" s="1610">
        <f t="shared" si="92"/>
        <v>3684</v>
      </c>
      <c r="U416" s="1611">
        <f t="shared" si="92"/>
        <v>1103.8899999999999</v>
      </c>
      <c r="V416" s="1610">
        <f t="shared" si="92"/>
        <v>7113</v>
      </c>
      <c r="W416" s="1611">
        <f t="shared" si="92"/>
        <v>1068.6099999999999</v>
      </c>
      <c r="X416" s="1611">
        <f t="shared" si="92"/>
        <v>21999.75</v>
      </c>
      <c r="Y416" s="1611">
        <f t="shared" si="92"/>
        <v>21276.13</v>
      </c>
      <c r="Z416" s="1614">
        <f>'[9]sp. DRG'!U351+'[9]sp. recuperare si  cronici'!U109</f>
        <v>21999.75</v>
      </c>
      <c r="AA416" s="1614">
        <f>'[9]sp. DRG'!V351+'[9]sp. recuperare si  cronici'!V109</f>
        <v>21276.13</v>
      </c>
      <c r="AB416" s="1615">
        <f>X416-Z416</f>
        <v>0</v>
      </c>
      <c r="AC416" s="1615">
        <f>Y416-AA416</f>
        <v>0</v>
      </c>
    </row>
    <row r="417" spans="1:25" ht="22.5">
      <c r="A417" s="2107" t="s">
        <v>919</v>
      </c>
      <c r="B417" s="2196" t="s">
        <v>920</v>
      </c>
      <c r="C417" s="2197">
        <v>1</v>
      </c>
      <c r="D417" s="1571">
        <f>'[9]sp. DRG'!E352</f>
        <v>9908</v>
      </c>
      <c r="E417" s="1572">
        <f>'[9]sp. DRG'!F352</f>
        <v>26033.82</v>
      </c>
      <c r="F417" s="1573">
        <f>'[9]sp. DRG'!G352</f>
        <v>9666</v>
      </c>
      <c r="G417" s="1574">
        <f>'[9]sp. DRG'!H352</f>
        <v>26033.63494</v>
      </c>
      <c r="H417" s="1622"/>
      <c r="I417" s="1583"/>
      <c r="J417" s="1623"/>
      <c r="K417" s="1585"/>
      <c r="L417" s="1647">
        <f>'[9]sp. DRG'!I352</f>
        <v>39</v>
      </c>
      <c r="M417" s="1577">
        <f>'[9]sp. DRG'!J352</f>
        <v>291.14999999999998</v>
      </c>
      <c r="N417" s="1616">
        <f>'[9]sp. DRG'!K352</f>
        <v>21</v>
      </c>
      <c r="O417" s="1616">
        <f>'[9]sp. DRG'!L352</f>
        <v>565</v>
      </c>
      <c r="P417" s="1577">
        <f>'[9]sp. DRG'!M352</f>
        <v>291.14594</v>
      </c>
      <c r="Q417" s="1616">
        <f>'[9]sp. DRG'!N352</f>
        <v>0</v>
      </c>
      <c r="R417" s="1577">
        <f>'[9]sp. DRG'!O352</f>
        <v>0</v>
      </c>
      <c r="S417" s="1845">
        <f>'[9]sp. DRG'!P352</f>
        <v>0</v>
      </c>
      <c r="T417" s="1616">
        <f>'[9]sp. DRG'!Q352</f>
        <v>1065</v>
      </c>
      <c r="U417" s="1577">
        <f>'[9]sp. DRG'!R352</f>
        <v>340.43</v>
      </c>
      <c r="V417" s="1616">
        <f>'[9]sp. DRG'!S352</f>
        <v>1076</v>
      </c>
      <c r="W417" s="1845">
        <f>'[9]sp. DRG'!T352</f>
        <v>340.42594000000003</v>
      </c>
      <c r="X417" s="1654">
        <f t="shared" ref="X417:X437" si="93">U417+R417+M417+I417+E417</f>
        <v>26665.4</v>
      </c>
      <c r="Y417" s="1620">
        <f t="shared" ref="Y417:Y437" si="94">W417+S417+P417+K417+G417</f>
        <v>26665.206819999999</v>
      </c>
    </row>
    <row r="418" spans="1:25">
      <c r="A418" s="2110" t="s">
        <v>921</v>
      </c>
      <c r="B418" s="2137" t="s">
        <v>922</v>
      </c>
      <c r="C418" s="1590">
        <v>1</v>
      </c>
      <c r="D418" s="1582">
        <f>'[9]sp. DRG'!E353</f>
        <v>8458</v>
      </c>
      <c r="E418" s="1583">
        <f>'[9]sp. DRG'!F353</f>
        <v>17028.32</v>
      </c>
      <c r="F418" s="1584">
        <f>'[9]sp. DRG'!G353</f>
        <v>8570</v>
      </c>
      <c r="G418" s="1585">
        <f>'[9]sp. DRG'!H353</f>
        <v>17025.882000000001</v>
      </c>
      <c r="H418" s="1622"/>
      <c r="I418" s="1583"/>
      <c r="J418" s="1623"/>
      <c r="K418" s="1585"/>
      <c r="L418" s="1653">
        <f>'[9]sp. DRG'!I353</f>
        <v>336</v>
      </c>
      <c r="M418" s="1619">
        <f>'[9]sp. DRG'!J353</f>
        <v>2606.0300000000002</v>
      </c>
      <c r="N418" s="1622">
        <f>'[9]sp. DRG'!K353</f>
        <v>328</v>
      </c>
      <c r="O418" s="1622">
        <f>'[9]sp. DRG'!L353</f>
        <v>1961</v>
      </c>
      <c r="P418" s="1619">
        <f>'[9]sp. DRG'!M353</f>
        <v>2606.0300000000002</v>
      </c>
      <c r="Q418" s="1622">
        <f>'[9]sp. DRG'!N353</f>
        <v>0</v>
      </c>
      <c r="R418" s="1619">
        <f>'[9]sp. DRG'!O353</f>
        <v>0</v>
      </c>
      <c r="S418" s="1963">
        <f>'[9]sp. DRG'!P353</f>
        <v>0</v>
      </c>
      <c r="T418" s="1622">
        <f>'[9]sp. DRG'!Q353</f>
        <v>2676</v>
      </c>
      <c r="U418" s="1619">
        <f>'[9]sp. DRG'!R353</f>
        <v>1006.62</v>
      </c>
      <c r="V418" s="1622">
        <f>'[9]sp. DRG'!S353</f>
        <v>3309</v>
      </c>
      <c r="W418" s="1963">
        <f>'[9]sp. DRG'!T353</f>
        <v>969.61099999999999</v>
      </c>
      <c r="X418" s="1654">
        <f t="shared" si="93"/>
        <v>20640.97</v>
      </c>
      <c r="Y418" s="1620">
        <f t="shared" si="94"/>
        <v>20601.523000000001</v>
      </c>
    </row>
    <row r="419" spans="1:25" ht="22.5">
      <c r="A419" s="2110" t="s">
        <v>923</v>
      </c>
      <c r="B419" s="2137" t="s">
        <v>924</v>
      </c>
      <c r="C419" s="1590">
        <v>1</v>
      </c>
      <c r="D419" s="1582">
        <f>'[9]sp. DRG'!E354</f>
        <v>3885</v>
      </c>
      <c r="E419" s="1583">
        <f>'[9]sp. DRG'!F354</f>
        <v>8044.13</v>
      </c>
      <c r="F419" s="1584">
        <f>'[9]sp. DRG'!G354</f>
        <v>4012</v>
      </c>
      <c r="G419" s="1585">
        <f>'[9]sp. DRG'!H354</f>
        <v>8043.8214200000002</v>
      </c>
      <c r="H419" s="1622"/>
      <c r="I419" s="1583"/>
      <c r="J419" s="1623"/>
      <c r="K419" s="1585"/>
      <c r="L419" s="1653">
        <f>'[9]sp. DRG'!I354</f>
        <v>241</v>
      </c>
      <c r="M419" s="1619">
        <f>'[9]sp. DRG'!J354</f>
        <v>2663.67</v>
      </c>
      <c r="N419" s="1622">
        <f>'[9]sp. DRG'!K354</f>
        <v>83</v>
      </c>
      <c r="O419" s="1622">
        <f>'[9]sp. DRG'!L354</f>
        <v>2874</v>
      </c>
      <c r="P419" s="1619">
        <f>'[9]sp. DRG'!M354</f>
        <v>2663.67</v>
      </c>
      <c r="Q419" s="1622">
        <f>'[9]sp. DRG'!N354</f>
        <v>209</v>
      </c>
      <c r="R419" s="1619">
        <f>'[9]sp. DRG'!O354</f>
        <v>49.12</v>
      </c>
      <c r="S419" s="1963">
        <f>'[9]sp. DRG'!P354</f>
        <v>49.115000000000002</v>
      </c>
      <c r="T419" s="1622">
        <f>'[9]sp. DRG'!Q354</f>
        <v>128</v>
      </c>
      <c r="U419" s="1619">
        <f>'[9]sp. DRG'!R354</f>
        <v>32.44</v>
      </c>
      <c r="V419" s="1622">
        <f>'[9]sp. DRG'!S354</f>
        <v>118</v>
      </c>
      <c r="W419" s="1963">
        <f>'[9]sp. DRG'!T354</f>
        <v>32.436579999999999</v>
      </c>
      <c r="X419" s="1654">
        <f t="shared" si="93"/>
        <v>10789.36</v>
      </c>
      <c r="Y419" s="1620">
        <f t="shared" si="94"/>
        <v>10789.043</v>
      </c>
    </row>
    <row r="420" spans="1:25" ht="22.5">
      <c r="A420" s="2110" t="s">
        <v>925</v>
      </c>
      <c r="B420" s="2137" t="s">
        <v>926</v>
      </c>
      <c r="C420" s="1590">
        <v>1</v>
      </c>
      <c r="D420" s="1582">
        <f>'[9]sp. DRG'!E355</f>
        <v>1310</v>
      </c>
      <c r="E420" s="1583">
        <f>'[9]sp. DRG'!F355</f>
        <v>2903.93</v>
      </c>
      <c r="F420" s="1584">
        <f>'[9]sp. DRG'!G355</f>
        <v>1299</v>
      </c>
      <c r="G420" s="1585">
        <f>'[9]sp. DRG'!H355</f>
        <v>2902.9287100000001</v>
      </c>
      <c r="H420" s="1650"/>
      <c r="I420" s="1583"/>
      <c r="J420" s="1651"/>
      <c r="K420" s="1585"/>
      <c r="L420" s="1653">
        <f>'[9]sp. DRG'!I355</f>
        <v>175</v>
      </c>
      <c r="M420" s="1619">
        <f>'[9]sp. DRG'!J355</f>
        <v>1107.8044500000001</v>
      </c>
      <c r="N420" s="1622">
        <f>'[9]sp. DRG'!K355</f>
        <v>41</v>
      </c>
      <c r="O420" s="1622">
        <f>'[9]sp. DRG'!L355</f>
        <v>4963</v>
      </c>
      <c r="P420" s="1619">
        <f>'[9]sp. DRG'!M355</f>
        <v>1106.9958300000001</v>
      </c>
      <c r="Q420" s="1622">
        <f>'[9]sp. DRG'!N355</f>
        <v>0</v>
      </c>
      <c r="R420" s="1619">
        <f>'[9]sp. DRG'!O355</f>
        <v>0</v>
      </c>
      <c r="S420" s="1963">
        <f>'[9]sp. DRG'!P355</f>
        <v>0</v>
      </c>
      <c r="T420" s="1622">
        <f>'[9]sp. DRG'!Q355</f>
        <v>2097</v>
      </c>
      <c r="U420" s="1619">
        <f>'[9]sp. DRG'!R355</f>
        <v>368.74200000000002</v>
      </c>
      <c r="V420" s="1622">
        <f>'[9]sp. DRG'!S355</f>
        <v>2201</v>
      </c>
      <c r="W420" s="1963">
        <f>'[9]sp. DRG'!T355</f>
        <v>368.74200000000002</v>
      </c>
      <c r="X420" s="1654">
        <f t="shared" si="93"/>
        <v>4380.4764500000001</v>
      </c>
      <c r="Y420" s="1620">
        <f t="shared" si="94"/>
        <v>4378.6665400000002</v>
      </c>
    </row>
    <row r="421" spans="1:25" ht="22.5">
      <c r="A421" s="2110" t="s">
        <v>927</v>
      </c>
      <c r="B421" s="2137" t="s">
        <v>928</v>
      </c>
      <c r="C421" s="1590">
        <v>1</v>
      </c>
      <c r="D421" s="1582">
        <f>'[9]sp. DRG'!E356</f>
        <v>1439</v>
      </c>
      <c r="E421" s="1583">
        <f>'[9]sp. DRG'!F356</f>
        <v>5340.47</v>
      </c>
      <c r="F421" s="1584">
        <f>'[9]sp. DRG'!G356</f>
        <v>1444</v>
      </c>
      <c r="G421" s="1585">
        <f>'[9]sp. DRG'!H356</f>
        <v>5338.9924600000004</v>
      </c>
      <c r="H421" s="1650"/>
      <c r="I421" s="1583"/>
      <c r="J421" s="1651"/>
      <c r="K421" s="1585"/>
      <c r="L421" s="1653">
        <f>'[9]sp. DRG'!I356</f>
        <v>152</v>
      </c>
      <c r="M421" s="1619">
        <f>'[9]sp. DRG'!J356</f>
        <v>370.27</v>
      </c>
      <c r="N421" s="1622">
        <f>'[9]sp. DRG'!K356</f>
        <v>167</v>
      </c>
      <c r="O421" s="1622">
        <f>'[9]sp. DRG'!L356</f>
        <v>0</v>
      </c>
      <c r="P421" s="1619">
        <f>'[9]sp. DRG'!M356</f>
        <v>370.27</v>
      </c>
      <c r="Q421" s="1622">
        <f>'[9]sp. DRG'!N356</f>
        <v>0</v>
      </c>
      <c r="R421" s="1619">
        <f>'[9]sp. DRG'!O356</f>
        <v>0</v>
      </c>
      <c r="S421" s="1963">
        <f>'[9]sp. DRG'!P356</f>
        <v>0</v>
      </c>
      <c r="T421" s="1622">
        <f>'[9]sp. DRG'!Q356</f>
        <v>153</v>
      </c>
      <c r="U421" s="1619">
        <f>'[9]sp. DRG'!R356</f>
        <v>49.71</v>
      </c>
      <c r="V421" s="1622">
        <f>'[9]sp. DRG'!S356</f>
        <v>167</v>
      </c>
      <c r="W421" s="1963">
        <f>'[9]sp. DRG'!T356</f>
        <v>49.713000000000001</v>
      </c>
      <c r="X421" s="1654">
        <f t="shared" si="93"/>
        <v>5760.45</v>
      </c>
      <c r="Y421" s="1620">
        <f t="shared" si="94"/>
        <v>5758.9754600000006</v>
      </c>
    </row>
    <row r="422" spans="1:25">
      <c r="A422" s="2110" t="s">
        <v>929</v>
      </c>
      <c r="B422" s="2137" t="s">
        <v>930</v>
      </c>
      <c r="C422" s="1590">
        <v>1</v>
      </c>
      <c r="D422" s="1582">
        <f>'[9]sp. DRG'!E357</f>
        <v>2099</v>
      </c>
      <c r="E422" s="1583">
        <f>'[9]sp. DRG'!F357</f>
        <v>3417.39</v>
      </c>
      <c r="F422" s="1584">
        <f>'[9]sp. DRG'!G357</f>
        <v>2009</v>
      </c>
      <c r="G422" s="1585">
        <f>'[9]sp. DRG'!H357</f>
        <v>3415.1960199999999</v>
      </c>
      <c r="H422" s="1650"/>
      <c r="I422" s="1583"/>
      <c r="J422" s="1651"/>
      <c r="K422" s="1585"/>
      <c r="L422" s="1653">
        <f>'[9]sp. DRG'!I357</f>
        <v>58</v>
      </c>
      <c r="M422" s="1619">
        <f>'[9]sp. DRG'!J357</f>
        <v>325.75</v>
      </c>
      <c r="N422" s="1622">
        <f>'[9]sp. DRG'!K357</f>
        <v>0</v>
      </c>
      <c r="O422" s="1622">
        <f>'[9]sp. DRG'!L357</f>
        <v>2185</v>
      </c>
      <c r="P422" s="1619">
        <f>'[9]sp. DRG'!M357</f>
        <v>322.60000000000002</v>
      </c>
      <c r="Q422" s="1622">
        <f>'[9]sp. DRG'!N357</f>
        <v>570</v>
      </c>
      <c r="R422" s="1619">
        <f>'[9]sp. DRG'!O357</f>
        <v>133.94999999999999</v>
      </c>
      <c r="S422" s="1963">
        <f>'[9]sp. DRG'!P357</f>
        <v>130.66</v>
      </c>
      <c r="T422" s="1622">
        <f>'[9]sp. DRG'!Q357</f>
        <v>0</v>
      </c>
      <c r="U422" s="1619">
        <f>'[9]sp. DRG'!R357</f>
        <v>0</v>
      </c>
      <c r="V422" s="1622">
        <f>'[9]sp. DRG'!S357</f>
        <v>0</v>
      </c>
      <c r="W422" s="1963">
        <f>'[9]sp. DRG'!T357</f>
        <v>0</v>
      </c>
      <c r="X422" s="1654">
        <f t="shared" si="93"/>
        <v>3877.0899999999997</v>
      </c>
      <c r="Y422" s="1620">
        <f t="shared" si="94"/>
        <v>3868.4560199999996</v>
      </c>
    </row>
    <row r="423" spans="1:25">
      <c r="A423" s="2110" t="s">
        <v>931</v>
      </c>
      <c r="B423" s="2137" t="s">
        <v>932</v>
      </c>
      <c r="C423" s="1590">
        <v>1</v>
      </c>
      <c r="D423" s="1582">
        <f>'[9]sp. DRG'!E358</f>
        <v>445</v>
      </c>
      <c r="E423" s="1583">
        <f>'[9]sp. DRG'!F358</f>
        <v>647.19000000000005</v>
      </c>
      <c r="F423" s="1584">
        <f>'[9]sp. DRG'!G358</f>
        <v>413</v>
      </c>
      <c r="G423" s="1585">
        <f>'[9]sp. DRG'!H358</f>
        <v>646.56150000000002</v>
      </c>
      <c r="H423" s="1650"/>
      <c r="I423" s="1583"/>
      <c r="J423" s="1651"/>
      <c r="K423" s="1585"/>
      <c r="L423" s="1653">
        <f>'[9]sp. DRG'!I358</f>
        <v>55</v>
      </c>
      <c r="M423" s="1619">
        <f>'[9]sp. DRG'!J358</f>
        <v>121.82</v>
      </c>
      <c r="N423" s="1622">
        <f>'[9]sp. DRG'!K358</f>
        <v>55</v>
      </c>
      <c r="O423" s="1622">
        <f>'[9]sp. DRG'!L358</f>
        <v>0</v>
      </c>
      <c r="P423" s="1619">
        <f>'[9]sp. DRG'!M358</f>
        <v>121.82</v>
      </c>
      <c r="Q423" s="1622">
        <f>'[9]sp. DRG'!N358</f>
        <v>0</v>
      </c>
      <c r="R423" s="1619">
        <f>'[9]sp. DRG'!O358</f>
        <v>0</v>
      </c>
      <c r="S423" s="1963">
        <f>'[9]sp. DRG'!P358</f>
        <v>0</v>
      </c>
      <c r="T423" s="1622">
        <f>'[9]sp. DRG'!Q358</f>
        <v>1498</v>
      </c>
      <c r="U423" s="1619">
        <f>'[9]sp. DRG'!R358</f>
        <v>149.80000000000001</v>
      </c>
      <c r="V423" s="1622">
        <f>'[9]sp. DRG'!S358</f>
        <v>1498</v>
      </c>
      <c r="W423" s="1963">
        <f>'[9]sp. DRG'!T358</f>
        <v>149.80000000000001</v>
      </c>
      <c r="X423" s="1654">
        <f t="shared" si="93"/>
        <v>918.81000000000006</v>
      </c>
      <c r="Y423" s="1620">
        <f t="shared" si="94"/>
        <v>918.18150000000003</v>
      </c>
    </row>
    <row r="424" spans="1:25" ht="22.5">
      <c r="A424" s="2110" t="s">
        <v>933</v>
      </c>
      <c r="B424" s="2137" t="s">
        <v>934</v>
      </c>
      <c r="C424" s="1590">
        <v>1</v>
      </c>
      <c r="D424" s="1582">
        <f>'[9]sp. DRG'!E359</f>
        <v>666</v>
      </c>
      <c r="E424" s="1583">
        <f>'[9]sp. DRG'!F359</f>
        <v>961.03</v>
      </c>
      <c r="F424" s="1584">
        <f>'[9]sp. DRG'!G359</f>
        <v>684</v>
      </c>
      <c r="G424" s="1585">
        <f>'[9]sp. DRG'!H359</f>
        <v>961.02665999999999</v>
      </c>
      <c r="H424" s="1650"/>
      <c r="I424" s="1583"/>
      <c r="J424" s="1651"/>
      <c r="K424" s="1585"/>
      <c r="L424" s="1653">
        <f>'[9]sp. DRG'!I359</f>
        <v>197</v>
      </c>
      <c r="M424" s="1619">
        <f>'[9]sp. DRG'!J359</f>
        <v>614.41</v>
      </c>
      <c r="N424" s="1622">
        <f>'[9]sp. DRG'!K359</f>
        <v>183</v>
      </c>
      <c r="O424" s="1622">
        <f>'[9]sp. DRG'!L359</f>
        <v>1062</v>
      </c>
      <c r="P424" s="1619">
        <f>'[9]sp. DRG'!M359</f>
        <v>614.40578000000005</v>
      </c>
      <c r="Q424" s="1622">
        <f>'[9]sp. DRG'!N359</f>
        <v>0</v>
      </c>
      <c r="R424" s="1619">
        <f>'[9]sp. DRG'!O359</f>
        <v>0</v>
      </c>
      <c r="S424" s="1963">
        <f>'[9]sp. DRG'!P359</f>
        <v>0</v>
      </c>
      <c r="T424" s="1622">
        <f>'[9]sp. DRG'!Q359</f>
        <v>816</v>
      </c>
      <c r="U424" s="1619">
        <f>'[9]sp. DRG'!R359</f>
        <v>168.06</v>
      </c>
      <c r="V424" s="1622">
        <f>'[9]sp. DRG'!S359</f>
        <v>1308</v>
      </c>
      <c r="W424" s="1963">
        <f>'[9]sp. DRG'!T359</f>
        <v>168.06122999999999</v>
      </c>
      <c r="X424" s="1654">
        <f t="shared" si="93"/>
        <v>1743.5</v>
      </c>
      <c r="Y424" s="1620">
        <f t="shared" si="94"/>
        <v>1743.4936700000001</v>
      </c>
    </row>
    <row r="425" spans="1:25" ht="22.5">
      <c r="A425" s="2110" t="s">
        <v>935</v>
      </c>
      <c r="B425" s="2137" t="s">
        <v>936</v>
      </c>
      <c r="C425" s="1590">
        <v>1</v>
      </c>
      <c r="D425" s="1582">
        <f>'[9]sp. DRG'!E360</f>
        <v>979</v>
      </c>
      <c r="E425" s="1583">
        <f>'[9]sp. DRG'!F360</f>
        <v>1326.63</v>
      </c>
      <c r="F425" s="1584">
        <f>'[9]sp. DRG'!G360</f>
        <v>989</v>
      </c>
      <c r="G425" s="1585">
        <f>'[9]sp. DRG'!H360</f>
        <v>1325.25136</v>
      </c>
      <c r="H425" s="1650"/>
      <c r="I425" s="1583"/>
      <c r="J425" s="1651"/>
      <c r="K425" s="1585"/>
      <c r="L425" s="1653">
        <f>'[9]sp. DRG'!I360</f>
        <v>184</v>
      </c>
      <c r="M425" s="1619">
        <f>'[9]sp. DRG'!J360</f>
        <v>390.5</v>
      </c>
      <c r="N425" s="1622">
        <f>'[9]sp. DRG'!K360</f>
        <v>184</v>
      </c>
      <c r="O425" s="1622">
        <f>'[9]sp. DRG'!L360</f>
        <v>0</v>
      </c>
      <c r="P425" s="1619">
        <f>'[9]sp. DRG'!M360</f>
        <v>390.50319999999999</v>
      </c>
      <c r="Q425" s="1622">
        <f>'[9]sp. DRG'!N360</f>
        <v>0</v>
      </c>
      <c r="R425" s="1619">
        <f>'[9]sp. DRG'!O360</f>
        <v>0</v>
      </c>
      <c r="S425" s="1963">
        <f>'[9]sp. DRG'!P360</f>
        <v>0</v>
      </c>
      <c r="T425" s="1622">
        <f>'[9]sp. DRG'!Q360</f>
        <v>610</v>
      </c>
      <c r="U425" s="1619">
        <f>'[9]sp. DRG'!R360</f>
        <v>79.78</v>
      </c>
      <c r="V425" s="1622">
        <f>'[9]sp. DRG'!S360</f>
        <v>712</v>
      </c>
      <c r="W425" s="1963">
        <f>'[9]sp. DRG'!T360</f>
        <v>79.783000000000001</v>
      </c>
      <c r="X425" s="1654">
        <f t="shared" si="93"/>
        <v>1796.91</v>
      </c>
      <c r="Y425" s="1620">
        <f t="shared" si="94"/>
        <v>1795.53756</v>
      </c>
    </row>
    <row r="426" spans="1:25" ht="22.5">
      <c r="A426" s="2110" t="s">
        <v>937</v>
      </c>
      <c r="B426" s="2137" t="s">
        <v>938</v>
      </c>
      <c r="C426" s="1590">
        <v>1</v>
      </c>
      <c r="D426" s="1582">
        <f>'[9]sp. DRG'!E361</f>
        <v>843</v>
      </c>
      <c r="E426" s="1583">
        <f>'[9]sp. DRG'!F361</f>
        <v>1100.68</v>
      </c>
      <c r="F426" s="1584">
        <f>'[9]sp. DRG'!G361</f>
        <v>778</v>
      </c>
      <c r="G426" s="1585">
        <f>'[9]sp. DRG'!H361</f>
        <v>1100.31998</v>
      </c>
      <c r="H426" s="1650"/>
      <c r="I426" s="1583"/>
      <c r="J426" s="1651"/>
      <c r="K426" s="1585"/>
      <c r="L426" s="1653">
        <f>'[9]sp. DRG'!I361</f>
        <v>3</v>
      </c>
      <c r="M426" s="1619">
        <f>'[9]sp. DRG'!J361</f>
        <v>6.64</v>
      </c>
      <c r="N426" s="1622">
        <f>'[9]sp. DRG'!K361</f>
        <v>3</v>
      </c>
      <c r="O426" s="1622">
        <f>'[9]sp. DRG'!L361</f>
        <v>0</v>
      </c>
      <c r="P426" s="1619">
        <f>'[9]sp. DRG'!M361</f>
        <v>6.6447000000000003</v>
      </c>
      <c r="Q426" s="1622">
        <f>'[9]sp. DRG'!N361</f>
        <v>0</v>
      </c>
      <c r="R426" s="1619">
        <f>'[9]sp. DRG'!O361</f>
        <v>0</v>
      </c>
      <c r="S426" s="1963">
        <f>'[9]sp. DRG'!P361</f>
        <v>0</v>
      </c>
      <c r="T426" s="1622">
        <f>'[9]sp. DRG'!Q361</f>
        <v>609</v>
      </c>
      <c r="U426" s="1619">
        <f>'[9]sp. DRG'!R361</f>
        <v>157.31</v>
      </c>
      <c r="V426" s="1622">
        <f>'[9]sp. DRG'!S361</f>
        <v>566</v>
      </c>
      <c r="W426" s="1963">
        <f>'[9]sp. DRG'!T361</f>
        <v>157.31100000000001</v>
      </c>
      <c r="X426" s="1654">
        <f t="shared" si="93"/>
        <v>1264.6300000000001</v>
      </c>
      <c r="Y426" s="1620">
        <f t="shared" si="94"/>
        <v>1264.27568</v>
      </c>
    </row>
    <row r="427" spans="1:25" ht="22.5">
      <c r="A427" s="2110" t="s">
        <v>939</v>
      </c>
      <c r="B427" s="2137" t="s">
        <v>940</v>
      </c>
      <c r="C427" s="1590">
        <v>1</v>
      </c>
      <c r="D427" s="1591">
        <f>'[9]sp. DRG'!E362</f>
        <v>270</v>
      </c>
      <c r="E427" s="1592">
        <f>'[9]sp. DRG'!F362</f>
        <v>492.12</v>
      </c>
      <c r="F427" s="1593">
        <f>'[9]sp. DRG'!G362</f>
        <v>258</v>
      </c>
      <c r="G427" s="1594">
        <f>'[9]sp. DRG'!H362</f>
        <v>491.11088000000001</v>
      </c>
      <c r="H427" s="1650"/>
      <c r="I427" s="1656"/>
      <c r="J427" s="1651"/>
      <c r="K427" s="1657"/>
      <c r="L427" s="1659">
        <f>'[9]sp. DRG'!I362</f>
        <v>589</v>
      </c>
      <c r="M427" s="2063">
        <f>'[9]sp. DRG'!J362</f>
        <v>2901.24</v>
      </c>
      <c r="N427" s="1650">
        <f>'[9]sp. DRG'!K362</f>
        <v>0</v>
      </c>
      <c r="O427" s="1650">
        <f>'[9]sp. DRG'!L362</f>
        <v>23871</v>
      </c>
      <c r="P427" s="2063">
        <f>'[9]sp. DRG'!M362</f>
        <v>2901.2406999999998</v>
      </c>
      <c r="Q427" s="1650">
        <f>'[9]sp. DRG'!N362</f>
        <v>0</v>
      </c>
      <c r="R427" s="2063">
        <f>'[9]sp. DRG'!O362</f>
        <v>0</v>
      </c>
      <c r="S427" s="2147">
        <f>'[9]sp. DRG'!P362</f>
        <v>0</v>
      </c>
      <c r="T427" s="1650">
        <f>'[9]sp. DRG'!Q362</f>
        <v>0</v>
      </c>
      <c r="U427" s="2063">
        <f>'[9]sp. DRG'!R362</f>
        <v>0</v>
      </c>
      <c r="V427" s="1650">
        <f>'[9]sp. DRG'!S362</f>
        <v>0</v>
      </c>
      <c r="W427" s="2147">
        <f>'[9]sp. DRG'!T362</f>
        <v>0</v>
      </c>
      <c r="X427" s="1654">
        <f t="shared" si="93"/>
        <v>3393.3599999999997</v>
      </c>
      <c r="Y427" s="1620">
        <f t="shared" si="94"/>
        <v>3392.35158</v>
      </c>
    </row>
    <row r="428" spans="1:25" ht="22.5">
      <c r="A428" s="2110" t="s">
        <v>941</v>
      </c>
      <c r="B428" s="2137" t="s">
        <v>942</v>
      </c>
      <c r="C428" s="1590">
        <v>1</v>
      </c>
      <c r="D428" s="1591">
        <f>'[9]sp. DRG'!E363</f>
        <v>89</v>
      </c>
      <c r="E428" s="1592">
        <f>'[9]sp. DRG'!F363</f>
        <v>130.15</v>
      </c>
      <c r="F428" s="1593">
        <f>'[9]sp. DRG'!G363</f>
        <v>74</v>
      </c>
      <c r="G428" s="1594">
        <f>'[9]sp. DRG'!H363</f>
        <v>128.67767000000001</v>
      </c>
      <c r="H428" s="1650"/>
      <c r="I428" s="1624"/>
      <c r="J428" s="1651"/>
      <c r="K428" s="1620"/>
      <c r="L428" s="1659">
        <f>'[9]sp. DRG'!I363</f>
        <v>947</v>
      </c>
      <c r="M428" s="2063">
        <f>'[9]sp. DRG'!J363</f>
        <v>3308.81</v>
      </c>
      <c r="N428" s="1650">
        <f>'[9]sp. DRG'!K363</f>
        <v>0</v>
      </c>
      <c r="O428" s="1650">
        <f>'[9]sp. DRG'!L363</f>
        <v>28783</v>
      </c>
      <c r="P428" s="2063">
        <f>'[9]sp. DRG'!M363</f>
        <v>3308.8057100000001</v>
      </c>
      <c r="Q428" s="1650">
        <f>'[9]sp. DRG'!N363</f>
        <v>0</v>
      </c>
      <c r="R428" s="2063">
        <f>'[9]sp. DRG'!O363</f>
        <v>0</v>
      </c>
      <c r="S428" s="2147">
        <f>'[9]sp. DRG'!P363</f>
        <v>0</v>
      </c>
      <c r="T428" s="1650">
        <f>'[9]sp. DRG'!Q363</f>
        <v>0</v>
      </c>
      <c r="U428" s="2063">
        <f>'[9]sp. DRG'!R363</f>
        <v>0</v>
      </c>
      <c r="V428" s="1650">
        <f>'[9]sp. DRG'!S363</f>
        <v>0</v>
      </c>
      <c r="W428" s="2147">
        <f>'[9]sp. DRG'!T363</f>
        <v>0</v>
      </c>
      <c r="X428" s="1654">
        <f t="shared" si="93"/>
        <v>3438.96</v>
      </c>
      <c r="Y428" s="1620">
        <f t="shared" si="94"/>
        <v>3437.4833800000001</v>
      </c>
    </row>
    <row r="429" spans="1:25" ht="33.75">
      <c r="A429" s="2110" t="s">
        <v>943</v>
      </c>
      <c r="B429" s="2137" t="s">
        <v>944</v>
      </c>
      <c r="C429" s="1590">
        <v>1</v>
      </c>
      <c r="D429" s="1591">
        <f>'[9]sp. DRG'!E364</f>
        <v>243</v>
      </c>
      <c r="E429" s="1592">
        <f>'[9]sp. DRG'!F364</f>
        <v>298.24</v>
      </c>
      <c r="F429" s="1593">
        <f>'[9]sp. DRG'!G364</f>
        <v>181</v>
      </c>
      <c r="G429" s="1594">
        <f>'[9]sp. DRG'!H364</f>
        <v>297.21686</v>
      </c>
      <c r="H429" s="1622"/>
      <c r="I429" s="1624"/>
      <c r="J429" s="1623"/>
      <c r="K429" s="1620"/>
      <c r="L429" s="1659">
        <f>'[9]sp. DRG'!I364</f>
        <v>58</v>
      </c>
      <c r="M429" s="2063">
        <f>'[9]sp. DRG'!J364</f>
        <v>147.72</v>
      </c>
      <c r="N429" s="1650">
        <f>'[9]sp. DRG'!K364</f>
        <v>70</v>
      </c>
      <c r="O429" s="1650">
        <f>'[9]sp. DRG'!L364</f>
        <v>0</v>
      </c>
      <c r="P429" s="2063">
        <f>'[9]sp. DRG'!M364</f>
        <v>147.71888999999999</v>
      </c>
      <c r="Q429" s="1650">
        <f>'[9]sp. DRG'!N364</f>
        <v>0</v>
      </c>
      <c r="R429" s="2063">
        <f>'[9]sp. DRG'!O364</f>
        <v>0</v>
      </c>
      <c r="S429" s="2147">
        <f>'[9]sp. DRG'!P364</f>
        <v>0</v>
      </c>
      <c r="T429" s="1650">
        <f>'[9]sp. DRG'!Q364</f>
        <v>0</v>
      </c>
      <c r="U429" s="2063">
        <f>'[9]sp. DRG'!R364</f>
        <v>0</v>
      </c>
      <c r="V429" s="1650">
        <f>'[9]sp. DRG'!S364</f>
        <v>0</v>
      </c>
      <c r="W429" s="2147">
        <f>'[9]sp. DRG'!T364</f>
        <v>0</v>
      </c>
      <c r="X429" s="1654">
        <f t="shared" si="93"/>
        <v>445.96000000000004</v>
      </c>
      <c r="Y429" s="1620">
        <f t="shared" si="94"/>
        <v>444.93574999999998</v>
      </c>
    </row>
    <row r="430" spans="1:25">
      <c r="A430" s="2150" t="s">
        <v>945</v>
      </c>
      <c r="B430" s="2203" t="s">
        <v>946</v>
      </c>
      <c r="C430" s="2138">
        <v>3</v>
      </c>
      <c r="D430" s="1582"/>
      <c r="E430" s="1624"/>
      <c r="F430" s="1623"/>
      <c r="G430" s="1620"/>
      <c r="H430" s="1622"/>
      <c r="I430" s="1624"/>
      <c r="J430" s="1623"/>
      <c r="K430" s="1620"/>
      <c r="L430" s="1653">
        <f>'[9]sp. recuperare si  cronici'!E110</f>
        <v>0</v>
      </c>
      <c r="M430" s="1619">
        <f>'[9]sp. recuperare si  cronici'!F110</f>
        <v>0</v>
      </c>
      <c r="N430" s="1622">
        <f>'[9]sp. recuperare si  cronici'!G110</f>
        <v>0</v>
      </c>
      <c r="O430" s="1622">
        <f>'[9]sp. recuperare si  cronici'!H110</f>
        <v>0</v>
      </c>
      <c r="P430" s="1619">
        <f>'[9]sp. recuperare si  cronici'!I110</f>
        <v>0</v>
      </c>
      <c r="Q430" s="1622">
        <f>'[9]sp. recuperare si  cronici'!J110</f>
        <v>722</v>
      </c>
      <c r="R430" s="1619">
        <f>'[9]sp. recuperare si  cronici'!K110</f>
        <v>169.67</v>
      </c>
      <c r="S430" s="1963">
        <f>'[9]sp. recuperare si  cronici'!L110</f>
        <v>169.67</v>
      </c>
      <c r="T430" s="1867"/>
      <c r="U430" s="1619"/>
      <c r="V430" s="1868"/>
      <c r="W430" s="1963"/>
      <c r="X430" s="1654">
        <f t="shared" si="93"/>
        <v>169.67</v>
      </c>
      <c r="Y430" s="1620">
        <f t="shared" si="94"/>
        <v>169.67</v>
      </c>
    </row>
    <row r="431" spans="1:25" ht="22.5">
      <c r="A431" s="2150" t="s">
        <v>947</v>
      </c>
      <c r="B431" s="2203" t="s">
        <v>948</v>
      </c>
      <c r="C431" s="2138">
        <v>1</v>
      </c>
      <c r="D431" s="1582">
        <f>'[9]sp. DRG'!E365</f>
        <v>0</v>
      </c>
      <c r="E431" s="1582">
        <f>'[9]sp. DRG'!F365</f>
        <v>0</v>
      </c>
      <c r="F431" s="1582">
        <f>'[9]sp. DRG'!G365</f>
        <v>0</v>
      </c>
      <c r="G431" s="1582">
        <f>'[9]sp. DRG'!H365</f>
        <v>0</v>
      </c>
      <c r="H431" s="1622"/>
      <c r="I431" s="1624"/>
      <c r="J431" s="1623"/>
      <c r="K431" s="1620"/>
      <c r="L431" s="1653">
        <f>'[9]sp. DRG'!I365</f>
        <v>0</v>
      </c>
      <c r="M431" s="1653">
        <f>'[9]sp. DRG'!J365</f>
        <v>0</v>
      </c>
      <c r="N431" s="1653">
        <f>'[9]sp. DRG'!K365</f>
        <v>0</v>
      </c>
      <c r="O431" s="1653">
        <f>'[9]sp. DRG'!L365</f>
        <v>0</v>
      </c>
      <c r="P431" s="1653">
        <f>'[9]sp. DRG'!M365</f>
        <v>0</v>
      </c>
      <c r="Q431" s="1653">
        <f>'[9]sp. DRG'!N365</f>
        <v>0</v>
      </c>
      <c r="R431" s="1653">
        <f>'[9]sp. DRG'!O365</f>
        <v>0</v>
      </c>
      <c r="S431" s="1653">
        <f>'[9]sp. DRG'!P365</f>
        <v>0</v>
      </c>
      <c r="T431" s="1653">
        <f>'[9]sp. DRG'!Q365</f>
        <v>0</v>
      </c>
      <c r="U431" s="1653">
        <f>'[9]sp. DRG'!R365</f>
        <v>0</v>
      </c>
      <c r="V431" s="1653">
        <f>'[9]sp. DRG'!S365</f>
        <v>0</v>
      </c>
      <c r="W431" s="1653">
        <f>'[9]sp. DRG'!T365</f>
        <v>0</v>
      </c>
      <c r="X431" s="1654">
        <f t="shared" si="93"/>
        <v>0</v>
      </c>
      <c r="Y431" s="1620">
        <f t="shared" si="94"/>
        <v>0</v>
      </c>
    </row>
    <row r="432" spans="1:25">
      <c r="A432" s="2150" t="s">
        <v>949</v>
      </c>
      <c r="B432" s="2203" t="s">
        <v>950</v>
      </c>
      <c r="C432" s="2138">
        <v>1</v>
      </c>
      <c r="D432" s="1582">
        <f>'[9]sp. DRG'!E366</f>
        <v>1206</v>
      </c>
      <c r="E432" s="1582">
        <f>'[9]sp. DRG'!F366</f>
        <v>1791.15</v>
      </c>
      <c r="F432" s="1582">
        <f>'[9]sp. DRG'!G366</f>
        <v>1223</v>
      </c>
      <c r="G432" s="1582">
        <f>'[9]sp. DRG'!H366</f>
        <v>1791.1189400000001</v>
      </c>
      <c r="H432" s="1622"/>
      <c r="I432" s="1624"/>
      <c r="J432" s="1623"/>
      <c r="K432" s="1620"/>
      <c r="L432" s="1653">
        <f>'[9]sp. DRG'!I366</f>
        <v>0</v>
      </c>
      <c r="M432" s="1653">
        <f>'[9]sp. DRG'!J366</f>
        <v>0</v>
      </c>
      <c r="N432" s="1653">
        <f>'[9]sp. DRG'!K366</f>
        <v>0</v>
      </c>
      <c r="O432" s="1653">
        <f>'[9]sp. DRG'!L366</f>
        <v>0</v>
      </c>
      <c r="P432" s="1653">
        <f>'[9]sp. DRG'!M366</f>
        <v>0</v>
      </c>
      <c r="Q432" s="1653">
        <f>'[9]sp. DRG'!N366</f>
        <v>1159</v>
      </c>
      <c r="R432" s="1653">
        <f>'[9]sp. DRG'!O366</f>
        <v>272.36</v>
      </c>
      <c r="S432" s="1653">
        <f>'[9]sp. DRG'!P366</f>
        <v>272.36</v>
      </c>
      <c r="T432" s="1653">
        <f>'[9]sp. DRG'!Q366</f>
        <v>2412</v>
      </c>
      <c r="U432" s="1653">
        <f>'[9]sp. DRG'!R366</f>
        <v>741.57</v>
      </c>
      <c r="V432" s="1653">
        <f>'[9]sp. DRG'!S366</f>
        <v>2423</v>
      </c>
      <c r="W432" s="1653">
        <f>'[9]sp. DRG'!T366</f>
        <v>741.57299999999998</v>
      </c>
      <c r="X432" s="1654">
        <f t="shared" si="93"/>
        <v>2805.08</v>
      </c>
      <c r="Y432" s="1620">
        <f t="shared" si="94"/>
        <v>2805.0519400000003</v>
      </c>
    </row>
    <row r="433" spans="1:29" ht="22.5">
      <c r="A433" s="2150" t="s">
        <v>951</v>
      </c>
      <c r="B433" s="2203" t="s">
        <v>952</v>
      </c>
      <c r="C433" s="2138">
        <v>1</v>
      </c>
      <c r="D433" s="1582">
        <f>'[9]sp. DRG'!E367</f>
        <v>0</v>
      </c>
      <c r="E433" s="1583">
        <f>'[9]sp. DRG'!F367</f>
        <v>0</v>
      </c>
      <c r="F433" s="1582">
        <f>'[9]sp. DRG'!G367</f>
        <v>0</v>
      </c>
      <c r="G433" s="1583">
        <f>'[9]sp. DRG'!H367</f>
        <v>0</v>
      </c>
      <c r="H433" s="1622"/>
      <c r="I433" s="1624"/>
      <c r="J433" s="1623"/>
      <c r="K433" s="1620"/>
      <c r="L433" s="1653">
        <f>'[9]sp. DRG'!I367</f>
        <v>0</v>
      </c>
      <c r="M433" s="1653">
        <f>'[9]sp. DRG'!J367</f>
        <v>0</v>
      </c>
      <c r="N433" s="1653">
        <f>'[9]sp. DRG'!K367</f>
        <v>0</v>
      </c>
      <c r="O433" s="1653">
        <f>'[9]sp. DRG'!L367</f>
        <v>0</v>
      </c>
      <c r="P433" s="1653">
        <f>'[9]sp. DRG'!M367</f>
        <v>0</v>
      </c>
      <c r="Q433" s="1653">
        <f>'[9]sp. DRG'!N367</f>
        <v>0</v>
      </c>
      <c r="R433" s="1653">
        <f>'[9]sp. DRG'!O367</f>
        <v>0</v>
      </c>
      <c r="S433" s="1653">
        <f>'[9]sp. DRG'!P367</f>
        <v>0</v>
      </c>
      <c r="T433" s="1653">
        <f>'[9]sp. DRG'!Q367</f>
        <v>0</v>
      </c>
      <c r="U433" s="1653">
        <f>'[9]sp. DRG'!R367</f>
        <v>0</v>
      </c>
      <c r="V433" s="1653">
        <f>'[9]sp. DRG'!S367</f>
        <v>0</v>
      </c>
      <c r="W433" s="1653">
        <f>'[9]sp. DRG'!T367</f>
        <v>0</v>
      </c>
      <c r="X433" s="1654">
        <f t="shared" si="93"/>
        <v>0</v>
      </c>
      <c r="Y433" s="1620">
        <f t="shared" si="94"/>
        <v>0</v>
      </c>
    </row>
    <row r="434" spans="1:29">
      <c r="A434" s="2150" t="s">
        <v>953</v>
      </c>
      <c r="B434" s="2203" t="s">
        <v>954</v>
      </c>
      <c r="C434" s="2138">
        <v>1</v>
      </c>
      <c r="D434" s="1582">
        <f>'[9]sp. DRG'!E368</f>
        <v>0</v>
      </c>
      <c r="E434" s="1583">
        <f>'[9]sp. DRG'!F368</f>
        <v>0</v>
      </c>
      <c r="F434" s="1582">
        <f>'[9]sp. DRG'!G368</f>
        <v>0</v>
      </c>
      <c r="G434" s="1583">
        <f>'[9]sp. DRG'!H368</f>
        <v>0</v>
      </c>
      <c r="H434" s="1622"/>
      <c r="I434" s="1624"/>
      <c r="J434" s="1622"/>
      <c r="K434" s="1585"/>
      <c r="L434" s="1653">
        <f>'[9]sp. DRG'!I368</f>
        <v>0</v>
      </c>
      <c r="M434" s="1653">
        <f>'[9]sp. DRG'!J368</f>
        <v>0</v>
      </c>
      <c r="N434" s="1653">
        <f>'[9]sp. DRG'!K368</f>
        <v>0</v>
      </c>
      <c r="O434" s="1653">
        <f>'[9]sp. DRG'!L368</f>
        <v>0</v>
      </c>
      <c r="P434" s="1653">
        <f>'[9]sp. DRG'!M368</f>
        <v>0</v>
      </c>
      <c r="Q434" s="1653">
        <f>'[9]sp. DRG'!N368</f>
        <v>0</v>
      </c>
      <c r="R434" s="1653">
        <f>'[9]sp. DRG'!O368</f>
        <v>0</v>
      </c>
      <c r="S434" s="1653">
        <f>'[9]sp. DRG'!P368</f>
        <v>0</v>
      </c>
      <c r="T434" s="1653">
        <f>'[9]sp. DRG'!Q368</f>
        <v>0</v>
      </c>
      <c r="U434" s="1653">
        <f>'[9]sp. DRG'!R368</f>
        <v>0</v>
      </c>
      <c r="V434" s="1653">
        <f>'[9]sp. DRG'!S368</f>
        <v>0</v>
      </c>
      <c r="W434" s="1653">
        <f>'[9]sp. DRG'!T368</f>
        <v>0</v>
      </c>
      <c r="X434" s="1654">
        <f t="shared" si="93"/>
        <v>0</v>
      </c>
      <c r="Y434" s="1620">
        <f t="shared" si="94"/>
        <v>0</v>
      </c>
    </row>
    <row r="435" spans="1:29">
      <c r="A435" s="2204" t="s">
        <v>955</v>
      </c>
      <c r="B435" s="2205" t="s">
        <v>956</v>
      </c>
      <c r="C435" s="2206">
        <v>1</v>
      </c>
      <c r="D435" s="1872">
        <f>'[9]sp. DRG'!E371</f>
        <v>1116</v>
      </c>
      <c r="E435" s="1952">
        <f>'[9]sp. DRG'!F371</f>
        <v>1650.38</v>
      </c>
      <c r="F435" s="2207">
        <f>'[9]sp. DRG'!G371</f>
        <v>1083</v>
      </c>
      <c r="G435" s="1953">
        <f>'[9]sp. DRG'!H371</f>
        <v>1649.7688599999999</v>
      </c>
      <c r="H435" s="1849"/>
      <c r="I435" s="1850"/>
      <c r="J435" s="1849"/>
      <c r="K435" s="1953"/>
      <c r="L435" s="1955">
        <f>'[9]sp. DRG'!I371</f>
        <v>41</v>
      </c>
      <c r="M435" s="1849">
        <f>'[9]sp. DRG'!J371</f>
        <v>84.09</v>
      </c>
      <c r="N435" s="1849">
        <f>'[9]sp. DRG'!K371</f>
        <v>55</v>
      </c>
      <c r="O435" s="1849">
        <f>'[9]sp. DRG'!L371</f>
        <v>0</v>
      </c>
      <c r="P435" s="1849">
        <f>'[9]sp. DRG'!M371</f>
        <v>84.086460000000002</v>
      </c>
      <c r="Q435" s="1849">
        <f>'[9]sp. DRG'!N371</f>
        <v>0</v>
      </c>
      <c r="R435" s="1849">
        <f>'[9]sp. DRG'!O371</f>
        <v>0</v>
      </c>
      <c r="S435" s="2208">
        <f>'[9]sp. DRG'!P371</f>
        <v>0</v>
      </c>
      <c r="T435" s="1849">
        <f>'[9]sp. DRG'!Q371</f>
        <v>0</v>
      </c>
      <c r="U435" s="1849">
        <f>'[9]sp. DRG'!R371</f>
        <v>0</v>
      </c>
      <c r="V435" s="1849">
        <f>'[9]sp. DRG'!S371</f>
        <v>0</v>
      </c>
      <c r="W435" s="2208">
        <f>'[9]sp. DRG'!T371</f>
        <v>0</v>
      </c>
      <c r="X435" s="1654">
        <f t="shared" si="93"/>
        <v>1734.47</v>
      </c>
      <c r="Y435" s="1620">
        <f t="shared" si="94"/>
        <v>1733.8553199999999</v>
      </c>
    </row>
    <row r="436" spans="1:29" ht="13.5" thickBot="1">
      <c r="A436" s="2209" t="s">
        <v>957</v>
      </c>
      <c r="B436" s="2210" t="s">
        <v>958</v>
      </c>
      <c r="C436" s="2211">
        <v>2</v>
      </c>
      <c r="D436" s="1882">
        <f>'[9]sp. DRG'!E369</f>
        <v>18</v>
      </c>
      <c r="E436" s="1882">
        <f>'[9]sp. DRG'!F369</f>
        <v>29.658000000000001</v>
      </c>
      <c r="F436" s="1882">
        <f>'[9]sp. DRG'!G369</f>
        <v>19</v>
      </c>
      <c r="G436" s="1882">
        <f>'[9]sp. DRG'!H369</f>
        <v>28.859259999999999</v>
      </c>
      <c r="H436" s="1882">
        <f>'[9]sp. acuti altele decat DRG'!E66</f>
        <v>0</v>
      </c>
      <c r="I436" s="1882">
        <f>'[9]sp. acuti altele decat DRG'!F66</f>
        <v>0</v>
      </c>
      <c r="J436" s="1882">
        <f>'[9]sp. acuti altele decat DRG'!G66</f>
        <v>0</v>
      </c>
      <c r="K436" s="1882">
        <f>'[9]sp. acuti altele decat DRG'!H66</f>
        <v>0</v>
      </c>
      <c r="L436" s="1851">
        <f>'[9]sp. DRG'!I369+'[9]sp. acuti altele decat DRG'!I66</f>
        <v>0</v>
      </c>
      <c r="M436" s="1851">
        <f>'[9]sp. DRG'!J369+'[9]sp. acuti altele decat DRG'!J66</f>
        <v>0</v>
      </c>
      <c r="N436" s="1851">
        <f>'[9]sp. DRG'!K369+'[9]sp. acuti altele decat DRG'!K66</f>
        <v>0</v>
      </c>
      <c r="O436" s="1851">
        <f>'[9]sp. DRG'!L369+'[9]sp. acuti altele decat DRG'!L66</f>
        <v>0</v>
      </c>
      <c r="P436" s="1851">
        <f>'[9]sp. DRG'!M369+'[9]sp. acuti altele decat DRG'!M66</f>
        <v>0</v>
      </c>
      <c r="Q436" s="1851">
        <f>'[9]sp. DRG'!N369+'[9]sp. acuti altele decat DRG'!N66</f>
        <v>0</v>
      </c>
      <c r="R436" s="1851">
        <f>'[9]sp. DRG'!O369+'[9]sp. acuti altele decat DRG'!O66</f>
        <v>0</v>
      </c>
      <c r="S436" s="1851">
        <f>'[9]sp. DRG'!P369+'[9]sp. acuti altele decat DRG'!P66</f>
        <v>0</v>
      </c>
      <c r="T436" s="1851">
        <f>'[9]sp. acuti altele decat DRG'!Q66+'[9]sp. DRG'!Q369</f>
        <v>143</v>
      </c>
      <c r="U436" s="1851">
        <f>'[9]sp. acuti altele decat DRG'!R66+'[9]sp. DRG'!R369</f>
        <v>77.060980000000001</v>
      </c>
      <c r="V436" s="1851">
        <f>'[9]sp. acuti altele decat DRG'!S66+'[9]sp. DRG'!S369</f>
        <v>210</v>
      </c>
      <c r="W436" s="1851">
        <f>'[9]sp. acuti altele decat DRG'!T66+'[9]sp. DRG'!T369</f>
        <v>77.06</v>
      </c>
      <c r="X436" s="1654">
        <f t="shared" si="93"/>
        <v>106.71898</v>
      </c>
      <c r="Y436" s="1620">
        <f t="shared" si="94"/>
        <v>105.91926000000001</v>
      </c>
    </row>
    <row r="437" spans="1:29" ht="13.5" thickBot="1">
      <c r="A437" s="2212" t="s">
        <v>959</v>
      </c>
      <c r="B437" s="2213" t="s">
        <v>960</v>
      </c>
      <c r="C437" s="2211">
        <v>2</v>
      </c>
      <c r="D437" s="1882">
        <f>'[9]sp. DRG'!E370</f>
        <v>276</v>
      </c>
      <c r="E437" s="1882">
        <f>'[9]sp. DRG'!F370</f>
        <v>404.78</v>
      </c>
      <c r="F437" s="1882">
        <f>'[9]sp. DRG'!G370</f>
        <v>304</v>
      </c>
      <c r="G437" s="1882">
        <f>'[9]sp. DRG'!H370</f>
        <v>403.93099999999998</v>
      </c>
      <c r="H437" s="1882">
        <f>'[9]sp. acuti altele decat DRG'!E67</f>
        <v>0</v>
      </c>
      <c r="I437" s="1882">
        <f>'[9]sp. acuti altele decat DRG'!F67</f>
        <v>0</v>
      </c>
      <c r="J437" s="1882">
        <f>'[9]sp. acuti altele decat DRG'!G67</f>
        <v>0</v>
      </c>
      <c r="K437" s="1882">
        <f>'[9]sp. acuti altele decat DRG'!H67</f>
        <v>0</v>
      </c>
      <c r="L437" s="1851">
        <f>'[9]sp. DRG'!I370+'[9]sp. acuti altele decat DRG'!I67</f>
        <v>3</v>
      </c>
      <c r="M437" s="1851">
        <f>'[9]sp. DRG'!J370+'[9]sp. acuti altele decat DRG'!J67</f>
        <v>18.78</v>
      </c>
      <c r="N437" s="1851">
        <f>'[9]sp. DRG'!K370+'[9]sp. acuti altele decat DRG'!K67</f>
        <v>0</v>
      </c>
      <c r="O437" s="1851">
        <f>'[9]sp. DRG'!L370+'[9]sp. acuti altele decat DRG'!L67</f>
        <v>10</v>
      </c>
      <c r="P437" s="1851">
        <f>'[9]sp. DRG'!M370+'[9]sp. acuti altele decat DRG'!M67</f>
        <v>4.4435000000000002</v>
      </c>
      <c r="Q437" s="1851">
        <f>'[9]sp. DRG'!N370+'[9]sp. acuti altele decat DRG'!N67</f>
        <v>0</v>
      </c>
      <c r="R437" s="1851">
        <f>'[9]sp. DRG'!O370+'[9]sp. acuti altele decat DRG'!O67</f>
        <v>0</v>
      </c>
      <c r="S437" s="1851">
        <f>'[9]sp. DRG'!P370+'[9]sp. acuti altele decat DRG'!P67</f>
        <v>0</v>
      </c>
      <c r="T437" s="1851">
        <f>'[9]sp. acuti altele decat DRG'!Q67+'[9]sp. DRG'!Q370</f>
        <v>0</v>
      </c>
      <c r="U437" s="1851">
        <f>'[9]sp. acuti altele decat DRG'!R67+'[9]sp. DRG'!R370</f>
        <v>0</v>
      </c>
      <c r="V437" s="1851">
        <f>'[9]sp. acuti altele decat DRG'!S67+'[9]sp. DRG'!S370</f>
        <v>0</v>
      </c>
      <c r="W437" s="1851">
        <f>'[9]sp. acuti altele decat DRG'!T67+'[9]sp. DRG'!T370</f>
        <v>0</v>
      </c>
      <c r="X437" s="1654">
        <f t="shared" si="93"/>
        <v>423.55999999999995</v>
      </c>
      <c r="Y437" s="1620">
        <f t="shared" si="94"/>
        <v>408.37450000000001</v>
      </c>
    </row>
    <row r="438" spans="1:29" ht="13.5" thickBot="1">
      <c r="A438" s="3027" t="s">
        <v>961</v>
      </c>
      <c r="B438" s="3028"/>
      <c r="C438" s="3029"/>
      <c r="D438" s="1610">
        <f>SUM(D417:D437)</f>
        <v>33250</v>
      </c>
      <c r="E438" s="1611">
        <f t="shared" ref="E438:Y438" si="95">SUM(E417:E437)</f>
        <v>71600.067999999985</v>
      </c>
      <c r="F438" s="1858">
        <f t="shared" si="95"/>
        <v>33006</v>
      </c>
      <c r="G438" s="1857">
        <f t="shared" si="95"/>
        <v>71584.298519999997</v>
      </c>
      <c r="H438" s="1858">
        <f t="shared" si="95"/>
        <v>0</v>
      </c>
      <c r="I438" s="1858">
        <f t="shared" si="95"/>
        <v>0</v>
      </c>
      <c r="J438" s="1858">
        <f t="shared" si="95"/>
        <v>0</v>
      </c>
      <c r="K438" s="1858">
        <f t="shared" si="95"/>
        <v>0</v>
      </c>
      <c r="L438" s="1858">
        <f t="shared" si="95"/>
        <v>3078</v>
      </c>
      <c r="M438" s="1857">
        <f t="shared" si="95"/>
        <v>14958.684449999999</v>
      </c>
      <c r="N438" s="1858">
        <f t="shared" si="95"/>
        <v>1190</v>
      </c>
      <c r="O438" s="1858">
        <f t="shared" si="95"/>
        <v>66274</v>
      </c>
      <c r="P438" s="1857">
        <f t="shared" si="95"/>
        <v>14940.380710000001</v>
      </c>
      <c r="Q438" s="1858">
        <f t="shared" si="95"/>
        <v>2660</v>
      </c>
      <c r="R438" s="1857">
        <f t="shared" si="95"/>
        <v>625.1</v>
      </c>
      <c r="S438" s="1857">
        <f t="shared" si="95"/>
        <v>621.80500000000006</v>
      </c>
      <c r="T438" s="1858">
        <f t="shared" si="95"/>
        <v>12207</v>
      </c>
      <c r="U438" s="1857">
        <f t="shared" si="95"/>
        <v>3171.5229800000006</v>
      </c>
      <c r="V438" s="1858">
        <f t="shared" si="95"/>
        <v>13588</v>
      </c>
      <c r="W438" s="1857">
        <f t="shared" si="95"/>
        <v>3134.5167499999998</v>
      </c>
      <c r="X438" s="1857">
        <f t="shared" si="95"/>
        <v>90355.375430000029</v>
      </c>
      <c r="Y438" s="1857">
        <f t="shared" si="95"/>
        <v>90281.000980000012</v>
      </c>
      <c r="Z438" s="1614">
        <f>'[9]sp. DRG'!U372+'[9]sp. recuperare si  cronici'!U111+'[9]sp. acuti altele decat DRG'!U68</f>
        <v>90355.375430000015</v>
      </c>
      <c r="AA438" s="1614">
        <f>'[9]sp. DRG'!V372+'[9]sp. recuperare si  cronici'!V111+'[9]sp. acuti altele decat DRG'!V68</f>
        <v>90281.000980000012</v>
      </c>
      <c r="AB438" s="1615">
        <f>X438-Z438</f>
        <v>0</v>
      </c>
      <c r="AC438" s="1615">
        <f>Y438-AA438</f>
        <v>0</v>
      </c>
    </row>
    <row r="439" spans="1:29" s="1598" customFormat="1" ht="23.25" thickBot="1">
      <c r="A439" s="2107" t="s">
        <v>962</v>
      </c>
      <c r="B439" s="2196" t="s">
        <v>963</v>
      </c>
      <c r="C439" s="2197">
        <v>1</v>
      </c>
      <c r="D439" s="1674">
        <f>'[9]sp. DRG'!E373</f>
        <v>5790</v>
      </c>
      <c r="E439" s="2005">
        <f>'[9]sp. DRG'!F373</f>
        <v>8767.5074999999997</v>
      </c>
      <c r="F439" s="1674">
        <f>'[9]sp. DRG'!G373</f>
        <v>5364</v>
      </c>
      <c r="G439" s="1675">
        <f>'[9]sp. DRG'!H373</f>
        <v>8535.6670699999995</v>
      </c>
      <c r="H439" s="1704"/>
      <c r="I439" s="1675"/>
      <c r="J439" s="1704"/>
      <c r="K439" s="1675"/>
      <c r="L439" s="1704">
        <f>'[9]sp. DRG'!I373</f>
        <v>300</v>
      </c>
      <c r="M439" s="1705">
        <f>'[9]sp. DRG'!J373</f>
        <v>1044.0686700000001</v>
      </c>
      <c r="N439" s="1704">
        <f>'[9]sp. DRG'!K373</f>
        <v>237</v>
      </c>
      <c r="O439" s="1704">
        <f>'[9]sp. DRG'!L373</f>
        <v>1930</v>
      </c>
      <c r="P439" s="1705">
        <f>'[9]sp. DRG'!M373</f>
        <v>883.17294000000004</v>
      </c>
      <c r="Q439" s="1704">
        <f>'[9]sp. DRG'!N373</f>
        <v>0</v>
      </c>
      <c r="R439" s="1705">
        <f>'[9]sp. DRG'!O373</f>
        <v>0</v>
      </c>
      <c r="S439" s="1705">
        <f>'[9]sp. DRG'!P373</f>
        <v>0</v>
      </c>
      <c r="T439" s="1704">
        <f>'[9]sp. DRG'!Q373</f>
        <v>1290</v>
      </c>
      <c r="U439" s="1705">
        <f>'[9]sp. DRG'!R373</f>
        <v>371.19940000000003</v>
      </c>
      <c r="V439" s="1704">
        <f>'[9]sp. DRG'!S373</f>
        <v>1226</v>
      </c>
      <c r="W439" s="1705">
        <f>'[9]sp. DRG'!T373</f>
        <v>354.40030000000002</v>
      </c>
      <c r="X439" s="1618">
        <f>U439+R439+M439+I439+E439</f>
        <v>10182.77557</v>
      </c>
      <c r="Y439" s="1578">
        <f>W439+S439+P439+K439+G439</f>
        <v>9773.2403099999992</v>
      </c>
      <c r="Z439" s="1597"/>
      <c r="AA439" s="1597"/>
    </row>
    <row r="440" spans="1:29" ht="13.5" thickBot="1">
      <c r="A440" s="2110" t="s">
        <v>964</v>
      </c>
      <c r="B440" s="2137" t="s">
        <v>965</v>
      </c>
      <c r="C440" s="1590">
        <v>1</v>
      </c>
      <c r="D440" s="1600">
        <f>'[9]sp. DRG'!E374</f>
        <v>517</v>
      </c>
      <c r="E440" s="1934">
        <f>'[9]sp. DRG'!F374</f>
        <v>833.30336999999997</v>
      </c>
      <c r="F440" s="1591">
        <f>'[9]sp. DRG'!G374</f>
        <v>527</v>
      </c>
      <c r="G440" s="1592">
        <f>'[9]sp. DRG'!H374</f>
        <v>832.88442999999995</v>
      </c>
      <c r="H440" s="1623"/>
      <c r="I440" s="1592"/>
      <c r="J440" s="1623"/>
      <c r="K440" s="1592"/>
      <c r="L440" s="1651">
        <f>'[9]sp. DRG'!I374</f>
        <v>0</v>
      </c>
      <c r="M440" s="1656">
        <f>'[9]sp. DRG'!J374</f>
        <v>0</v>
      </c>
      <c r="N440" s="1651">
        <f>'[9]sp. DRG'!K374</f>
        <v>0</v>
      </c>
      <c r="O440" s="1651">
        <f>'[9]sp. DRG'!L374</f>
        <v>0</v>
      </c>
      <c r="P440" s="1656">
        <f>'[9]sp. DRG'!M374</f>
        <v>0</v>
      </c>
      <c r="Q440" s="1651">
        <f>'[9]sp. DRG'!N374</f>
        <v>0</v>
      </c>
      <c r="R440" s="1656">
        <f>'[9]sp. DRG'!O374</f>
        <v>0</v>
      </c>
      <c r="S440" s="1656">
        <f>'[9]sp. DRG'!P374</f>
        <v>0</v>
      </c>
      <c r="T440" s="1651">
        <f>'[9]sp. DRG'!Q374</f>
        <v>1565</v>
      </c>
      <c r="U440" s="1656">
        <f>'[9]sp. DRG'!R374</f>
        <v>214.92267000000001</v>
      </c>
      <c r="V440" s="1651">
        <f>'[9]sp. DRG'!S374</f>
        <v>1564</v>
      </c>
      <c r="W440" s="1656">
        <f>'[9]sp. DRG'!T374</f>
        <v>214.74078</v>
      </c>
      <c r="X440" s="1618">
        <f>U440+R440+M440+I440+E440</f>
        <v>1048.22604</v>
      </c>
      <c r="Y440" s="1578">
        <f>W440+S440+P440+K440+G440</f>
        <v>1047.6252099999999</v>
      </c>
    </row>
    <row r="441" spans="1:29" ht="13.5" thickBot="1">
      <c r="A441" s="2214" t="s">
        <v>966</v>
      </c>
      <c r="B441" s="2215" t="s">
        <v>967</v>
      </c>
      <c r="C441" s="2216">
        <v>3</v>
      </c>
      <c r="D441" s="2088"/>
      <c r="E441" s="2217"/>
      <c r="F441" s="1591"/>
      <c r="G441" s="1592"/>
      <c r="H441" s="1623"/>
      <c r="I441" s="1592"/>
      <c r="J441" s="1623"/>
      <c r="K441" s="1592"/>
      <c r="L441" s="1651">
        <f>'[9]sp. recuperare si  cronici'!E112</f>
        <v>0</v>
      </c>
      <c r="M441" s="1651">
        <f>'[9]sp. recuperare si  cronici'!F112</f>
        <v>0</v>
      </c>
      <c r="N441" s="1651">
        <f>'[9]sp. recuperare si  cronici'!G112</f>
        <v>0</v>
      </c>
      <c r="O441" s="1651">
        <f>'[9]sp. recuperare si  cronici'!H112</f>
        <v>0</v>
      </c>
      <c r="P441" s="1651">
        <f>'[9]sp. recuperare si  cronici'!I112</f>
        <v>0</v>
      </c>
      <c r="Q441" s="1651">
        <f>'[9]sp. recuperare si  cronici'!J112</f>
        <v>0</v>
      </c>
      <c r="R441" s="1651">
        <f>'[9]sp. recuperare si  cronici'!K112</f>
        <v>0</v>
      </c>
      <c r="S441" s="1651">
        <f>'[9]sp. recuperare si  cronici'!L112</f>
        <v>0</v>
      </c>
      <c r="T441" s="1651"/>
      <c r="U441" s="1656"/>
      <c r="V441" s="1651"/>
      <c r="W441" s="1656"/>
      <c r="X441" s="1618">
        <f>U441+R441+M441+I441+E441</f>
        <v>0</v>
      </c>
      <c r="Y441" s="1578">
        <f>W441+S441+P441+K441+G441</f>
        <v>0</v>
      </c>
    </row>
    <row r="442" spans="1:29" ht="13.5" thickBot="1">
      <c r="A442" s="2218" t="s">
        <v>968</v>
      </c>
      <c r="B442" s="2219" t="s">
        <v>969</v>
      </c>
      <c r="C442" s="2216">
        <v>3</v>
      </c>
      <c r="D442" s="2088"/>
      <c r="E442" s="2217"/>
      <c r="F442" s="1606"/>
      <c r="G442" s="1607"/>
      <c r="H442" s="1639"/>
      <c r="I442" s="1607"/>
      <c r="J442" s="1639"/>
      <c r="K442" s="1607"/>
      <c r="L442" s="1651">
        <f>'[9]sp. recuperare si  cronici'!E113</f>
        <v>119</v>
      </c>
      <c r="M442" s="1651">
        <f>'[9]sp. recuperare si  cronici'!F113</f>
        <v>338.99838999999997</v>
      </c>
      <c r="N442" s="1651">
        <f>'[9]sp. recuperare si  cronici'!G113</f>
        <v>128</v>
      </c>
      <c r="O442" s="1651">
        <f>'[9]sp. recuperare si  cronici'!H113</f>
        <v>0</v>
      </c>
      <c r="P442" s="1651">
        <f>'[9]sp. recuperare si  cronici'!I113</f>
        <v>338.99838999999997</v>
      </c>
      <c r="Q442" s="1651">
        <f>'[9]sp. recuperare si  cronici'!J113</f>
        <v>0</v>
      </c>
      <c r="R442" s="1651">
        <f>'[9]sp. recuperare si  cronici'!K113</f>
        <v>0</v>
      </c>
      <c r="S442" s="1651">
        <f>'[9]sp. recuperare si  cronici'!L113</f>
        <v>0</v>
      </c>
      <c r="T442" s="1712"/>
      <c r="U442" s="1711"/>
      <c r="V442" s="1712"/>
      <c r="W442" s="1711"/>
      <c r="X442" s="1998">
        <f>U442+R442+M442+I442+E442</f>
        <v>338.99838999999997</v>
      </c>
      <c r="Y442" s="1999">
        <f>W442+S442+P442+K442+G442</f>
        <v>338.99838999999997</v>
      </c>
    </row>
    <row r="443" spans="1:29" ht="13.5" thickBot="1">
      <c r="A443" s="3027" t="s">
        <v>970</v>
      </c>
      <c r="B443" s="3028"/>
      <c r="C443" s="3029"/>
      <c r="D443" s="1610">
        <f>SUM(D439:D442)</f>
        <v>6307</v>
      </c>
      <c r="E443" s="1611">
        <f>SUM(E439:E442)</f>
        <v>9600.8108699999993</v>
      </c>
      <c r="F443" s="1612">
        <f>SUM(F439:F442)</f>
        <v>5891</v>
      </c>
      <c r="G443" s="1613">
        <f>SUM(G439:G442)</f>
        <v>9368.5514999999996</v>
      </c>
      <c r="H443" s="2220">
        <f>SUM(H439:H442)</f>
        <v>0</v>
      </c>
      <c r="I443" s="2220">
        <f t="shared" ref="I443:Y443" si="96">SUM(I439:I442)</f>
        <v>0</v>
      </c>
      <c r="J443" s="2220">
        <f t="shared" si="96"/>
        <v>0</v>
      </c>
      <c r="K443" s="2220">
        <f t="shared" si="96"/>
        <v>0</v>
      </c>
      <c r="L443" s="2220">
        <f t="shared" si="96"/>
        <v>419</v>
      </c>
      <c r="M443" s="1613">
        <f t="shared" si="96"/>
        <v>1383.0670600000001</v>
      </c>
      <c r="N443" s="2220">
        <f t="shared" si="96"/>
        <v>365</v>
      </c>
      <c r="O443" s="2220">
        <f t="shared" si="96"/>
        <v>1930</v>
      </c>
      <c r="P443" s="1613">
        <f t="shared" si="96"/>
        <v>1222.1713300000001</v>
      </c>
      <c r="Q443" s="2220">
        <f t="shared" si="96"/>
        <v>0</v>
      </c>
      <c r="R443" s="2220">
        <f t="shared" si="96"/>
        <v>0</v>
      </c>
      <c r="S443" s="2220">
        <f t="shared" si="96"/>
        <v>0</v>
      </c>
      <c r="T443" s="2220">
        <f t="shared" si="96"/>
        <v>2855</v>
      </c>
      <c r="U443" s="1613">
        <f t="shared" si="96"/>
        <v>586.12207000000001</v>
      </c>
      <c r="V443" s="2220">
        <f t="shared" si="96"/>
        <v>2790</v>
      </c>
      <c r="W443" s="1613">
        <f t="shared" si="96"/>
        <v>569.14107999999999</v>
      </c>
      <c r="X443" s="1611">
        <f t="shared" si="96"/>
        <v>11570</v>
      </c>
      <c r="Y443" s="1611">
        <f t="shared" si="96"/>
        <v>11159.86391</v>
      </c>
      <c r="Z443" s="1614">
        <f>'[9]sp. DRG'!U375+'[9]sp. recuperare si  cronici'!U114</f>
        <v>11570</v>
      </c>
      <c r="AA443" s="1614">
        <f>'[9]sp. DRG'!V375+'[9]sp. recuperare si  cronici'!X114</f>
        <v>11159.86391</v>
      </c>
      <c r="AB443" s="1615">
        <f>X443-Z443</f>
        <v>0</v>
      </c>
      <c r="AC443" s="1615">
        <f>Y443-AA443</f>
        <v>0</v>
      </c>
    </row>
    <row r="444" spans="1:29" s="1598" customFormat="1" ht="22.5">
      <c r="A444" s="2107" t="s">
        <v>971</v>
      </c>
      <c r="B444" s="2196" t="s">
        <v>972</v>
      </c>
      <c r="C444" s="2197">
        <v>1</v>
      </c>
      <c r="D444" s="1674">
        <f>'[9]sp. DRG'!E376</f>
        <v>5757</v>
      </c>
      <c r="E444" s="1675">
        <f>'[9]sp. DRG'!F376</f>
        <v>10210.620000000001</v>
      </c>
      <c r="F444" s="1676">
        <f>'[9]sp. DRG'!G376</f>
        <v>5755</v>
      </c>
      <c r="G444" s="1677">
        <f>'[9]sp. DRG'!H376</f>
        <v>10208.4</v>
      </c>
      <c r="H444" s="1780"/>
      <c r="I444" s="1781"/>
      <c r="J444" s="1782"/>
      <c r="K444" s="1928"/>
      <c r="L444" s="1929">
        <f>'[9]sp. DRG'!I376</f>
        <v>497</v>
      </c>
      <c r="M444" s="1705">
        <f>'[9]sp. DRG'!J376</f>
        <v>1924.23</v>
      </c>
      <c r="N444" s="1704">
        <f>'[9]sp. DRG'!K376</f>
        <v>288</v>
      </c>
      <c r="O444" s="1704">
        <f>'[9]sp. DRG'!L376</f>
        <v>4613</v>
      </c>
      <c r="P444" s="1705">
        <f>'[9]sp. DRG'!M376</f>
        <v>1616.72</v>
      </c>
      <c r="Q444" s="1704">
        <f>'[9]sp. DRG'!N376</f>
        <v>0</v>
      </c>
      <c r="R444" s="1705">
        <f>'[9]sp. DRG'!O376</f>
        <v>0</v>
      </c>
      <c r="S444" s="1706">
        <f>'[9]sp. DRG'!P376</f>
        <v>0</v>
      </c>
      <c r="T444" s="1929">
        <f>'[9]sp. DRG'!Q376</f>
        <v>1195</v>
      </c>
      <c r="U444" s="1930">
        <f>'[9]sp. DRG'!R376</f>
        <v>465.16</v>
      </c>
      <c r="V444" s="1703">
        <f>'[9]sp. DRG'!S376</f>
        <v>1818</v>
      </c>
      <c r="W444" s="1931">
        <f>'[9]sp. DRG'!T376</f>
        <v>464.98</v>
      </c>
      <c r="X444" s="1788">
        <f>U444+R444+M444+I444+E444</f>
        <v>12600.01</v>
      </c>
      <c r="Y444" s="1649">
        <f>W444+S444+P444+K444+G444</f>
        <v>12290.099999999999</v>
      </c>
      <c r="Z444" s="1597"/>
      <c r="AA444" s="1597"/>
    </row>
    <row r="445" spans="1:29" s="1598" customFormat="1" ht="22.5">
      <c r="A445" s="2110" t="s">
        <v>973</v>
      </c>
      <c r="B445" s="2221" t="s">
        <v>974</v>
      </c>
      <c r="C445" s="2187">
        <v>1</v>
      </c>
      <c r="D445" s="1591">
        <f>'[9]sp. DRG'!E377</f>
        <v>5862</v>
      </c>
      <c r="E445" s="1592">
        <f>'[9]sp. DRG'!F377</f>
        <v>9794.52</v>
      </c>
      <c r="F445" s="1593">
        <f>'[9]sp. DRG'!G377</f>
        <v>5861</v>
      </c>
      <c r="G445" s="1594">
        <f>'[9]sp. DRG'!H377</f>
        <v>9794.24</v>
      </c>
      <c r="H445" s="1691"/>
      <c r="I445" s="1781"/>
      <c r="J445" s="1685"/>
      <c r="K445" s="1928"/>
      <c r="L445" s="1659">
        <f>'[9]sp. DRG'!I377</f>
        <v>330</v>
      </c>
      <c r="M445" s="1656">
        <f>'[9]sp. DRG'!J377</f>
        <v>1409.52</v>
      </c>
      <c r="N445" s="1651">
        <f>'[9]sp. DRG'!K377</f>
        <v>189</v>
      </c>
      <c r="O445" s="1651">
        <f>'[9]sp. DRG'!L377</f>
        <v>4339</v>
      </c>
      <c r="P445" s="1656">
        <f>'[9]sp. DRG'!M377</f>
        <v>1409.5</v>
      </c>
      <c r="Q445" s="1651">
        <f>'[9]sp. DRG'!N377</f>
        <v>0</v>
      </c>
      <c r="R445" s="1656">
        <f>'[9]sp. DRG'!O377</f>
        <v>0</v>
      </c>
      <c r="S445" s="1657">
        <f>'[9]sp. DRG'!P377</f>
        <v>0</v>
      </c>
      <c r="T445" s="1932">
        <f>'[9]sp. DRG'!Q377</f>
        <v>1752</v>
      </c>
      <c r="U445" s="1727">
        <f>'[9]sp. DRG'!R377</f>
        <v>465.95</v>
      </c>
      <c r="V445" s="1927">
        <f>'[9]sp. DRG'!S377</f>
        <v>2320</v>
      </c>
      <c r="W445" s="1933">
        <f>'[9]sp. DRG'!T377</f>
        <v>465.95</v>
      </c>
      <c r="X445" s="1788">
        <f>U445+R445+M445+I445+E445</f>
        <v>11669.99</v>
      </c>
      <c r="Y445" s="1649">
        <f>W445+S445+P445+K445+G445</f>
        <v>11669.69</v>
      </c>
      <c r="Z445" s="1597"/>
      <c r="AA445" s="1597"/>
    </row>
    <row r="446" spans="1:29" s="1598" customFormat="1">
      <c r="A446" s="2110" t="s">
        <v>975</v>
      </c>
      <c r="B446" s="2137" t="s">
        <v>976</v>
      </c>
      <c r="C446" s="2187">
        <v>1</v>
      </c>
      <c r="D446" s="1591">
        <f>'[9]sp. DRG'!E378</f>
        <v>1884</v>
      </c>
      <c r="E446" s="1592">
        <f>'[9]sp. DRG'!F378</f>
        <v>2908.67</v>
      </c>
      <c r="F446" s="1593">
        <f>'[9]sp. DRG'!G378</f>
        <v>1883</v>
      </c>
      <c r="G446" s="1594">
        <f>'[9]sp. DRG'!H378</f>
        <v>2908.17</v>
      </c>
      <c r="H446" s="1691"/>
      <c r="I446" s="1781"/>
      <c r="J446" s="1685"/>
      <c r="K446" s="1928"/>
      <c r="L446" s="1659">
        <f>'[9]sp. DRG'!I378</f>
        <v>277</v>
      </c>
      <c r="M446" s="1656">
        <f>'[9]sp. DRG'!J378</f>
        <v>606.16999999999996</v>
      </c>
      <c r="N446" s="1651">
        <f>'[9]sp. DRG'!K378</f>
        <v>396</v>
      </c>
      <c r="O446" s="1651">
        <f>'[9]sp. DRG'!L378</f>
        <v>0</v>
      </c>
      <c r="P446" s="1656">
        <f>'[9]sp. DRG'!M378</f>
        <v>606.17399999999998</v>
      </c>
      <c r="Q446" s="1651">
        <f>'[9]sp. DRG'!N378</f>
        <v>0</v>
      </c>
      <c r="R446" s="1656">
        <f>'[9]sp. DRG'!O378</f>
        <v>0</v>
      </c>
      <c r="S446" s="1657">
        <f>'[9]sp. DRG'!P378</f>
        <v>0</v>
      </c>
      <c r="T446" s="1932">
        <f>'[9]sp. DRG'!Q378</f>
        <v>2236</v>
      </c>
      <c r="U446" s="1727">
        <f>'[9]sp. DRG'!R378</f>
        <v>685.16</v>
      </c>
      <c r="V446" s="1927">
        <f>'[9]sp. DRG'!S378</f>
        <v>2609</v>
      </c>
      <c r="W446" s="1933">
        <f>'[9]sp. DRG'!T378</f>
        <v>685.15</v>
      </c>
      <c r="X446" s="1788">
        <f>U446+R446+M446+I446+E446</f>
        <v>4200</v>
      </c>
      <c r="Y446" s="1649">
        <f>W446+S446+P446+K446+G446</f>
        <v>4199.4940000000006</v>
      </c>
      <c r="Z446" s="1597"/>
      <c r="AA446" s="1597"/>
    </row>
    <row r="447" spans="1:29" s="1598" customFormat="1" ht="13.5" thickBot="1">
      <c r="A447" s="2110" t="s">
        <v>977</v>
      </c>
      <c r="B447" s="2137" t="s">
        <v>978</v>
      </c>
      <c r="C447" s="1590">
        <v>1</v>
      </c>
      <c r="D447" s="1600">
        <f>'[9]sp. DRG'!E379</f>
        <v>153</v>
      </c>
      <c r="E447" s="1601">
        <f>'[9]sp. DRG'!F379</f>
        <v>161.22999999999999</v>
      </c>
      <c r="F447" s="1602">
        <f>'[9]sp. DRG'!G379</f>
        <v>152</v>
      </c>
      <c r="G447" s="1603">
        <f>'[9]sp. DRG'!H379</f>
        <v>161.11000000000001</v>
      </c>
      <c r="H447" s="1817"/>
      <c r="I447" s="1664"/>
      <c r="J447" s="1815"/>
      <c r="K447" s="2222"/>
      <c r="L447" s="1935">
        <f>'[9]sp. DRG'!I379</f>
        <v>42</v>
      </c>
      <c r="M447" s="1664">
        <f>'[9]sp. DRG'!J379</f>
        <v>1059.81</v>
      </c>
      <c r="N447" s="1729">
        <f>'[9]sp. DRG'!K379</f>
        <v>0</v>
      </c>
      <c r="O447" s="1729">
        <f>'[9]sp. DRG'!L379</f>
        <v>11108</v>
      </c>
      <c r="P447" s="1664">
        <f>'[9]sp. DRG'!M379</f>
        <v>1059.81</v>
      </c>
      <c r="Q447" s="1729">
        <f>'[9]sp. DRG'!N379</f>
        <v>0</v>
      </c>
      <c r="R447" s="1664">
        <f>'[9]sp. DRG'!O379</f>
        <v>0</v>
      </c>
      <c r="S447" s="1665">
        <f>'[9]sp. DRG'!P379</f>
        <v>0</v>
      </c>
      <c r="T447" s="1936">
        <f>'[9]sp. DRG'!Q379</f>
        <v>0</v>
      </c>
      <c r="U447" s="1937">
        <f>'[9]sp. DRG'!R379</f>
        <v>0</v>
      </c>
      <c r="V447" s="1938">
        <f>'[9]sp. DRG'!S379</f>
        <v>0</v>
      </c>
      <c r="W447" s="1939">
        <f>'[9]sp. DRG'!T379</f>
        <v>0</v>
      </c>
      <c r="X447" s="1788">
        <f>U447+R447+M447+I447+E447</f>
        <v>1221.04</v>
      </c>
      <c r="Y447" s="1649">
        <f>W447+S447+P447+K447+G447</f>
        <v>1220.92</v>
      </c>
      <c r="Z447" s="1597"/>
      <c r="AA447" s="1597"/>
    </row>
    <row r="448" spans="1:29" ht="13.5" thickBot="1">
      <c r="A448" s="3027" t="s">
        <v>979</v>
      </c>
      <c r="B448" s="3028"/>
      <c r="C448" s="3029"/>
      <c r="D448" s="1858">
        <f t="shared" ref="D448:Y448" si="97">SUM(D444:D447)</f>
        <v>13656</v>
      </c>
      <c r="E448" s="1857">
        <f t="shared" si="97"/>
        <v>23075.039999999997</v>
      </c>
      <c r="F448" s="1858">
        <f t="shared" si="97"/>
        <v>13651</v>
      </c>
      <c r="G448" s="1857">
        <f t="shared" si="97"/>
        <v>23071.919999999998</v>
      </c>
      <c r="H448" s="1802">
        <f t="shared" si="97"/>
        <v>0</v>
      </c>
      <c r="I448" s="1857">
        <f t="shared" si="97"/>
        <v>0</v>
      </c>
      <c r="J448" s="1858">
        <f t="shared" si="97"/>
        <v>0</v>
      </c>
      <c r="K448" s="1857">
        <f t="shared" si="97"/>
        <v>0</v>
      </c>
      <c r="L448" s="1802">
        <f t="shared" si="97"/>
        <v>1146</v>
      </c>
      <c r="M448" s="1857">
        <f t="shared" si="97"/>
        <v>4999.7299999999996</v>
      </c>
      <c r="N448" s="1858">
        <f t="shared" si="97"/>
        <v>873</v>
      </c>
      <c r="O448" s="1858">
        <f t="shared" si="97"/>
        <v>20060</v>
      </c>
      <c r="P448" s="1857">
        <f t="shared" si="97"/>
        <v>4692.2039999999997</v>
      </c>
      <c r="Q448" s="1858">
        <f t="shared" si="97"/>
        <v>0</v>
      </c>
      <c r="R448" s="1857">
        <f t="shared" si="97"/>
        <v>0</v>
      </c>
      <c r="S448" s="1859">
        <f t="shared" si="97"/>
        <v>0</v>
      </c>
      <c r="T448" s="1858">
        <f t="shared" si="97"/>
        <v>5183</v>
      </c>
      <c r="U448" s="1857">
        <f t="shared" si="97"/>
        <v>1616.27</v>
      </c>
      <c r="V448" s="1858">
        <f t="shared" si="97"/>
        <v>6747</v>
      </c>
      <c r="W448" s="1857">
        <f t="shared" si="97"/>
        <v>1616.08</v>
      </c>
      <c r="X448" s="1611">
        <f t="shared" si="97"/>
        <v>29691.040000000001</v>
      </c>
      <c r="Y448" s="1611">
        <f t="shared" si="97"/>
        <v>29380.203999999998</v>
      </c>
      <c r="Z448" s="1614">
        <f>'[9]sp. DRG'!U380</f>
        <v>29691.040000000001</v>
      </c>
      <c r="AA448" s="1614">
        <f>'[9]sp. DRG'!V380</f>
        <v>29380.203999999998</v>
      </c>
      <c r="AB448" s="1615">
        <f>X448-Z448</f>
        <v>0</v>
      </c>
      <c r="AC448" s="1615">
        <f>Y448-AA448</f>
        <v>0</v>
      </c>
    </row>
    <row r="449" spans="1:29" s="1598" customFormat="1" ht="22.5">
      <c r="A449" s="2107" t="s">
        <v>980</v>
      </c>
      <c r="B449" s="2196" t="s">
        <v>981</v>
      </c>
      <c r="C449" s="2197">
        <v>1</v>
      </c>
      <c r="D449" s="1674">
        <f>'[9]sp. DRG'!E381</f>
        <v>9072</v>
      </c>
      <c r="E449" s="2005">
        <f>'[9]sp. DRG'!F381</f>
        <v>15172.65</v>
      </c>
      <c r="F449" s="1674">
        <f>'[9]sp. DRG'!G381</f>
        <v>8565</v>
      </c>
      <c r="G449" s="1675">
        <f>'[9]sp. DRG'!H381</f>
        <v>15172.65</v>
      </c>
      <c r="H449" s="1704"/>
      <c r="I449" s="1675"/>
      <c r="J449" s="1704"/>
      <c r="K449" s="1675"/>
      <c r="L449" s="1704">
        <f>'[9]sp. DRG'!I381</f>
        <v>981</v>
      </c>
      <c r="M449" s="1705">
        <f>'[9]sp. DRG'!J381</f>
        <v>2500.4299999999998</v>
      </c>
      <c r="N449" s="1704">
        <f>'[9]sp. DRG'!K381</f>
        <v>992</v>
      </c>
      <c r="O449" s="1704">
        <f>'[9]sp. DRG'!L381</f>
        <v>779</v>
      </c>
      <c r="P449" s="1705">
        <f>'[9]sp. DRG'!M381</f>
        <v>2391.38</v>
      </c>
      <c r="Q449" s="1704">
        <f>'[9]sp. DRG'!N381</f>
        <v>0</v>
      </c>
      <c r="R449" s="1705">
        <f>'[9]sp. DRG'!O381</f>
        <v>0</v>
      </c>
      <c r="S449" s="1705">
        <f>'[9]sp. DRG'!P381</f>
        <v>0</v>
      </c>
      <c r="T449" s="1704">
        <f>'[9]sp. DRG'!Q381</f>
        <v>3366</v>
      </c>
      <c r="U449" s="1705">
        <f>'[9]sp. DRG'!R381</f>
        <v>855</v>
      </c>
      <c r="V449" s="1704">
        <f>'[9]sp. DRG'!S381</f>
        <v>4524</v>
      </c>
      <c r="W449" s="1706">
        <f>'[9]sp. DRG'!T381</f>
        <v>850.79</v>
      </c>
      <c r="X449" s="1619">
        <f t="shared" ref="X449:X459" si="98">U449+R449+M449+I449+E449</f>
        <v>18528.079999999998</v>
      </c>
      <c r="Y449" s="1620">
        <f t="shared" ref="Y449:Y459" si="99">W449+S449+P449+K449+G449</f>
        <v>18414.82</v>
      </c>
      <c r="Z449" s="1597"/>
      <c r="AA449" s="1597"/>
    </row>
    <row r="450" spans="1:29" ht="22.5">
      <c r="A450" s="2110" t="s">
        <v>982</v>
      </c>
      <c r="B450" s="2137" t="s">
        <v>983</v>
      </c>
      <c r="C450" s="1590">
        <v>1</v>
      </c>
      <c r="D450" s="1591">
        <f>'[9]sp. DRG'!E382</f>
        <v>1371</v>
      </c>
      <c r="E450" s="1596">
        <f>'[9]sp. DRG'!F382</f>
        <v>1661.19</v>
      </c>
      <c r="F450" s="1591">
        <f>'[9]sp. DRG'!G382</f>
        <v>1448</v>
      </c>
      <c r="G450" s="1592">
        <f>'[9]sp. DRG'!H382</f>
        <v>1661.19</v>
      </c>
      <c r="H450" s="1623"/>
      <c r="I450" s="1592"/>
      <c r="J450" s="1623"/>
      <c r="K450" s="1592"/>
      <c r="L450" s="1651">
        <f>'[9]sp. DRG'!I382</f>
        <v>68</v>
      </c>
      <c r="M450" s="1656">
        <f>'[9]sp. DRG'!J382</f>
        <v>228.38</v>
      </c>
      <c r="N450" s="1651">
        <f>'[9]sp. DRG'!K382</f>
        <v>68</v>
      </c>
      <c r="O450" s="1651">
        <f>'[9]sp. DRG'!L382</f>
        <v>1110</v>
      </c>
      <c r="P450" s="1656">
        <f>'[9]sp. DRG'!M382</f>
        <v>227.36</v>
      </c>
      <c r="Q450" s="1651">
        <f>'[9]sp. DRG'!N382</f>
        <v>0</v>
      </c>
      <c r="R450" s="1656">
        <f>'[9]sp. DRG'!O382</f>
        <v>0</v>
      </c>
      <c r="S450" s="1656">
        <f>'[9]sp. DRG'!P382</f>
        <v>0</v>
      </c>
      <c r="T450" s="1651">
        <f>'[9]sp. DRG'!Q382</f>
        <v>1896</v>
      </c>
      <c r="U450" s="1656">
        <f>'[9]sp. DRG'!R382</f>
        <v>450</v>
      </c>
      <c r="V450" s="1651">
        <f>'[9]sp. DRG'!S382</f>
        <v>5180</v>
      </c>
      <c r="W450" s="1657">
        <f>'[9]sp. DRG'!T382</f>
        <v>450</v>
      </c>
      <c r="X450" s="1619">
        <f t="shared" si="98"/>
        <v>2339.5700000000002</v>
      </c>
      <c r="Y450" s="1620">
        <f t="shared" si="99"/>
        <v>2338.5500000000002</v>
      </c>
    </row>
    <row r="451" spans="1:29" ht="22.5">
      <c r="A451" s="2110" t="s">
        <v>984</v>
      </c>
      <c r="B451" s="2137" t="s">
        <v>985</v>
      </c>
      <c r="C451" s="1590">
        <v>1</v>
      </c>
      <c r="D451" s="1591">
        <f>'[9]sp. DRG'!E383</f>
        <v>906</v>
      </c>
      <c r="E451" s="1596">
        <f>'[9]sp. DRG'!F383</f>
        <v>1187.25</v>
      </c>
      <c r="F451" s="1591">
        <f>'[9]sp. DRG'!G383</f>
        <v>850</v>
      </c>
      <c r="G451" s="1592">
        <f>'[9]sp. DRG'!H383</f>
        <v>1187.25</v>
      </c>
      <c r="H451" s="1623"/>
      <c r="I451" s="1592"/>
      <c r="J451" s="1623"/>
      <c r="K451" s="1592"/>
      <c r="L451" s="1651">
        <f>'[9]sp. DRG'!I383</f>
        <v>263</v>
      </c>
      <c r="M451" s="1656">
        <f>'[9]sp. DRG'!J383</f>
        <v>559.79999999999995</v>
      </c>
      <c r="N451" s="1651">
        <f>'[9]sp. DRG'!K383</f>
        <v>349</v>
      </c>
      <c r="O451" s="1651">
        <f>'[9]sp. DRG'!L383</f>
        <v>0</v>
      </c>
      <c r="P451" s="1656">
        <f>'[9]sp. DRG'!M383</f>
        <v>559.79999999999995</v>
      </c>
      <c r="Q451" s="1651">
        <f>'[9]sp. DRG'!N383</f>
        <v>0</v>
      </c>
      <c r="R451" s="1656">
        <f>'[9]sp. DRG'!O383</f>
        <v>0</v>
      </c>
      <c r="S451" s="1656">
        <f>'[9]sp. DRG'!P383</f>
        <v>0</v>
      </c>
      <c r="T451" s="1651">
        <f>'[9]sp. DRG'!Q383</f>
        <v>1044</v>
      </c>
      <c r="U451" s="1656">
        <f>'[9]sp. DRG'!R383</f>
        <v>313.39999999999998</v>
      </c>
      <c r="V451" s="1651">
        <f>'[9]sp. DRG'!S383</f>
        <v>3508</v>
      </c>
      <c r="W451" s="1657">
        <f>'[9]sp. DRG'!T383</f>
        <v>313.39999999999998</v>
      </c>
      <c r="X451" s="1619">
        <f t="shared" si="98"/>
        <v>2060.4499999999998</v>
      </c>
      <c r="Y451" s="1620">
        <f t="shared" si="99"/>
        <v>2060.4499999999998</v>
      </c>
    </row>
    <row r="452" spans="1:29" ht="22.5">
      <c r="A452" s="2110" t="s">
        <v>986</v>
      </c>
      <c r="B452" s="2137" t="s">
        <v>987</v>
      </c>
      <c r="C452" s="1590">
        <v>1</v>
      </c>
      <c r="D452" s="1591">
        <f>'[9]sp. DRG'!E384</f>
        <v>495</v>
      </c>
      <c r="E452" s="1596">
        <f>'[9]sp. DRG'!F384</f>
        <v>538.72</v>
      </c>
      <c r="F452" s="1591">
        <f>'[9]sp. DRG'!G384</f>
        <v>458</v>
      </c>
      <c r="G452" s="1592">
        <f>'[9]sp. DRG'!H384</f>
        <v>538.72</v>
      </c>
      <c r="H452" s="1623"/>
      <c r="I452" s="1592"/>
      <c r="J452" s="1623"/>
      <c r="K452" s="1592"/>
      <c r="L452" s="1651">
        <f>'[9]sp. DRG'!I384</f>
        <v>78</v>
      </c>
      <c r="M452" s="1656">
        <f>'[9]sp. DRG'!J384</f>
        <v>155.5</v>
      </c>
      <c r="N452" s="1651">
        <f>'[9]sp. DRG'!K384</f>
        <v>95</v>
      </c>
      <c r="O452" s="1651">
        <f>'[9]sp. DRG'!L384</f>
        <v>0</v>
      </c>
      <c r="P452" s="1656">
        <f>'[9]sp. DRG'!M384</f>
        <v>155.5</v>
      </c>
      <c r="Q452" s="1651">
        <f>'[9]sp. DRG'!N384</f>
        <v>0</v>
      </c>
      <c r="R452" s="1656">
        <f>'[9]sp. DRG'!O384</f>
        <v>0</v>
      </c>
      <c r="S452" s="1656">
        <f>'[9]sp. DRG'!P384</f>
        <v>0</v>
      </c>
      <c r="T452" s="1651">
        <f>'[9]sp. DRG'!Q384</f>
        <v>759</v>
      </c>
      <c r="U452" s="1656">
        <f>'[9]sp. DRG'!R384</f>
        <v>120</v>
      </c>
      <c r="V452" s="1651">
        <f>'[9]sp. DRG'!S384</f>
        <v>1224</v>
      </c>
      <c r="W452" s="1657">
        <f>'[9]sp. DRG'!T384</f>
        <v>120</v>
      </c>
      <c r="X452" s="1619">
        <f t="shared" si="98"/>
        <v>814.22</v>
      </c>
      <c r="Y452" s="1620">
        <f t="shared" si="99"/>
        <v>814.22</v>
      </c>
    </row>
    <row r="453" spans="1:29">
      <c r="A453" s="2110" t="s">
        <v>988</v>
      </c>
      <c r="B453" s="2137" t="s">
        <v>989</v>
      </c>
      <c r="C453" s="1590">
        <v>1</v>
      </c>
      <c r="D453" s="1591">
        <f>'[9]sp. DRG'!E385</f>
        <v>414</v>
      </c>
      <c r="E453" s="1596">
        <f>'[9]sp. DRG'!F385</f>
        <v>621.75</v>
      </c>
      <c r="F453" s="1591">
        <f>'[9]sp. DRG'!G385</f>
        <v>407</v>
      </c>
      <c r="G453" s="1592">
        <f>'[9]sp. DRG'!H385</f>
        <v>621.75</v>
      </c>
      <c r="H453" s="1623"/>
      <c r="I453" s="1592"/>
      <c r="J453" s="1623"/>
      <c r="K453" s="1592"/>
      <c r="L453" s="1651">
        <f>'[9]sp. DRG'!I385</f>
        <v>129</v>
      </c>
      <c r="M453" s="1651">
        <f>'[9]sp. DRG'!J385</f>
        <v>1192.27</v>
      </c>
      <c r="N453" s="1651">
        <f>'[9]sp. DRG'!K385</f>
        <v>156</v>
      </c>
      <c r="O453" s="1651">
        <f>'[9]sp. DRG'!L385</f>
        <v>3739</v>
      </c>
      <c r="P453" s="1651">
        <f>'[9]sp. DRG'!M385</f>
        <v>1192.27</v>
      </c>
      <c r="Q453" s="1651">
        <f>'[9]sp. DRG'!N385</f>
        <v>0</v>
      </c>
      <c r="R453" s="1651">
        <f>'[9]sp. DRG'!O385</f>
        <v>0</v>
      </c>
      <c r="S453" s="1651">
        <f>'[9]sp. DRG'!P385</f>
        <v>0</v>
      </c>
      <c r="T453" s="1651">
        <f>'[9]sp. DRG'!Q385</f>
        <v>309</v>
      </c>
      <c r="U453" s="1651">
        <f>'[9]sp. DRG'!R385</f>
        <v>45</v>
      </c>
      <c r="V453" s="1651">
        <f>'[9]sp. DRG'!S385</f>
        <v>177</v>
      </c>
      <c r="W453" s="2223">
        <f>'[9]sp. DRG'!T385</f>
        <v>45</v>
      </c>
      <c r="X453" s="1619">
        <f t="shared" si="98"/>
        <v>1859.02</v>
      </c>
      <c r="Y453" s="1620">
        <f t="shared" si="99"/>
        <v>1859.02</v>
      </c>
    </row>
    <row r="454" spans="1:29" ht="22.5">
      <c r="A454" s="2110" t="s">
        <v>990</v>
      </c>
      <c r="B454" s="2137" t="s">
        <v>991</v>
      </c>
      <c r="C454" s="1590">
        <v>3</v>
      </c>
      <c r="D454" s="1591"/>
      <c r="E454" s="1596"/>
      <c r="F454" s="1591"/>
      <c r="G454" s="1592"/>
      <c r="H454" s="1623"/>
      <c r="I454" s="1592"/>
      <c r="J454" s="1623"/>
      <c r="K454" s="1592"/>
      <c r="L454" s="1651">
        <f>'[9]sp. recuperare si  cronici'!E117</f>
        <v>0</v>
      </c>
      <c r="M454" s="1656">
        <f>'[9]sp. recuperare si  cronici'!F117</f>
        <v>1050.9100000000001</v>
      </c>
      <c r="N454" s="1651">
        <f>'[9]sp. recuperare si  cronici'!G117</f>
        <v>0</v>
      </c>
      <c r="O454" s="1651">
        <f>'[9]sp. recuperare si  cronici'!H117</f>
        <v>7428</v>
      </c>
      <c r="P454" s="1656">
        <f>'[9]sp. recuperare si  cronici'!I117</f>
        <v>1050.9100000000001</v>
      </c>
      <c r="Q454" s="1651">
        <f>'[9]sp. recuperare si  cronici'!J117</f>
        <v>0</v>
      </c>
      <c r="R454" s="1656">
        <f>'[9]sp. recuperare si  cronici'!K117</f>
        <v>0</v>
      </c>
      <c r="S454" s="1656">
        <f>'[9]sp. recuperare si  cronici'!L117</f>
        <v>0</v>
      </c>
      <c r="T454" s="1651">
        <f>'[9]sp. recuperare si  cronici'!Q117</f>
        <v>0</v>
      </c>
      <c r="U454" s="1656">
        <f>'[9]sp. recuperare si  cronici'!R117</f>
        <v>0</v>
      </c>
      <c r="V454" s="1651">
        <f>'[9]sp. recuperare si  cronici'!S117</f>
        <v>0</v>
      </c>
      <c r="W454" s="1657">
        <f>'[9]sp. recuperare si  cronici'!T117</f>
        <v>0</v>
      </c>
      <c r="X454" s="1619">
        <f t="shared" si="98"/>
        <v>1050.9100000000001</v>
      </c>
      <c r="Y454" s="1620">
        <f t="shared" si="99"/>
        <v>1050.9100000000001</v>
      </c>
    </row>
    <row r="455" spans="1:29" s="1598" customFormat="1">
      <c r="A455" s="2150" t="s">
        <v>992</v>
      </c>
      <c r="B455" s="2203" t="s">
        <v>993</v>
      </c>
      <c r="C455" s="2138">
        <v>1</v>
      </c>
      <c r="D455" s="1591">
        <f>'[9]sp. DRG'!E386</f>
        <v>201</v>
      </c>
      <c r="E455" s="2013">
        <f>'[9]sp. DRG'!F386</f>
        <v>335.71</v>
      </c>
      <c r="F455" s="1591">
        <f>'[9]sp. DRG'!G386</f>
        <v>188</v>
      </c>
      <c r="G455" s="1593">
        <f>'[9]sp. DRG'!H386</f>
        <v>335.71</v>
      </c>
      <c r="H455" s="1651"/>
      <c r="I455" s="1592"/>
      <c r="J455" s="1651"/>
      <c r="K455" s="1592"/>
      <c r="L455" s="1651">
        <f>'[9]sp. DRG'!I386</f>
        <v>0</v>
      </c>
      <c r="M455" s="1651">
        <f>'[9]sp. DRG'!J386</f>
        <v>0</v>
      </c>
      <c r="N455" s="1651">
        <f>'[9]sp. DRG'!K386</f>
        <v>0</v>
      </c>
      <c r="O455" s="1651">
        <f>'[9]sp. DRG'!L386</f>
        <v>0</v>
      </c>
      <c r="P455" s="1651">
        <f>'[9]sp. DRG'!M386</f>
        <v>0</v>
      </c>
      <c r="Q455" s="1651">
        <f>'[9]sp. DRG'!N386</f>
        <v>0</v>
      </c>
      <c r="R455" s="1651">
        <f>'[9]sp. DRG'!O386</f>
        <v>0</v>
      </c>
      <c r="S455" s="1651">
        <f>'[9]sp. DRG'!P386</f>
        <v>0</v>
      </c>
      <c r="T455" s="1651">
        <f>'[9]sp. DRG'!Q386</f>
        <v>558</v>
      </c>
      <c r="U455" s="1651">
        <f>'[9]sp. DRG'!R386</f>
        <v>114</v>
      </c>
      <c r="V455" s="1651">
        <f>'[9]sp. DRG'!S386</f>
        <v>309</v>
      </c>
      <c r="W455" s="2223">
        <f>'[9]sp. DRG'!T386</f>
        <v>114</v>
      </c>
      <c r="X455" s="1619">
        <f t="shared" si="98"/>
        <v>449.71</v>
      </c>
      <c r="Y455" s="1620">
        <f t="shared" si="99"/>
        <v>449.71</v>
      </c>
      <c r="Z455" s="1597"/>
      <c r="AA455" s="1597"/>
    </row>
    <row r="456" spans="1:29" s="1598" customFormat="1" ht="13.5" thickBot="1">
      <c r="A456" s="2153" t="s">
        <v>994</v>
      </c>
      <c r="B456" s="1811" t="s">
        <v>995</v>
      </c>
      <c r="C456" s="2188">
        <v>3</v>
      </c>
      <c r="D456" s="1591"/>
      <c r="E456" s="1596"/>
      <c r="F456" s="1591"/>
      <c r="G456" s="1592"/>
      <c r="H456" s="1651"/>
      <c r="I456" s="1592"/>
      <c r="J456" s="1651"/>
      <c r="K456" s="1592"/>
      <c r="L456" s="1651">
        <f>'[9]sp. recuperare si  cronici'!E118</f>
        <v>64</v>
      </c>
      <c r="M456" s="1651">
        <f>'[9]sp. recuperare si  cronici'!F118</f>
        <v>95.18</v>
      </c>
      <c r="N456" s="1651">
        <f>'[9]sp. recuperare si  cronici'!G118</f>
        <v>65</v>
      </c>
      <c r="O456" s="1651">
        <f>'[9]sp. recuperare si  cronici'!H118</f>
        <v>0</v>
      </c>
      <c r="P456" s="1651">
        <f>'[9]sp. recuperare si  cronici'!I118</f>
        <v>95.18</v>
      </c>
      <c r="Q456" s="1651">
        <f>'[9]sp. recuperare si  cronici'!J118</f>
        <v>0</v>
      </c>
      <c r="R456" s="1651">
        <f>'[9]sp. recuperare si  cronici'!K118</f>
        <v>0</v>
      </c>
      <c r="S456" s="1651">
        <f>'[9]sp. recuperare si  cronici'!L118</f>
        <v>0</v>
      </c>
      <c r="T456" s="1651">
        <f>'[9]sp. recuperare si  cronici'!Q118</f>
        <v>0</v>
      </c>
      <c r="U456" s="1651">
        <f>'[9]sp. recuperare si  cronici'!R118</f>
        <v>0</v>
      </c>
      <c r="V456" s="1651">
        <f>'[9]sp. recuperare si  cronici'!S118</f>
        <v>0</v>
      </c>
      <c r="W456" s="2223">
        <f>'[9]sp. recuperare si  cronici'!T118</f>
        <v>0</v>
      </c>
      <c r="X456" s="1619">
        <f t="shared" si="98"/>
        <v>95.18</v>
      </c>
      <c r="Y456" s="1620">
        <f t="shared" si="99"/>
        <v>95.18</v>
      </c>
      <c r="Z456" s="1597"/>
      <c r="AA456" s="1597"/>
    </row>
    <row r="457" spans="1:29" s="1598" customFormat="1" ht="20.25" customHeight="1" thickBot="1">
      <c r="A457" s="2224" t="s">
        <v>996</v>
      </c>
      <c r="B457" s="2225" t="s">
        <v>997</v>
      </c>
      <c r="C457" s="2192">
        <v>3</v>
      </c>
      <c r="D457" s="1591"/>
      <c r="E457" s="1596"/>
      <c r="F457" s="1591"/>
      <c r="G457" s="1592"/>
      <c r="H457" s="1651"/>
      <c r="I457" s="1592"/>
      <c r="J457" s="1651"/>
      <c r="K457" s="1592"/>
      <c r="L457" s="1651">
        <f>'[9]sp. recuperare si  cronici'!E116</f>
        <v>73</v>
      </c>
      <c r="M457" s="1651">
        <f>'[9]sp. recuperare si  cronici'!F116</f>
        <v>206.62</v>
      </c>
      <c r="N457" s="1651">
        <f>'[9]sp. recuperare si  cronici'!G116</f>
        <v>90</v>
      </c>
      <c r="O457" s="1651">
        <f>'[9]sp. recuperare si  cronici'!H116</f>
        <v>0</v>
      </c>
      <c r="P457" s="1651">
        <f>'[9]sp. recuperare si  cronici'!I116</f>
        <v>167.88</v>
      </c>
      <c r="Q457" s="1651">
        <f>'[9]sp. recuperare si  cronici'!J116</f>
        <v>0</v>
      </c>
      <c r="R457" s="1651">
        <f>'[9]sp. recuperare si  cronici'!K116</f>
        <v>0</v>
      </c>
      <c r="S457" s="1651">
        <f>'[9]sp. recuperare si  cronici'!L116</f>
        <v>0</v>
      </c>
      <c r="T457" s="1651">
        <f>'[9]sp. recuperare si  cronici'!Q116</f>
        <v>972</v>
      </c>
      <c r="U457" s="1656">
        <f>'[9]sp. recuperare si  cronici'!R116</f>
        <v>270</v>
      </c>
      <c r="V457" s="1651">
        <f>'[9]sp. recuperare si  cronici'!S116</f>
        <v>846</v>
      </c>
      <c r="W457" s="1657">
        <f>'[9]sp. recuperare si  cronici'!T116</f>
        <v>239.75800000000001</v>
      </c>
      <c r="X457" s="1619">
        <f t="shared" si="98"/>
        <v>476.62</v>
      </c>
      <c r="Y457" s="1620">
        <f t="shared" si="99"/>
        <v>407.63800000000003</v>
      </c>
      <c r="Z457" s="1597"/>
      <c r="AA457" s="1597"/>
    </row>
    <row r="458" spans="1:29" s="1598" customFormat="1" ht="26.25" customHeight="1" thickBot="1">
      <c r="A458" s="2226" t="s">
        <v>998</v>
      </c>
      <c r="B458" s="2227" t="s">
        <v>999</v>
      </c>
      <c r="C458" s="2192">
        <v>3</v>
      </c>
      <c r="D458" s="1606"/>
      <c r="E458" s="2228"/>
      <c r="F458" s="1591"/>
      <c r="G458" s="1592"/>
      <c r="H458" s="1651">
        <f>'[9]sp. recuperare si  cronici'!M119</f>
        <v>0</v>
      </c>
      <c r="I458" s="1651">
        <f>'[9]sp. recuperare si  cronici'!N119</f>
        <v>0</v>
      </c>
      <c r="J458" s="1651">
        <f>'[9]sp. recuperare si  cronici'!O119</f>
        <v>0</v>
      </c>
      <c r="K458" s="1651">
        <f>'[9]sp. recuperare si  cronici'!P119</f>
        <v>0</v>
      </c>
      <c r="L458" s="1651">
        <f>'[9]sp. recuperare si  cronici'!E119</f>
        <v>30</v>
      </c>
      <c r="M458" s="1651">
        <f>'[9]sp. recuperare si  cronici'!F119</f>
        <v>63.45</v>
      </c>
      <c r="N458" s="1651">
        <f>'[9]sp. recuperare si  cronici'!G119</f>
        <v>46</v>
      </c>
      <c r="O458" s="1651">
        <f>'[9]sp. recuperare si  cronici'!H119</f>
        <v>0</v>
      </c>
      <c r="P458" s="1651">
        <f>'[9]sp. recuperare si  cronici'!I119</f>
        <v>63.45</v>
      </c>
      <c r="Q458" s="1651">
        <f>'[9]sp. recuperare si  cronici'!J119</f>
        <v>0</v>
      </c>
      <c r="R458" s="1651">
        <f>'[9]sp. recuperare si  cronici'!K119</f>
        <v>0</v>
      </c>
      <c r="S458" s="1651">
        <f>'[9]sp. recuperare si  cronici'!L119</f>
        <v>0</v>
      </c>
      <c r="T458" s="1651">
        <f>'[9]sp. recuperare si  cronici'!Q119</f>
        <v>0</v>
      </c>
      <c r="U458" s="1651">
        <f>'[9]sp. recuperare si  cronici'!R119</f>
        <v>0</v>
      </c>
      <c r="V458" s="1651">
        <f>'[9]sp. recuperare si  cronici'!S119</f>
        <v>0</v>
      </c>
      <c r="W458" s="2223">
        <f>'[9]sp. recuperare si  cronici'!T119</f>
        <v>0</v>
      </c>
      <c r="X458" s="1619">
        <f t="shared" si="98"/>
        <v>63.45</v>
      </c>
      <c r="Y458" s="1620">
        <f t="shared" si="99"/>
        <v>63.45</v>
      </c>
      <c r="Z458" s="1597"/>
      <c r="AA458" s="1597"/>
    </row>
    <row r="459" spans="1:29" s="1598" customFormat="1" ht="13.5" thickBot="1">
      <c r="A459" s="2224" t="s">
        <v>1000</v>
      </c>
      <c r="B459" s="2229" t="s">
        <v>1001</v>
      </c>
      <c r="C459" s="2192">
        <v>1</v>
      </c>
      <c r="D459" s="2088">
        <f>'[9]sp. DRG'!E387</f>
        <v>12</v>
      </c>
      <c r="E459" s="1928">
        <f>'[9]sp. DRG'!F387</f>
        <v>10.25</v>
      </c>
      <c r="F459" s="1606">
        <f>'[9]sp. DRG'!G387</f>
        <v>5</v>
      </c>
      <c r="G459" s="1607">
        <f>'[9]sp. DRG'!H387</f>
        <v>10.25</v>
      </c>
      <c r="H459" s="1712">
        <f>'[9]sp. acuti altele decat DRG'!E71</f>
        <v>0</v>
      </c>
      <c r="I459" s="1711">
        <f>'[9]sp. acuti altele decat DRG'!F71</f>
        <v>0</v>
      </c>
      <c r="J459" s="1712">
        <f>'[9]sp. acuti altele decat DRG'!G71</f>
        <v>0</v>
      </c>
      <c r="K459" s="1711">
        <f>'[9]sp. acuti altele decat DRG'!H71</f>
        <v>0</v>
      </c>
      <c r="L459" s="1712">
        <f>'[9]sp. DRG'!I387</f>
        <v>27</v>
      </c>
      <c r="M459" s="1712">
        <f>'[9]sp. DRG'!J387</f>
        <v>62.2</v>
      </c>
      <c r="N459" s="1712">
        <f>'[9]sp. DRG'!K387</f>
        <v>39</v>
      </c>
      <c r="O459" s="1712">
        <f>'[9]sp. DRG'!L387</f>
        <v>0</v>
      </c>
      <c r="P459" s="1712">
        <f>'[9]sp. DRG'!M387</f>
        <v>62.2</v>
      </c>
      <c r="Q459" s="1712">
        <f>'[9]sp. DRG'!N387</f>
        <v>0</v>
      </c>
      <c r="R459" s="1712">
        <f>'[9]sp. DRG'!O387</f>
        <v>0</v>
      </c>
      <c r="S459" s="1712">
        <f>'[9]sp. DRG'!P387</f>
        <v>0</v>
      </c>
      <c r="T459" s="1712">
        <f>'[9]sp. DRG'!Q387</f>
        <v>465</v>
      </c>
      <c r="U459" s="1712">
        <f>'[9]sp. DRG'!R387</f>
        <v>96.335999999999999</v>
      </c>
      <c r="V459" s="1712">
        <f>'[9]sp. DRG'!S387</f>
        <v>273</v>
      </c>
      <c r="W459" s="2230">
        <f>'[9]sp. DRG'!T387</f>
        <v>95.32</v>
      </c>
      <c r="X459" s="1619">
        <f t="shared" si="98"/>
        <v>168.786</v>
      </c>
      <c r="Y459" s="1620">
        <f t="shared" si="99"/>
        <v>167.76999999999998</v>
      </c>
      <c r="Z459" s="1597"/>
      <c r="AA459" s="1597"/>
    </row>
    <row r="460" spans="1:29" ht="13.5" thickBot="1">
      <c r="A460" s="3027" t="s">
        <v>1002</v>
      </c>
      <c r="B460" s="3028"/>
      <c r="C460" s="3029"/>
      <c r="D460" s="1610">
        <f>SUM(D449:D459)</f>
        <v>12471</v>
      </c>
      <c r="E460" s="1610">
        <f t="shared" ref="E460:Y460" si="100">SUM(E449:E459)</f>
        <v>19527.52</v>
      </c>
      <c r="F460" s="1612">
        <f t="shared" si="100"/>
        <v>11921</v>
      </c>
      <c r="G460" s="1612">
        <f t="shared" si="100"/>
        <v>19527.52</v>
      </c>
      <c r="H460" s="1612">
        <f t="shared" si="100"/>
        <v>0</v>
      </c>
      <c r="I460" s="1613">
        <f t="shared" si="100"/>
        <v>0</v>
      </c>
      <c r="J460" s="1612">
        <f t="shared" si="100"/>
        <v>0</v>
      </c>
      <c r="K460" s="1613">
        <f t="shared" si="100"/>
        <v>0</v>
      </c>
      <c r="L460" s="1612">
        <f t="shared" si="100"/>
        <v>1713</v>
      </c>
      <c r="M460" s="1612">
        <f t="shared" si="100"/>
        <v>6114.7399999999989</v>
      </c>
      <c r="N460" s="1612">
        <f t="shared" si="100"/>
        <v>1900</v>
      </c>
      <c r="O460" s="1612">
        <f t="shared" si="100"/>
        <v>13056</v>
      </c>
      <c r="P460" s="1612">
        <f t="shared" si="100"/>
        <v>5965.9299999999994</v>
      </c>
      <c r="Q460" s="1612">
        <f t="shared" si="100"/>
        <v>0</v>
      </c>
      <c r="R460" s="1612">
        <f t="shared" si="100"/>
        <v>0</v>
      </c>
      <c r="S460" s="1612">
        <f t="shared" si="100"/>
        <v>0</v>
      </c>
      <c r="T460" s="1612">
        <f t="shared" si="100"/>
        <v>9369</v>
      </c>
      <c r="U460" s="1612">
        <f t="shared" si="100"/>
        <v>2263.7359999999999</v>
      </c>
      <c r="V460" s="1612">
        <f t="shared" si="100"/>
        <v>16041</v>
      </c>
      <c r="W460" s="1612">
        <f t="shared" si="100"/>
        <v>2228.268</v>
      </c>
      <c r="X460" s="1610">
        <f t="shared" si="100"/>
        <v>27905.995999999999</v>
      </c>
      <c r="Y460" s="1610">
        <f t="shared" si="100"/>
        <v>27721.718000000001</v>
      </c>
      <c r="Z460" s="1614">
        <f>'[9]sp. DRG'!U388+'[9]sp. recuperare si  cronici'!U120+'[9]sp. acuti altele decat DRG'!U72</f>
        <v>27905.995999999999</v>
      </c>
      <c r="AA460" s="1614">
        <f>'[9]sp. DRG'!V388+'[9]sp. recuperare si  cronici'!V120+'[9]sp. acuti altele decat DRG'!V72</f>
        <v>27721.718000000001</v>
      </c>
      <c r="AB460" s="1615">
        <f>X460-Z460</f>
        <v>0</v>
      </c>
      <c r="AC460" s="1615">
        <f>Y460-AA460</f>
        <v>0</v>
      </c>
    </row>
    <row r="461" spans="1:29" ht="22.5">
      <c r="A461" s="2107" t="s">
        <v>1003</v>
      </c>
      <c r="B461" s="2196" t="s">
        <v>1004</v>
      </c>
      <c r="C461" s="2197">
        <v>1</v>
      </c>
      <c r="D461" s="1674">
        <f>'[9]sp. DRG'!E389</f>
        <v>6600</v>
      </c>
      <c r="E461" s="1675">
        <f>'[9]sp. DRG'!F389</f>
        <v>12846.27</v>
      </c>
      <c r="F461" s="1676">
        <f>'[9]sp. DRG'!G389</f>
        <v>6600</v>
      </c>
      <c r="G461" s="1677">
        <f>'[9]sp. DRG'!H389</f>
        <v>12846.27</v>
      </c>
      <c r="H461" s="1703"/>
      <c r="I461" s="1592"/>
      <c r="J461" s="1704"/>
      <c r="K461" s="1596"/>
      <c r="L461" s="1929">
        <f>'[9]sp. DRG'!I389</f>
        <v>296</v>
      </c>
      <c r="M461" s="1929">
        <f>'[9]sp. DRG'!J389</f>
        <v>1011.91</v>
      </c>
      <c r="N461" s="1929">
        <f>'[9]sp. DRG'!K389</f>
        <v>296</v>
      </c>
      <c r="O461" s="1929">
        <f>'[9]sp. DRG'!L389</f>
        <v>4569</v>
      </c>
      <c r="P461" s="1929">
        <f>'[9]sp. DRG'!M389</f>
        <v>1011.91</v>
      </c>
      <c r="Q461" s="1929">
        <f>'[9]sp. DRG'!N389</f>
        <v>0</v>
      </c>
      <c r="R461" s="1929">
        <f>'[9]sp. DRG'!O389</f>
        <v>0</v>
      </c>
      <c r="S461" s="1929">
        <f>'[9]sp. DRG'!P389</f>
        <v>0</v>
      </c>
      <c r="T461" s="1929">
        <f>'[9]sp. DRG'!Q389</f>
        <v>3681</v>
      </c>
      <c r="U461" s="1705">
        <f>'[9]sp. DRG'!R389</f>
        <v>991.41</v>
      </c>
      <c r="V461" s="1704">
        <f>'[9]sp. DRG'!S389</f>
        <v>4461</v>
      </c>
      <c r="W461" s="1706">
        <f>'[9]sp. DRG'!T389</f>
        <v>991.4</v>
      </c>
      <c r="X461" s="1654">
        <f t="shared" ref="X461:X466" si="101">U461+R461+M461+I461+E461</f>
        <v>14849.59</v>
      </c>
      <c r="Y461" s="1620">
        <f t="shared" ref="Y461:Y466" si="102">W461+S461+P461+K461+G461</f>
        <v>14849.58</v>
      </c>
    </row>
    <row r="462" spans="1:29" ht="24.75" customHeight="1">
      <c r="A462" s="2110" t="s">
        <v>1005</v>
      </c>
      <c r="B462" s="2137" t="s">
        <v>1006</v>
      </c>
      <c r="C462" s="1590">
        <v>1</v>
      </c>
      <c r="D462" s="1591">
        <f>'[9]sp. DRG'!E390</f>
        <v>1893</v>
      </c>
      <c r="E462" s="1592">
        <f>'[9]sp. DRG'!F390</f>
        <v>2820.38</v>
      </c>
      <c r="F462" s="1593">
        <f>'[9]sp. DRG'!G390</f>
        <v>1893</v>
      </c>
      <c r="G462" s="1594">
        <f>'[9]sp. DRG'!H390</f>
        <v>2820.38</v>
      </c>
      <c r="H462" s="1650"/>
      <c r="I462" s="1592"/>
      <c r="J462" s="1651"/>
      <c r="K462" s="1596"/>
      <c r="L462" s="1659">
        <f>'[9]sp. DRG'!I390</f>
        <v>164</v>
      </c>
      <c r="M462" s="1659">
        <f>'[9]sp. DRG'!J390</f>
        <v>206.65</v>
      </c>
      <c r="N462" s="1659">
        <f>'[9]sp. DRG'!K390</f>
        <v>228</v>
      </c>
      <c r="O462" s="1659">
        <f>'[9]sp. DRG'!L390</f>
        <v>0</v>
      </c>
      <c r="P462" s="1659">
        <f>'[9]sp. DRG'!M390</f>
        <v>206.65</v>
      </c>
      <c r="Q462" s="1659">
        <f>'[9]sp. DRG'!N390</f>
        <v>0</v>
      </c>
      <c r="R462" s="1659">
        <f>'[9]sp. DRG'!O390</f>
        <v>0</v>
      </c>
      <c r="S462" s="1659">
        <f>'[9]sp. DRG'!P390</f>
        <v>0</v>
      </c>
      <c r="T462" s="1659">
        <f>'[9]sp. DRG'!Q390</f>
        <v>862</v>
      </c>
      <c r="U462" s="1656">
        <f>'[9]sp. DRG'!R390</f>
        <v>214.1</v>
      </c>
      <c r="V462" s="1651">
        <f>'[9]sp. DRG'!S390</f>
        <v>1009</v>
      </c>
      <c r="W462" s="1657">
        <f>'[9]sp. DRG'!T390</f>
        <v>213.95</v>
      </c>
      <c r="X462" s="1654">
        <f t="shared" si="101"/>
        <v>3241.13</v>
      </c>
      <c r="Y462" s="1620">
        <f t="shared" si="102"/>
        <v>3240.98</v>
      </c>
    </row>
    <row r="463" spans="1:29" ht="22.5">
      <c r="A463" s="2110" t="s">
        <v>1007</v>
      </c>
      <c r="B463" s="2137" t="s">
        <v>1008</v>
      </c>
      <c r="C463" s="1590">
        <v>1</v>
      </c>
      <c r="D463" s="1591">
        <f>'[9]sp. DRG'!E391</f>
        <v>567</v>
      </c>
      <c r="E463" s="1592">
        <f>'[9]sp. DRG'!F391</f>
        <v>822.13</v>
      </c>
      <c r="F463" s="1593">
        <f>'[9]sp. DRG'!G391</f>
        <v>567</v>
      </c>
      <c r="G463" s="1594">
        <f>'[9]sp. DRG'!H391</f>
        <v>822.13</v>
      </c>
      <c r="H463" s="1650"/>
      <c r="I463" s="1592"/>
      <c r="J463" s="1651"/>
      <c r="K463" s="1596"/>
      <c r="L463" s="1659">
        <f>'[9]sp. DRG'!I391</f>
        <v>41</v>
      </c>
      <c r="M463" s="1659">
        <f>'[9]sp. DRG'!J391</f>
        <v>90.81</v>
      </c>
      <c r="N463" s="1659">
        <f>'[9]sp. DRG'!K391</f>
        <v>44</v>
      </c>
      <c r="O463" s="1659">
        <f>'[9]sp. DRG'!L391</f>
        <v>0</v>
      </c>
      <c r="P463" s="1659">
        <f>'[9]sp. DRG'!M391</f>
        <v>90.81</v>
      </c>
      <c r="Q463" s="1659">
        <f>'[9]sp. DRG'!N391</f>
        <v>0</v>
      </c>
      <c r="R463" s="1659">
        <f>'[9]sp. DRG'!O391</f>
        <v>0</v>
      </c>
      <c r="S463" s="1659">
        <f>'[9]sp. DRG'!P391</f>
        <v>0</v>
      </c>
      <c r="T463" s="1659">
        <f>'[9]sp. DRG'!Q391</f>
        <v>730</v>
      </c>
      <c r="U463" s="1656">
        <f>'[9]sp. DRG'!R391</f>
        <v>135</v>
      </c>
      <c r="V463" s="1651">
        <f>'[9]sp. DRG'!S391</f>
        <v>797</v>
      </c>
      <c r="W463" s="1657">
        <f>'[9]sp. DRG'!T391</f>
        <v>128.79</v>
      </c>
      <c r="X463" s="1654">
        <f t="shared" si="101"/>
        <v>1047.94</v>
      </c>
      <c r="Y463" s="1620">
        <f t="shared" si="102"/>
        <v>1041.73</v>
      </c>
    </row>
    <row r="464" spans="1:29">
      <c r="A464" s="2110" t="s">
        <v>1009</v>
      </c>
      <c r="B464" s="2137" t="s">
        <v>1010</v>
      </c>
      <c r="C464" s="1590">
        <v>1</v>
      </c>
      <c r="D464" s="1591">
        <f>'[9]sp. DRG'!E392</f>
        <v>432</v>
      </c>
      <c r="E464" s="1592">
        <f>'[9]sp. DRG'!F392</f>
        <v>541.49</v>
      </c>
      <c r="F464" s="1593">
        <f>'[9]sp. DRG'!G392</f>
        <v>432</v>
      </c>
      <c r="G464" s="1594">
        <f>'[9]sp. DRG'!H392</f>
        <v>541.49</v>
      </c>
      <c r="H464" s="1650"/>
      <c r="I464" s="1656"/>
      <c r="J464" s="1651"/>
      <c r="K464" s="1658"/>
      <c r="L464" s="1659">
        <f>'[9]sp. DRG'!I392</f>
        <v>83</v>
      </c>
      <c r="M464" s="1659">
        <f>'[9]sp. DRG'!J392</f>
        <v>160.01</v>
      </c>
      <c r="N464" s="1659">
        <f>'[9]sp. DRG'!K392</f>
        <v>108</v>
      </c>
      <c r="O464" s="1659">
        <f>'[9]sp. DRG'!L392</f>
        <v>0</v>
      </c>
      <c r="P464" s="1659">
        <f>'[9]sp. DRG'!M392</f>
        <v>160.01</v>
      </c>
      <c r="Q464" s="1659">
        <f>'[9]sp. DRG'!N392</f>
        <v>0</v>
      </c>
      <c r="R464" s="1659">
        <f>'[9]sp. DRG'!O392</f>
        <v>0</v>
      </c>
      <c r="S464" s="1659">
        <f>'[9]sp. DRG'!P392</f>
        <v>0</v>
      </c>
      <c r="T464" s="1659">
        <f>'[9]sp. DRG'!Q392</f>
        <v>591</v>
      </c>
      <c r="U464" s="1656">
        <f>'[9]sp. DRG'!R392</f>
        <v>147.4</v>
      </c>
      <c r="V464" s="1651">
        <f>'[9]sp. DRG'!S392</f>
        <v>592</v>
      </c>
      <c r="W464" s="1657">
        <f>'[9]sp. DRG'!T392</f>
        <v>129.65</v>
      </c>
      <c r="X464" s="1654">
        <f t="shared" si="101"/>
        <v>848.9</v>
      </c>
      <c r="Y464" s="1620">
        <f t="shared" si="102"/>
        <v>831.15</v>
      </c>
    </row>
    <row r="465" spans="1:29" s="1598" customFormat="1" ht="22.5">
      <c r="A465" s="2110" t="s">
        <v>1011</v>
      </c>
      <c r="B465" s="2137" t="s">
        <v>1012</v>
      </c>
      <c r="C465" s="1738">
        <v>3</v>
      </c>
      <c r="D465" s="1591"/>
      <c r="E465" s="1592"/>
      <c r="F465" s="1593"/>
      <c r="G465" s="1594"/>
      <c r="H465" s="1650">
        <f>'[9]sp. recuperare si  cronici'!M121</f>
        <v>0</v>
      </c>
      <c r="I465" s="1656">
        <f>'[9]sp. recuperare si  cronici'!N121</f>
        <v>0</v>
      </c>
      <c r="J465" s="1650">
        <f>'[9]sp. recuperare si  cronici'!O121</f>
        <v>0</v>
      </c>
      <c r="K465" s="1658">
        <f>'[9]sp. recuperare si  cronici'!P121</f>
        <v>0</v>
      </c>
      <c r="L465" s="1659">
        <f>'[9]sp. recuperare si  cronici'!E121</f>
        <v>654</v>
      </c>
      <c r="M465" s="1659">
        <f>'[9]sp. recuperare si  cronici'!F121</f>
        <v>1709.24</v>
      </c>
      <c r="N465" s="1659">
        <f>'[9]sp. recuperare si  cronici'!G121</f>
        <v>727</v>
      </c>
      <c r="O465" s="1659">
        <f>'[9]sp. recuperare si  cronici'!H121</f>
        <v>11768</v>
      </c>
      <c r="P465" s="1659">
        <f>'[9]sp. recuperare si  cronici'!I121</f>
        <v>1709.24</v>
      </c>
      <c r="Q465" s="1659">
        <f>'[9]sp. recuperare si  cronici'!J121</f>
        <v>0</v>
      </c>
      <c r="R465" s="1659">
        <f>'[9]sp. recuperare si  cronici'!K121</f>
        <v>0</v>
      </c>
      <c r="S465" s="1659">
        <f>'[9]sp. recuperare si  cronici'!L121</f>
        <v>0</v>
      </c>
      <c r="T465" s="1659">
        <f>'[9]sp. recuperare si  cronici'!Q121</f>
        <v>1800</v>
      </c>
      <c r="U465" s="1656">
        <f>'[9]sp. recuperare si  cronici'!R121</f>
        <v>180</v>
      </c>
      <c r="V465" s="1651">
        <f>'[9]sp. recuperare si  cronici'!S121</f>
        <v>1226</v>
      </c>
      <c r="W465" s="1657">
        <f>'[9]sp. recuperare si  cronici'!T121</f>
        <v>122.6</v>
      </c>
      <c r="X465" s="1654">
        <f t="shared" si="101"/>
        <v>1889.24</v>
      </c>
      <c r="Y465" s="1620">
        <f t="shared" si="102"/>
        <v>1831.84</v>
      </c>
      <c r="Z465" s="1597"/>
      <c r="AA465" s="1597"/>
    </row>
    <row r="466" spans="1:29" s="1598" customFormat="1" ht="13.5" thickBot="1">
      <c r="A466" s="2153" t="s">
        <v>1013</v>
      </c>
      <c r="B466" s="1811" t="s">
        <v>1014</v>
      </c>
      <c r="C466" s="1590">
        <v>1</v>
      </c>
      <c r="D466" s="1606">
        <f>'[9]sp. DRG'!E393</f>
        <v>70</v>
      </c>
      <c r="E466" s="1607">
        <f>'[9]sp. DRG'!F393</f>
        <v>84.6</v>
      </c>
      <c r="F466" s="1608">
        <f>'[9]sp. DRG'!G393</f>
        <v>70</v>
      </c>
      <c r="G466" s="1609">
        <f>'[9]sp. DRG'!H393</f>
        <v>84.6</v>
      </c>
      <c r="H466" s="1663"/>
      <c r="I466" s="1664"/>
      <c r="J466" s="1729"/>
      <c r="K466" s="2222"/>
      <c r="L466" s="2156">
        <f>'[9]sp. DRG'!I393</f>
        <v>0</v>
      </c>
      <c r="M466" s="2156">
        <f>'[9]sp. DRG'!J393</f>
        <v>0</v>
      </c>
      <c r="N466" s="2156">
        <f>'[9]sp. DRG'!K393</f>
        <v>0</v>
      </c>
      <c r="O466" s="2156">
        <f>'[9]sp. DRG'!L393</f>
        <v>0</v>
      </c>
      <c r="P466" s="2156">
        <f>'[9]sp. DRG'!M393</f>
        <v>0</v>
      </c>
      <c r="Q466" s="2156">
        <f>'[9]sp. DRG'!N393</f>
        <v>0</v>
      </c>
      <c r="R466" s="2156">
        <f>'[9]sp. DRG'!O393</f>
        <v>0</v>
      </c>
      <c r="S466" s="2156">
        <f>'[9]sp. DRG'!P393</f>
        <v>0</v>
      </c>
      <c r="T466" s="2156">
        <f>'[9]sp. DRG'!Q393</f>
        <v>16</v>
      </c>
      <c r="U466" s="1711">
        <f>'[9]sp. DRG'!R393</f>
        <v>9.07</v>
      </c>
      <c r="V466" s="1712">
        <f>'[9]sp. DRG'!S393</f>
        <v>17</v>
      </c>
      <c r="W466" s="1713">
        <f>'[9]sp. DRG'!T393</f>
        <v>7.24</v>
      </c>
      <c r="X466" s="1654">
        <f t="shared" si="101"/>
        <v>93.669999999999987</v>
      </c>
      <c r="Y466" s="1620">
        <f t="shared" si="102"/>
        <v>91.839999999999989</v>
      </c>
      <c r="Z466" s="1597"/>
      <c r="AA466" s="1597"/>
    </row>
    <row r="467" spans="1:29" ht="13.5" thickBot="1">
      <c r="A467" s="3027" t="s">
        <v>1015</v>
      </c>
      <c r="B467" s="3028"/>
      <c r="C467" s="3029"/>
      <c r="D467" s="1612">
        <f>SUM(D461:D466)</f>
        <v>9562</v>
      </c>
      <c r="E467" s="1613">
        <f>SUM(E461:E466)</f>
        <v>17114.870000000003</v>
      </c>
      <c r="F467" s="1612">
        <f t="shared" ref="F467:W467" si="103">SUM(F461:F466)</f>
        <v>9562</v>
      </c>
      <c r="G467" s="1613">
        <f t="shared" si="103"/>
        <v>17114.870000000003</v>
      </c>
      <c r="H467" s="1858">
        <f t="shared" si="103"/>
        <v>0</v>
      </c>
      <c r="I467" s="1857">
        <f t="shared" si="103"/>
        <v>0</v>
      </c>
      <c r="J467" s="1858">
        <f t="shared" si="103"/>
        <v>0</v>
      </c>
      <c r="K467" s="1857">
        <f t="shared" si="103"/>
        <v>0</v>
      </c>
      <c r="L467" s="1641">
        <f t="shared" si="103"/>
        <v>1238</v>
      </c>
      <c r="M467" s="1641">
        <f t="shared" si="103"/>
        <v>3178.62</v>
      </c>
      <c r="N467" s="1641">
        <f t="shared" si="103"/>
        <v>1403</v>
      </c>
      <c r="O467" s="1641">
        <f t="shared" si="103"/>
        <v>16337</v>
      </c>
      <c r="P467" s="1641">
        <f t="shared" si="103"/>
        <v>3178.62</v>
      </c>
      <c r="Q467" s="1641">
        <f t="shared" si="103"/>
        <v>0</v>
      </c>
      <c r="R467" s="1641">
        <f t="shared" si="103"/>
        <v>0</v>
      </c>
      <c r="S467" s="1641">
        <f t="shared" si="103"/>
        <v>0</v>
      </c>
      <c r="T467" s="1641">
        <f t="shared" si="103"/>
        <v>7680</v>
      </c>
      <c r="U467" s="1642">
        <f t="shared" si="103"/>
        <v>1676.98</v>
      </c>
      <c r="V467" s="1641">
        <f t="shared" si="103"/>
        <v>8102</v>
      </c>
      <c r="W467" s="1642">
        <f t="shared" si="103"/>
        <v>1593.6299999999999</v>
      </c>
      <c r="X467" s="1611">
        <f>SUM(X461:X466)</f>
        <v>21970.47</v>
      </c>
      <c r="Y467" s="1611">
        <f>SUM(Y461:Y466)</f>
        <v>21887.120000000003</v>
      </c>
      <c r="Z467" s="1614">
        <f>'[9]sp. DRG'!U394+'[9]sp. recuperare si  cronici'!U122+'[9]sp. acuti altele decat DRG'!U73</f>
        <v>21970.47</v>
      </c>
      <c r="AA467" s="1614">
        <f>'[9]sp. DRG'!V394+'[9]sp. recuperare si  cronici'!V122+'[9]sp. acuti altele decat DRG'!V73</f>
        <v>21887.120000000003</v>
      </c>
      <c r="AB467" s="1615">
        <f>X467-Z467</f>
        <v>0</v>
      </c>
      <c r="AC467" s="1615">
        <f>Y467-AA467</f>
        <v>0</v>
      </c>
    </row>
    <row r="468" spans="1:29" s="1598" customFormat="1" ht="22.5">
      <c r="A468" s="2107" t="s">
        <v>1016</v>
      </c>
      <c r="B468" s="2196" t="s">
        <v>1017</v>
      </c>
      <c r="C468" s="2231">
        <v>1</v>
      </c>
      <c r="D468" s="1674">
        <f>'[9]sp. DRG'!E395</f>
        <v>3480.4493464235629</v>
      </c>
      <c r="E468" s="1675">
        <f>'[9]sp. DRG'!F395</f>
        <v>6203.9009599999999</v>
      </c>
      <c r="F468" s="1676">
        <f>'[9]sp. DRG'!G395</f>
        <v>3480.4493464235629</v>
      </c>
      <c r="G468" s="2005">
        <f>'[9]sp. DRG'!H395</f>
        <v>6203.9009599999999</v>
      </c>
      <c r="H468" s="1929"/>
      <c r="I468" s="1675"/>
      <c r="J468" s="1704"/>
      <c r="K468" s="1677"/>
      <c r="L468" s="1703">
        <f>'[9]sp. DRG'!I395</f>
        <v>0</v>
      </c>
      <c r="M468" s="1705">
        <f>'[9]sp. DRG'!J395</f>
        <v>0</v>
      </c>
      <c r="N468" s="1704">
        <f>'[9]sp. DRG'!K395</f>
        <v>0</v>
      </c>
      <c r="O468" s="1704">
        <f>'[9]sp. DRG'!L395</f>
        <v>0</v>
      </c>
      <c r="P468" s="1705">
        <f>'[9]sp. DRG'!M395</f>
        <v>0</v>
      </c>
      <c r="Q468" s="1704">
        <f>'[9]sp. DRG'!N395</f>
        <v>0</v>
      </c>
      <c r="R468" s="1705">
        <f>'[9]sp. DRG'!O395</f>
        <v>0</v>
      </c>
      <c r="S468" s="2232">
        <f>'[9]sp. DRG'!P395</f>
        <v>0</v>
      </c>
      <c r="T468" s="1929">
        <f>'[9]sp. DRG'!Q395</f>
        <v>1700</v>
      </c>
      <c r="U468" s="1705">
        <f>'[9]sp. DRG'!R395</f>
        <v>297.77732999999995</v>
      </c>
      <c r="V468" s="1704">
        <f>'[9]sp. DRG'!S395</f>
        <v>1679</v>
      </c>
      <c r="W468" s="1706">
        <f>'[9]sp. DRG'!T395</f>
        <v>292.41660999999999</v>
      </c>
      <c r="X468" s="1654">
        <f t="shared" ref="X468:X531" si="104">U468+R468+M468+I468+E468</f>
        <v>6501.6782899999998</v>
      </c>
      <c r="Y468" s="1620">
        <f t="shared" ref="Y468:Y531" si="105">W468+S468+P468+K468+G468</f>
        <v>6496.3175700000002</v>
      </c>
      <c r="Z468" s="1597"/>
      <c r="AA468" s="1597"/>
    </row>
    <row r="469" spans="1:29" s="1598" customFormat="1" ht="22.5">
      <c r="A469" s="2110" t="s">
        <v>1018</v>
      </c>
      <c r="B469" s="2137" t="s">
        <v>1019</v>
      </c>
      <c r="C469" s="2233">
        <v>1</v>
      </c>
      <c r="D469" s="1591">
        <f>'[9]sp. DRG'!E396</f>
        <v>9120.5219578015494</v>
      </c>
      <c r="E469" s="1592">
        <f>'[9]sp. DRG'!F396</f>
        <v>25786.95336</v>
      </c>
      <c r="F469" s="1593">
        <f>'[9]sp. DRG'!G396</f>
        <v>9054.7632681428404</v>
      </c>
      <c r="G469" s="1596">
        <f>'[9]sp. DRG'!H396</f>
        <v>25601.030200000005</v>
      </c>
      <c r="H469" s="1659"/>
      <c r="I469" s="1592"/>
      <c r="J469" s="1651"/>
      <c r="K469" s="1594"/>
      <c r="L469" s="1650">
        <f>'[9]sp. DRG'!I396</f>
        <v>0</v>
      </c>
      <c r="M469" s="1656">
        <f>'[9]sp. DRG'!J396</f>
        <v>0</v>
      </c>
      <c r="N469" s="1651">
        <f>'[9]sp. DRG'!K396</f>
        <v>0</v>
      </c>
      <c r="O469" s="1651">
        <f>'[9]sp. DRG'!L396</f>
        <v>0</v>
      </c>
      <c r="P469" s="1656">
        <f>'[9]sp. DRG'!M396</f>
        <v>0</v>
      </c>
      <c r="Q469" s="1651">
        <f>'[9]sp. DRG'!N396</f>
        <v>0</v>
      </c>
      <c r="R469" s="1656">
        <f>'[9]sp. DRG'!O396</f>
        <v>0</v>
      </c>
      <c r="S469" s="1658">
        <f>'[9]sp. DRG'!P396</f>
        <v>0</v>
      </c>
      <c r="T469" s="1659">
        <f>'[9]sp. DRG'!Q396</f>
        <v>185</v>
      </c>
      <c r="U469" s="1656">
        <f>'[9]sp. DRG'!R396</f>
        <v>80.266890000000004</v>
      </c>
      <c r="V469" s="1651">
        <f>'[9]sp. DRG'!S396</f>
        <v>0</v>
      </c>
      <c r="W469" s="1657">
        <f>'[9]sp. DRG'!T396</f>
        <v>0</v>
      </c>
      <c r="X469" s="1654">
        <f t="shared" si="104"/>
        <v>25867.220249999998</v>
      </c>
      <c r="Y469" s="1620">
        <f t="shared" si="105"/>
        <v>25601.030200000005</v>
      </c>
      <c r="Z469" s="1597"/>
      <c r="AA469" s="1597"/>
    </row>
    <row r="470" spans="1:29" s="1598" customFormat="1" ht="45">
      <c r="A470" s="2110" t="s">
        <v>1020</v>
      </c>
      <c r="B470" s="2137" t="s">
        <v>1021</v>
      </c>
      <c r="C470" s="2233">
        <v>1</v>
      </c>
      <c r="D470" s="1591">
        <f>'[9]sp. DRG'!E397</f>
        <v>524.8455086355865</v>
      </c>
      <c r="E470" s="1592">
        <f>'[9]sp. DRG'!F397</f>
        <v>2735.93986</v>
      </c>
      <c r="F470" s="1593">
        <f>'[9]sp. DRG'!G397</f>
        <v>524.84550863558661</v>
      </c>
      <c r="G470" s="1596">
        <f>'[9]sp. DRG'!H397</f>
        <v>2735.9398600000004</v>
      </c>
      <c r="H470" s="1659"/>
      <c r="I470" s="1592"/>
      <c r="J470" s="1651"/>
      <c r="K470" s="1594"/>
      <c r="L470" s="1650">
        <f>'[9]sp. DRG'!I397</f>
        <v>0</v>
      </c>
      <c r="M470" s="1656">
        <f>'[9]sp. DRG'!J397</f>
        <v>0</v>
      </c>
      <c r="N470" s="1651">
        <f>'[9]sp. DRG'!K397</f>
        <v>0</v>
      </c>
      <c r="O470" s="1651">
        <f>'[9]sp. DRG'!L397</f>
        <v>0</v>
      </c>
      <c r="P470" s="1656">
        <f>'[9]sp. DRG'!M397</f>
        <v>0</v>
      </c>
      <c r="Q470" s="1651">
        <f>'[9]sp. DRG'!N397</f>
        <v>0</v>
      </c>
      <c r="R470" s="1656">
        <f>'[9]sp. DRG'!O397</f>
        <v>0</v>
      </c>
      <c r="S470" s="1658">
        <f>'[9]sp. DRG'!P397</f>
        <v>0</v>
      </c>
      <c r="T470" s="1659">
        <f>'[9]sp. DRG'!Q397</f>
        <v>889</v>
      </c>
      <c r="U470" s="1656">
        <f>'[9]sp. DRG'!R397</f>
        <v>360.05241999999998</v>
      </c>
      <c r="V470" s="1651">
        <f>'[9]sp. DRG'!S397</f>
        <v>115</v>
      </c>
      <c r="W470" s="1657">
        <f>'[9]sp. DRG'!T397</f>
        <v>54.367170000000002</v>
      </c>
      <c r="X470" s="1654">
        <f t="shared" si="104"/>
        <v>3095.9922799999999</v>
      </c>
      <c r="Y470" s="1620">
        <f t="shared" si="105"/>
        <v>2790.3070300000004</v>
      </c>
      <c r="Z470" s="1597"/>
      <c r="AA470" s="1597"/>
    </row>
    <row r="471" spans="1:29" s="1598" customFormat="1" ht="33.75">
      <c r="A471" s="2110" t="s">
        <v>1022</v>
      </c>
      <c r="B471" s="2137" t="s">
        <v>1023</v>
      </c>
      <c r="C471" s="2233">
        <v>1</v>
      </c>
      <c r="D471" s="1591">
        <f>'[9]sp. DRG'!E398</f>
        <v>2298.6723761740859</v>
      </c>
      <c r="E471" s="1592">
        <f>'[9]sp. DRG'!F398</f>
        <v>4432.6736100000007</v>
      </c>
      <c r="F471" s="1593">
        <f>'[9]sp. DRG'!G398</f>
        <v>2236.76045867932</v>
      </c>
      <c r="G471" s="1596">
        <f>'[9]sp. DRG'!H398</f>
        <v>4313.2849900000001</v>
      </c>
      <c r="H471" s="1659"/>
      <c r="I471" s="1592"/>
      <c r="J471" s="1651"/>
      <c r="K471" s="1594"/>
      <c r="L471" s="1650">
        <f>'[9]sp. DRG'!I398</f>
        <v>0</v>
      </c>
      <c r="M471" s="1650">
        <f>'[9]sp. DRG'!J398</f>
        <v>0</v>
      </c>
      <c r="N471" s="1650">
        <f>'[9]sp. DRG'!K398</f>
        <v>0</v>
      </c>
      <c r="O471" s="1650">
        <f>'[9]sp. DRG'!L398</f>
        <v>0</v>
      </c>
      <c r="P471" s="1650">
        <f>'[9]sp. DRG'!M398</f>
        <v>0</v>
      </c>
      <c r="Q471" s="1650">
        <f>'[9]sp. DRG'!N398</f>
        <v>0</v>
      </c>
      <c r="R471" s="1650">
        <f>'[9]sp. DRG'!O398</f>
        <v>0</v>
      </c>
      <c r="S471" s="1650">
        <f>'[9]sp. DRG'!P398</f>
        <v>0</v>
      </c>
      <c r="T471" s="1659">
        <f>'[9]sp. DRG'!Q398</f>
        <v>896</v>
      </c>
      <c r="U471" s="1656">
        <f>'[9]sp. DRG'!R398</f>
        <v>203.52385999999998</v>
      </c>
      <c r="V471" s="1651">
        <f>'[9]sp. DRG'!S398</f>
        <v>815</v>
      </c>
      <c r="W471" s="1657">
        <f>'[9]sp. DRG'!T398</f>
        <v>183.27385999999998</v>
      </c>
      <c r="X471" s="1654">
        <f t="shared" si="104"/>
        <v>4636.197470000001</v>
      </c>
      <c r="Y471" s="1620">
        <f t="shared" si="105"/>
        <v>4496.5588500000003</v>
      </c>
      <c r="Z471" s="1597"/>
      <c r="AA471" s="1597"/>
    </row>
    <row r="472" spans="1:29" s="1598" customFormat="1" ht="33.75">
      <c r="A472" s="2110" t="s">
        <v>1024</v>
      </c>
      <c r="B472" s="2137" t="s">
        <v>1025</v>
      </c>
      <c r="C472" s="2233">
        <v>1</v>
      </c>
      <c r="D472" s="1591">
        <f>'[9]sp. DRG'!E399</f>
        <v>5356.3561257538531</v>
      </c>
      <c r="E472" s="1592">
        <f>'[9]sp. DRG'!F399</f>
        <v>11510.59506</v>
      </c>
      <c r="F472" s="1593">
        <f>'[9]sp. DRG'!G399</f>
        <v>5083.9136512545601</v>
      </c>
      <c r="G472" s="1596">
        <f>'[9]sp. DRG'!H399</f>
        <v>10925.12708</v>
      </c>
      <c r="H472" s="1659"/>
      <c r="I472" s="1592"/>
      <c r="J472" s="1651"/>
      <c r="K472" s="1594"/>
      <c r="L472" s="1650">
        <f>'[9]sp. DRG'!I399</f>
        <v>0</v>
      </c>
      <c r="M472" s="1650">
        <f>'[9]sp. DRG'!J399</f>
        <v>0</v>
      </c>
      <c r="N472" s="1650">
        <f>'[9]sp. DRG'!K399</f>
        <v>0</v>
      </c>
      <c r="O472" s="1650">
        <f>'[9]sp. DRG'!L399</f>
        <v>0</v>
      </c>
      <c r="P472" s="1650">
        <f>'[9]sp. DRG'!M399</f>
        <v>0</v>
      </c>
      <c r="Q472" s="1650">
        <f>'[9]sp. DRG'!N399</f>
        <v>0</v>
      </c>
      <c r="R472" s="1650">
        <f>'[9]sp. DRG'!O399</f>
        <v>0</v>
      </c>
      <c r="S472" s="1650">
        <f>'[9]sp. DRG'!P399</f>
        <v>0</v>
      </c>
      <c r="T472" s="1659">
        <f>'[9]sp. DRG'!Q399</f>
        <v>1320</v>
      </c>
      <c r="U472" s="1656">
        <f>'[9]sp. DRG'!R399</f>
        <v>397.75548000000003</v>
      </c>
      <c r="V472" s="1651">
        <f>'[9]sp. DRG'!S399</f>
        <v>1005</v>
      </c>
      <c r="W472" s="1657">
        <f>'[9]sp. DRG'!T399</f>
        <v>395.47669000000002</v>
      </c>
      <c r="X472" s="1654">
        <f t="shared" si="104"/>
        <v>11908.350539999999</v>
      </c>
      <c r="Y472" s="1620">
        <f t="shared" si="105"/>
        <v>11320.60377</v>
      </c>
      <c r="Z472" s="1597"/>
      <c r="AA472" s="1597"/>
    </row>
    <row r="473" spans="1:29" s="1598" customFormat="1" ht="28.5" customHeight="1">
      <c r="A473" s="2110" t="s">
        <v>1026</v>
      </c>
      <c r="B473" s="2137" t="s">
        <v>1027</v>
      </c>
      <c r="C473" s="2233">
        <v>1</v>
      </c>
      <c r="D473" s="1591">
        <f>'[9]sp. DRG'!E400</f>
        <v>2570.7260933913253</v>
      </c>
      <c r="E473" s="1592">
        <f>'[9]sp. DRG'!F400</f>
        <v>3404.46398</v>
      </c>
      <c r="F473" s="1593">
        <f>'[9]sp. DRG'!G400</f>
        <v>2312.5546091579076</v>
      </c>
      <c r="G473" s="1596">
        <f>'[9]sp. DRG'!H400</f>
        <v>3062.5623200000005</v>
      </c>
      <c r="H473" s="1659"/>
      <c r="I473" s="1592"/>
      <c r="J473" s="1651"/>
      <c r="K473" s="1594"/>
      <c r="L473" s="1650">
        <f>'[9]sp. DRG'!I400</f>
        <v>59.979448821245946</v>
      </c>
      <c r="M473" s="1650">
        <f>'[9]sp. DRG'!J400</f>
        <v>0</v>
      </c>
      <c r="N473" s="1650">
        <f>'[9]sp. DRG'!K400</f>
        <v>58.998594704421542</v>
      </c>
      <c r="O473" s="1650">
        <f>'[9]sp. DRG'!L400</f>
        <v>0</v>
      </c>
      <c r="P473" s="1650">
        <f>'[9]sp. DRG'!M400</f>
        <v>1115.74154</v>
      </c>
      <c r="Q473" s="1650">
        <f>'[9]sp. DRG'!N400</f>
        <v>0</v>
      </c>
      <c r="R473" s="1650">
        <f>'[9]sp. DRG'!O400</f>
        <v>0</v>
      </c>
      <c r="S473" s="1650">
        <f>'[9]sp. DRG'!P400</f>
        <v>0</v>
      </c>
      <c r="T473" s="1659">
        <f>'[9]sp. DRG'!Q400</f>
        <v>2675</v>
      </c>
      <c r="U473" s="1656">
        <f>'[9]sp. DRG'!R400</f>
        <v>766.6250500000001</v>
      </c>
      <c r="V473" s="1651">
        <f>'[9]sp. DRG'!S400</f>
        <v>2675</v>
      </c>
      <c r="W473" s="1657">
        <f>'[9]sp. DRG'!T400</f>
        <v>766.6250500000001</v>
      </c>
      <c r="X473" s="1654">
        <f t="shared" si="104"/>
        <v>4171.0890300000001</v>
      </c>
      <c r="Y473" s="1620">
        <f t="shared" si="105"/>
        <v>4944.9289100000005</v>
      </c>
      <c r="Z473" s="1597"/>
      <c r="AA473" s="1597"/>
    </row>
    <row r="474" spans="1:29" s="1598" customFormat="1" ht="22.5">
      <c r="A474" s="2110" t="s">
        <v>1028</v>
      </c>
      <c r="B474" s="2137" t="s">
        <v>1029</v>
      </c>
      <c r="C474" s="2233">
        <v>1</v>
      </c>
      <c r="D474" s="1591">
        <f>'[9]sp. DRG'!E401</f>
        <v>2109.7816320610054</v>
      </c>
      <c r="E474" s="1592">
        <f>'[9]sp. DRG'!F401</f>
        <v>2036.27684</v>
      </c>
      <c r="F474" s="1593">
        <f>'[9]sp. DRG'!G401</f>
        <v>2109.7816320610054</v>
      </c>
      <c r="G474" s="1596">
        <f>'[9]sp. DRG'!H401</f>
        <v>2036.2768399999998</v>
      </c>
      <c r="H474" s="1659"/>
      <c r="I474" s="1592"/>
      <c r="J474" s="1651"/>
      <c r="K474" s="1594"/>
      <c r="L474" s="1650">
        <f>'[9]sp. DRG'!I401</f>
        <v>0</v>
      </c>
      <c r="M474" s="1650">
        <f>'[9]sp. DRG'!J401</f>
        <v>0</v>
      </c>
      <c r="N474" s="1650">
        <f>'[9]sp. DRG'!K401</f>
        <v>0</v>
      </c>
      <c r="O474" s="1650">
        <f>'[9]sp. DRG'!L401</f>
        <v>0</v>
      </c>
      <c r="P474" s="1650">
        <f>'[9]sp. DRG'!M401</f>
        <v>0</v>
      </c>
      <c r="Q474" s="1650">
        <f>'[9]sp. DRG'!N401</f>
        <v>0</v>
      </c>
      <c r="R474" s="1650">
        <f>'[9]sp. DRG'!O401</f>
        <v>0</v>
      </c>
      <c r="S474" s="1650">
        <f>'[9]sp. DRG'!P401</f>
        <v>0</v>
      </c>
      <c r="T474" s="1659">
        <f>'[9]sp. DRG'!Q401</f>
        <v>0</v>
      </c>
      <c r="U474" s="1656">
        <f>'[9]sp. DRG'!R401</f>
        <v>0</v>
      </c>
      <c r="V474" s="1651">
        <f>'[9]sp. DRG'!S401</f>
        <v>0</v>
      </c>
      <c r="W474" s="1657">
        <f>'[9]sp. DRG'!T401</f>
        <v>0</v>
      </c>
      <c r="X474" s="1654">
        <f t="shared" si="104"/>
        <v>2036.27684</v>
      </c>
      <c r="Y474" s="1620">
        <f t="shared" si="105"/>
        <v>2036.2768399999998</v>
      </c>
      <c r="Z474" s="1597"/>
      <c r="AA474" s="1597"/>
    </row>
    <row r="475" spans="1:29" s="1598" customFormat="1" ht="33.75">
      <c r="A475" s="2110" t="s">
        <v>1030</v>
      </c>
      <c r="B475" s="2137" t="s">
        <v>1031</v>
      </c>
      <c r="C475" s="2233">
        <v>1</v>
      </c>
      <c r="D475" s="1591">
        <f>'[9]sp. DRG'!E402</f>
        <v>918.81919955219701</v>
      </c>
      <c r="E475" s="1592">
        <f>'[9]sp. DRG'!F402</f>
        <v>1050.5411200000001</v>
      </c>
      <c r="F475" s="1593">
        <f>'[9]sp. DRG'!G402</f>
        <v>824.14136404981798</v>
      </c>
      <c r="G475" s="1596">
        <f>'[9]sp. DRG'!H402</f>
        <v>942.29026999999996</v>
      </c>
      <c r="H475" s="1659"/>
      <c r="I475" s="1592"/>
      <c r="J475" s="1651"/>
      <c r="K475" s="1594"/>
      <c r="L475" s="1650">
        <f>'[9]sp. DRG'!I402</f>
        <v>0</v>
      </c>
      <c r="M475" s="1650">
        <f>'[9]sp. DRG'!J402</f>
        <v>1134.29079</v>
      </c>
      <c r="N475" s="1650">
        <f>'[9]sp. DRG'!K402</f>
        <v>0</v>
      </c>
      <c r="O475" s="1650">
        <f>'[9]sp. DRG'!L402</f>
        <v>0</v>
      </c>
      <c r="P475" s="1650">
        <f>'[9]sp. DRG'!M402</f>
        <v>0</v>
      </c>
      <c r="Q475" s="1650">
        <f>'[9]sp. DRG'!N402</f>
        <v>0</v>
      </c>
      <c r="R475" s="1650">
        <f>'[9]sp. DRG'!O402</f>
        <v>0</v>
      </c>
      <c r="S475" s="1650">
        <f>'[9]sp. DRG'!P402</f>
        <v>0</v>
      </c>
      <c r="T475" s="1659">
        <f>'[9]sp. DRG'!Q402</f>
        <v>2076</v>
      </c>
      <c r="U475" s="1656">
        <f>'[9]sp. DRG'!R402</f>
        <v>528.27104000000008</v>
      </c>
      <c r="V475" s="1651">
        <f>'[9]sp. DRG'!S402</f>
        <v>2076</v>
      </c>
      <c r="W475" s="1657">
        <f>'[9]sp. DRG'!T402</f>
        <v>528.27104000000008</v>
      </c>
      <c r="X475" s="1654">
        <f t="shared" si="104"/>
        <v>2713.1029500000004</v>
      </c>
      <c r="Y475" s="1620">
        <f t="shared" si="105"/>
        <v>1470.56131</v>
      </c>
      <c r="Z475" s="1597"/>
      <c r="AA475" s="1597"/>
    </row>
    <row r="476" spans="1:29" s="1598" customFormat="1" ht="33.75">
      <c r="A476" s="2110" t="s">
        <v>1032</v>
      </c>
      <c r="B476" s="2137" t="s">
        <v>1033</v>
      </c>
      <c r="C476" s="2233">
        <v>1</v>
      </c>
      <c r="D476" s="1591">
        <f>'[9]sp. DRG'!E403</f>
        <v>5222.250269580335</v>
      </c>
      <c r="E476" s="1592">
        <f>'[9]sp. DRG'!F403</f>
        <v>9492.1709800000008</v>
      </c>
      <c r="F476" s="1593">
        <f>'[9]sp. DRG'!G403</f>
        <v>4882.5424891617704</v>
      </c>
      <c r="G476" s="1596">
        <f>'[9]sp. DRG'!H403</f>
        <v>8874.7045300000009</v>
      </c>
      <c r="H476" s="1659"/>
      <c r="I476" s="1592"/>
      <c r="J476" s="1651"/>
      <c r="K476" s="1594"/>
      <c r="L476" s="1650">
        <f>'[9]sp. DRG'!I403</f>
        <v>310.19576375323248</v>
      </c>
      <c r="M476" s="1656">
        <f>'[9]sp. DRG'!J403</f>
        <v>0</v>
      </c>
      <c r="N476" s="1651">
        <f>'[9]sp. DRG'!K403</f>
        <v>215.87157935351735</v>
      </c>
      <c r="O476" s="1651">
        <f>'[9]sp. DRG'!L403</f>
        <v>0</v>
      </c>
      <c r="P476" s="1656">
        <f>'[9]sp. DRG'!M403</f>
        <v>478.13380999999998</v>
      </c>
      <c r="Q476" s="1651">
        <f>'[9]sp. DRG'!N403</f>
        <v>0</v>
      </c>
      <c r="R476" s="1656">
        <f>'[9]sp. DRG'!O403</f>
        <v>0</v>
      </c>
      <c r="S476" s="1658">
        <f>'[9]sp. DRG'!P403</f>
        <v>0</v>
      </c>
      <c r="T476" s="1659">
        <f>'[9]sp. DRG'!Q403</f>
        <v>14570</v>
      </c>
      <c r="U476" s="1656">
        <f>'[9]sp. DRG'!R403</f>
        <v>3728.7121400000001</v>
      </c>
      <c r="V476" s="1651">
        <f>'[9]sp. DRG'!S403</f>
        <v>14388</v>
      </c>
      <c r="W476" s="1657">
        <f>'[9]sp. DRG'!T403</f>
        <v>3657.01944</v>
      </c>
      <c r="X476" s="1654">
        <f t="shared" si="104"/>
        <v>13220.88312</v>
      </c>
      <c r="Y476" s="1620">
        <f t="shared" si="105"/>
        <v>13009.857780000002</v>
      </c>
      <c r="Z476" s="1597"/>
      <c r="AA476" s="1597"/>
    </row>
    <row r="477" spans="1:29" s="1598" customFormat="1" ht="33.75">
      <c r="A477" s="2110" t="s">
        <v>1034</v>
      </c>
      <c r="B477" s="2137" t="s">
        <v>1035</v>
      </c>
      <c r="C477" s="2233">
        <v>1</v>
      </c>
      <c r="D477" s="1591">
        <f>'[9]sp. DRG'!E404</f>
        <v>4131.4534593416947</v>
      </c>
      <c r="E477" s="1592">
        <f>'[9]sp. DRG'!F404</f>
        <v>7016.4474099999998</v>
      </c>
      <c r="F477" s="1593">
        <f>'[9]sp. DRG'!G404</f>
        <v>3848.1050697756582</v>
      </c>
      <c r="G477" s="1596">
        <f>'[9]sp. DRG'!H404</f>
        <v>6535.2368399999996</v>
      </c>
      <c r="H477" s="1659"/>
      <c r="I477" s="1592"/>
      <c r="J477" s="1651"/>
      <c r="K477" s="1594"/>
      <c r="L477" s="1650">
        <f>'[9]sp. DRG'!I404</f>
        <v>190.29147208633819</v>
      </c>
      <c r="M477" s="1656">
        <f>'[9]sp. DRG'!J404</f>
        <v>0</v>
      </c>
      <c r="N477" s="1651">
        <f>'[9]sp. DRG'!K404</f>
        <v>152.17719501739879</v>
      </c>
      <c r="O477" s="1651">
        <f>'[9]sp. DRG'!L404</f>
        <v>0</v>
      </c>
      <c r="P477" s="1656">
        <f>'[9]sp. DRG'!M404</f>
        <v>150.87608000000003</v>
      </c>
      <c r="Q477" s="1651">
        <f>'[9]sp. DRG'!N404</f>
        <v>0</v>
      </c>
      <c r="R477" s="1656">
        <f>'[9]sp. DRG'!O404</f>
        <v>0</v>
      </c>
      <c r="S477" s="1658">
        <f>'[9]sp. DRG'!P404</f>
        <v>0</v>
      </c>
      <c r="T477" s="1659">
        <f>'[9]sp. DRG'!Q404</f>
        <v>1814</v>
      </c>
      <c r="U477" s="1656">
        <f>'[9]sp. DRG'!R404</f>
        <v>590.93488000000002</v>
      </c>
      <c r="V477" s="1651">
        <f>'[9]sp. DRG'!S404</f>
        <v>1814</v>
      </c>
      <c r="W477" s="1657">
        <f>'[9]sp. DRG'!T404</f>
        <v>590.93488000000002</v>
      </c>
      <c r="X477" s="1654">
        <f t="shared" si="104"/>
        <v>7607.3822899999996</v>
      </c>
      <c r="Y477" s="1620">
        <f t="shared" si="105"/>
        <v>7277.0477999999994</v>
      </c>
      <c r="Z477" s="1597"/>
      <c r="AA477" s="1597"/>
    </row>
    <row r="478" spans="1:29" s="1598" customFormat="1" ht="33.75">
      <c r="A478" s="2110" t="s">
        <v>1036</v>
      </c>
      <c r="B478" s="2137" t="s">
        <v>1037</v>
      </c>
      <c r="C478" s="2233">
        <v>1</v>
      </c>
      <c r="D478" s="1591">
        <f>'[9]sp. DRG'!E405</f>
        <v>3674.2412014421957</v>
      </c>
      <c r="E478" s="1592">
        <f>'[9]sp. DRG'!F405</f>
        <v>6318.2251699999997</v>
      </c>
      <c r="F478" s="1593">
        <f>'[9]sp. DRG'!G405</f>
        <v>3552.0818213538032</v>
      </c>
      <c r="G478" s="1596">
        <f>'[9]sp. DRG'!H405</f>
        <v>6108.1599000000006</v>
      </c>
      <c r="H478" s="1659"/>
      <c r="I478" s="1592"/>
      <c r="J478" s="1651"/>
      <c r="K478" s="1594"/>
      <c r="L478" s="1650">
        <f>'[9]sp. DRG'!I405</f>
        <v>58.757303183405803</v>
      </c>
      <c r="M478" s="1656">
        <f>'[9]sp. DRG'!J405</f>
        <v>687.05237999999997</v>
      </c>
      <c r="N478" s="1651">
        <f>'[9]sp. DRG'!K405</f>
        <v>58.757303183405803</v>
      </c>
      <c r="O478" s="1651">
        <f>'[9]sp. DRG'!L405</f>
        <v>0</v>
      </c>
      <c r="P478" s="1656">
        <f>'[9]sp. DRG'!M405</f>
        <v>500.30551000000003</v>
      </c>
      <c r="Q478" s="1651">
        <f>'[9]sp. DRG'!N405</f>
        <v>0</v>
      </c>
      <c r="R478" s="1656">
        <f>'[9]sp. DRG'!O405</f>
        <v>0</v>
      </c>
      <c r="S478" s="1658">
        <f>'[9]sp. DRG'!P405</f>
        <v>0</v>
      </c>
      <c r="T478" s="1659">
        <f>'[9]sp. DRG'!Q405</f>
        <v>1543</v>
      </c>
      <c r="U478" s="1656">
        <f>'[9]sp. DRG'!R405</f>
        <v>298.19339000000002</v>
      </c>
      <c r="V478" s="1651">
        <f>'[9]sp. DRG'!S405</f>
        <v>1541</v>
      </c>
      <c r="W478" s="1657">
        <f>'[9]sp. DRG'!T405</f>
        <v>298.20671999999996</v>
      </c>
      <c r="X478" s="1654">
        <f t="shared" si="104"/>
        <v>7303.4709399999992</v>
      </c>
      <c r="Y478" s="1620">
        <f t="shared" si="105"/>
        <v>6906.6721300000008</v>
      </c>
      <c r="Z478" s="1597"/>
      <c r="AA478" s="1597"/>
    </row>
    <row r="479" spans="1:29" s="1598" customFormat="1" ht="45">
      <c r="A479" s="2110" t="s">
        <v>1038</v>
      </c>
      <c r="B479" s="2137" t="s">
        <v>1039</v>
      </c>
      <c r="C479" s="2233">
        <v>1</v>
      </c>
      <c r="D479" s="1591">
        <f>'[9]sp. DRG'!E406</f>
        <v>1476.7034485724114</v>
      </c>
      <c r="E479" s="1592">
        <f>'[9]sp. DRG'!F406</f>
        <v>3434.22154</v>
      </c>
      <c r="F479" s="1593">
        <f>'[9]sp. DRG'!G406</f>
        <v>1367.8532377020983</v>
      </c>
      <c r="G479" s="1596">
        <f>'[9]sp. DRG'!H406</f>
        <v>3181.0794895999998</v>
      </c>
      <c r="H479" s="1659"/>
      <c r="I479" s="1592"/>
      <c r="J479" s="1651"/>
      <c r="K479" s="1594"/>
      <c r="L479" s="1650">
        <f>'[9]sp. DRG'!I406</f>
        <v>0</v>
      </c>
      <c r="M479" s="1656">
        <f>'[9]sp. DRG'!J406</f>
        <v>188.66448</v>
      </c>
      <c r="N479" s="1651">
        <f>'[9]sp. DRG'!K406</f>
        <v>0</v>
      </c>
      <c r="O479" s="1651">
        <f>'[9]sp. DRG'!L406</f>
        <v>0</v>
      </c>
      <c r="P479" s="1656">
        <f>'[9]sp. DRG'!M406</f>
        <v>0</v>
      </c>
      <c r="Q479" s="1651">
        <f>'[9]sp. DRG'!N406</f>
        <v>0</v>
      </c>
      <c r="R479" s="1656">
        <f>'[9]sp. DRG'!O406</f>
        <v>0</v>
      </c>
      <c r="S479" s="1658">
        <f>'[9]sp. DRG'!P406</f>
        <v>0</v>
      </c>
      <c r="T479" s="1659">
        <f>'[9]sp. DRG'!Q406</f>
        <v>4469</v>
      </c>
      <c r="U479" s="1656">
        <f>'[9]sp. DRG'!R406</f>
        <v>1206.60826</v>
      </c>
      <c r="V479" s="1651">
        <f>'[9]sp. DRG'!S406</f>
        <v>2106</v>
      </c>
      <c r="W479" s="1657">
        <f>'[9]sp. DRG'!T406</f>
        <v>599.93514000000005</v>
      </c>
      <c r="X479" s="1654">
        <f t="shared" si="104"/>
        <v>4829.4942799999999</v>
      </c>
      <c r="Y479" s="1620">
        <f t="shared" si="105"/>
        <v>3781.0146295999998</v>
      </c>
      <c r="Z479" s="1597"/>
      <c r="AA479" s="1597"/>
    </row>
    <row r="480" spans="1:29" s="1598" customFormat="1" ht="45">
      <c r="A480" s="2110" t="s">
        <v>1040</v>
      </c>
      <c r="B480" s="2137" t="s">
        <v>1041</v>
      </c>
      <c r="C480" s="2233">
        <v>1</v>
      </c>
      <c r="D480" s="1591">
        <f>'[9]sp. DRG'!E407</f>
        <v>1399.2830411186885</v>
      </c>
      <c r="E480" s="1592">
        <f>'[9]sp. DRG'!F407</f>
        <v>3375.7248599999998</v>
      </c>
      <c r="F480" s="1593">
        <f>'[9]sp. DRG'!G407</f>
        <v>1266.6959119656533</v>
      </c>
      <c r="G480" s="1596">
        <f>'[9]sp. DRG'!H407</f>
        <v>3055.8627199999996</v>
      </c>
      <c r="H480" s="1659"/>
      <c r="I480" s="1592"/>
      <c r="J480" s="1651"/>
      <c r="K480" s="1594"/>
      <c r="L480" s="1650">
        <f>'[9]sp. DRG'!I407</f>
        <v>0</v>
      </c>
      <c r="M480" s="1656">
        <f>'[9]sp. DRG'!J407</f>
        <v>500.30551000000003</v>
      </c>
      <c r="N480" s="1651">
        <f>'[9]sp. DRG'!K407</f>
        <v>0</v>
      </c>
      <c r="O480" s="1651">
        <f>'[9]sp. DRG'!L407</f>
        <v>0</v>
      </c>
      <c r="P480" s="1656">
        <f>'[9]sp. DRG'!M407</f>
        <v>0</v>
      </c>
      <c r="Q480" s="1651">
        <f>'[9]sp. DRG'!N407</f>
        <v>0</v>
      </c>
      <c r="R480" s="1656">
        <f>'[9]sp. DRG'!O407</f>
        <v>0</v>
      </c>
      <c r="S480" s="1658">
        <f>'[9]sp. DRG'!P407</f>
        <v>0</v>
      </c>
      <c r="T480" s="1659">
        <f>'[9]sp. DRG'!Q407</f>
        <v>0</v>
      </c>
      <c r="U480" s="1656">
        <f>'[9]sp. DRG'!R407</f>
        <v>0</v>
      </c>
      <c r="V480" s="1651">
        <f>'[9]sp. DRG'!S407</f>
        <v>0</v>
      </c>
      <c r="W480" s="1657">
        <f>'[9]sp. DRG'!T407</f>
        <v>0</v>
      </c>
      <c r="X480" s="1654">
        <f t="shared" si="104"/>
        <v>3876.0303699999999</v>
      </c>
      <c r="Y480" s="1620">
        <f t="shared" si="105"/>
        <v>3055.8627199999996</v>
      </c>
      <c r="Z480" s="1597"/>
      <c r="AA480" s="1597"/>
    </row>
    <row r="481" spans="1:27" s="1598" customFormat="1" ht="24" customHeight="1">
      <c r="A481" s="2110" t="s">
        <v>1042</v>
      </c>
      <c r="B481" s="2137" t="s">
        <v>1043</v>
      </c>
      <c r="C481" s="2233">
        <v>1</v>
      </c>
      <c r="D481" s="1591">
        <f>'[9]sp. DRG'!E408</f>
        <v>6141.6917043879448</v>
      </c>
      <c r="E481" s="1592">
        <f>'[9]sp. DRG'!F408</f>
        <v>18676.546679999999</v>
      </c>
      <c r="F481" s="1593">
        <f>'[9]sp. DRG'!G408</f>
        <v>6141.6917043879448</v>
      </c>
      <c r="G481" s="1596">
        <f>'[9]sp. DRG'!H408</f>
        <v>18676.546679999999</v>
      </c>
      <c r="H481" s="1659"/>
      <c r="I481" s="1592"/>
      <c r="J481" s="1651"/>
      <c r="K481" s="1594"/>
      <c r="L481" s="1650">
        <f>'[9]sp. DRG'!I408</f>
        <v>172.4544201654239</v>
      </c>
      <c r="M481" s="1656">
        <f>'[9]sp. DRG'!J408</f>
        <v>0</v>
      </c>
      <c r="N481" s="1651">
        <f>'[9]sp. DRG'!K408</f>
        <v>133.32519771683369</v>
      </c>
      <c r="O481" s="1651">
        <f>'[9]sp. DRG'!L408</f>
        <v>0</v>
      </c>
      <c r="P481" s="1656">
        <f>'[9]sp. DRG'!M408</f>
        <v>309.07470000000001</v>
      </c>
      <c r="Q481" s="1651">
        <f>'[9]sp. DRG'!N408</f>
        <v>0</v>
      </c>
      <c r="R481" s="1656">
        <f>'[9]sp. DRG'!O408</f>
        <v>0</v>
      </c>
      <c r="S481" s="1658">
        <f>'[9]sp. DRG'!P408</f>
        <v>0</v>
      </c>
      <c r="T481" s="1659">
        <f>'[9]sp. DRG'!Q408</f>
        <v>8227</v>
      </c>
      <c r="U481" s="1656">
        <f>'[9]sp. DRG'!R408</f>
        <v>2302.5109299999999</v>
      </c>
      <c r="V481" s="1651">
        <f>'[9]sp. DRG'!S408</f>
        <v>8116</v>
      </c>
      <c r="W481" s="1657">
        <f>'[9]sp. DRG'!T408</f>
        <v>2256.20552</v>
      </c>
      <c r="X481" s="1654">
        <f t="shared" si="104"/>
        <v>20979.05761</v>
      </c>
      <c r="Y481" s="1620">
        <f t="shared" si="105"/>
        <v>21241.8269</v>
      </c>
      <c r="Z481" s="1597"/>
      <c r="AA481" s="1597"/>
    </row>
    <row r="482" spans="1:27" s="1598" customFormat="1" ht="24" customHeight="1">
      <c r="A482" s="2110" t="s">
        <v>1044</v>
      </c>
      <c r="B482" s="2137" t="s">
        <v>1045</v>
      </c>
      <c r="C482" s="2233">
        <v>1</v>
      </c>
      <c r="D482" s="1591">
        <f>'[9]sp. DRG'!E409</f>
        <v>14150.393577641791</v>
      </c>
      <c r="E482" s="1592">
        <f>'[9]sp. DRG'!F409</f>
        <v>36272.869850000003</v>
      </c>
      <c r="F482" s="1593">
        <f>'[9]sp. DRG'!G409</f>
        <v>13357.945022170708</v>
      </c>
      <c r="G482" s="1596">
        <f>'[9]sp. DRG'!H409</f>
        <v>34241.52117</v>
      </c>
      <c r="H482" s="1659"/>
      <c r="I482" s="1592"/>
      <c r="J482" s="1651"/>
      <c r="K482" s="1594"/>
      <c r="L482" s="1650">
        <f>'[9]sp. DRG'!I409</f>
        <v>73.359585534561944</v>
      </c>
      <c r="M482" s="1656">
        <f>'[9]sp. DRG'!J409</f>
        <v>0</v>
      </c>
      <c r="N482" s="1651">
        <f>'[9]sp. DRG'!K409</f>
        <v>26.102342678321602</v>
      </c>
      <c r="O482" s="1651">
        <f>'[9]sp. DRG'!L409</f>
        <v>0</v>
      </c>
      <c r="P482" s="1656">
        <f>'[9]sp. DRG'!M409</f>
        <v>96.352820000000008</v>
      </c>
      <c r="Q482" s="1651">
        <f>'[9]sp. DRG'!N409</f>
        <v>0</v>
      </c>
      <c r="R482" s="1656">
        <f>'[9]sp. DRG'!O409</f>
        <v>0</v>
      </c>
      <c r="S482" s="1658">
        <f>'[9]sp. DRG'!P409</f>
        <v>0</v>
      </c>
      <c r="T482" s="1659">
        <f>'[9]sp. DRG'!Q409</f>
        <v>11711</v>
      </c>
      <c r="U482" s="1656">
        <f>'[9]sp. DRG'!R409</f>
        <v>3264.6762799999997</v>
      </c>
      <c r="V482" s="1651">
        <f>'[9]sp. DRG'!S409</f>
        <v>11711</v>
      </c>
      <c r="W482" s="1657">
        <f>'[9]sp. DRG'!T409</f>
        <v>3264.6762799999997</v>
      </c>
      <c r="X482" s="1654">
        <f t="shared" si="104"/>
        <v>39537.546130000002</v>
      </c>
      <c r="Y482" s="1620">
        <f t="shared" si="105"/>
        <v>37602.55027</v>
      </c>
      <c r="Z482" s="1597"/>
      <c r="AA482" s="1597"/>
    </row>
    <row r="483" spans="1:27" s="1598" customFormat="1" ht="39.75" customHeight="1">
      <c r="A483" s="2110" t="s">
        <v>1046</v>
      </c>
      <c r="B483" s="2137" t="s">
        <v>1047</v>
      </c>
      <c r="C483" s="2233">
        <v>1</v>
      </c>
      <c r="D483" s="1591">
        <f>'[9]sp. DRG'!E410</f>
        <v>3300.4379273165155</v>
      </c>
      <c r="E483" s="1592">
        <f>'[9]sp. DRG'!F410</f>
        <v>13101.220369999999</v>
      </c>
      <c r="F483" s="1593">
        <f>'[9]sp. DRG'!G410</f>
        <v>3139.955873980361</v>
      </c>
      <c r="G483" s="1596">
        <f>'[9]sp. DRG'!H410</f>
        <v>12464.180440000002</v>
      </c>
      <c r="H483" s="1659"/>
      <c r="I483" s="1592"/>
      <c r="J483" s="1651"/>
      <c r="K483" s="1594"/>
      <c r="L483" s="1650">
        <f>'[9]sp. DRG'!I410</f>
        <v>0</v>
      </c>
      <c r="M483" s="1656">
        <f>'[9]sp. DRG'!J410</f>
        <v>399.78413</v>
      </c>
      <c r="N483" s="1651">
        <f>'[9]sp. DRG'!K410</f>
        <v>0</v>
      </c>
      <c r="O483" s="1651">
        <f>'[9]sp. DRG'!L410</f>
        <v>0</v>
      </c>
      <c r="P483" s="1656">
        <f>'[9]sp. DRG'!M410</f>
        <v>0</v>
      </c>
      <c r="Q483" s="1651">
        <f>'[9]sp. DRG'!N410</f>
        <v>0</v>
      </c>
      <c r="R483" s="1656">
        <f>'[9]sp. DRG'!O410</f>
        <v>0</v>
      </c>
      <c r="S483" s="1658">
        <f>'[9]sp. DRG'!P410</f>
        <v>0</v>
      </c>
      <c r="T483" s="1659">
        <f>'[9]sp. DRG'!Q410</f>
        <v>3844</v>
      </c>
      <c r="U483" s="1656">
        <f>'[9]sp. DRG'!R410</f>
        <v>1064.12754</v>
      </c>
      <c r="V483" s="1651">
        <f>'[9]sp. DRG'!S410</f>
        <v>3787</v>
      </c>
      <c r="W483" s="1657">
        <f>'[9]sp. DRG'!T410</f>
        <v>1051.1107199999999</v>
      </c>
      <c r="X483" s="1654">
        <f t="shared" si="104"/>
        <v>14565.132039999999</v>
      </c>
      <c r="Y483" s="1620">
        <f t="shared" si="105"/>
        <v>13515.291160000002</v>
      </c>
      <c r="Z483" s="1597"/>
      <c r="AA483" s="1597"/>
    </row>
    <row r="484" spans="1:27" s="1598" customFormat="1" ht="33.75">
      <c r="A484" s="2110" t="s">
        <v>1048</v>
      </c>
      <c r="B484" s="2137" t="s">
        <v>1049</v>
      </c>
      <c r="C484" s="2233">
        <v>1</v>
      </c>
      <c r="D484" s="1591">
        <f>'[9]sp. DRG'!E411</f>
        <v>4795.6983882880795</v>
      </c>
      <c r="E484" s="1592">
        <f>'[9]sp. DRG'!F411</f>
        <v>8700.4519299999993</v>
      </c>
      <c r="F484" s="1593">
        <f>'[9]sp. DRG'!G411</f>
        <v>4514.9440089956015</v>
      </c>
      <c r="G484" s="1596">
        <f>'[9]sp. DRG'!H411</f>
        <v>8191.1017199999997</v>
      </c>
      <c r="H484" s="1659"/>
      <c r="I484" s="1592"/>
      <c r="J484" s="1651"/>
      <c r="K484" s="1594"/>
      <c r="L484" s="1650">
        <f>'[9]sp. DRG'!I411</f>
        <v>602.538239184188</v>
      </c>
      <c r="M484" s="1656">
        <f>'[9]sp. DRG'!J411</f>
        <v>270.79572999999999</v>
      </c>
      <c r="N484" s="1651">
        <f>'[9]sp. DRG'!K411</f>
        <v>602.538239184188</v>
      </c>
      <c r="O484" s="1651">
        <f>'[9]sp. DRG'!L411</f>
        <v>0</v>
      </c>
      <c r="P484" s="1656">
        <f>'[9]sp. DRG'!M411</f>
        <v>1879.8798399999998</v>
      </c>
      <c r="Q484" s="1651">
        <f>'[9]sp. DRG'!N411</f>
        <v>0</v>
      </c>
      <c r="R484" s="1656">
        <f>'[9]sp. DRG'!O411</f>
        <v>0</v>
      </c>
      <c r="S484" s="1658">
        <f>'[9]sp. DRG'!P411</f>
        <v>0</v>
      </c>
      <c r="T484" s="1659">
        <f>'[9]sp. DRG'!Q411</f>
        <v>11669</v>
      </c>
      <c r="U484" s="1656">
        <f>'[9]sp. DRG'!R411</f>
        <v>3151.3918199999998</v>
      </c>
      <c r="V484" s="1651">
        <f>'[9]sp. DRG'!S411</f>
        <v>11128</v>
      </c>
      <c r="W484" s="1657">
        <f>'[9]sp. DRG'!T411</f>
        <v>2963.5628199999996</v>
      </c>
      <c r="X484" s="1654">
        <f t="shared" si="104"/>
        <v>12122.639479999998</v>
      </c>
      <c r="Y484" s="1620">
        <f t="shared" si="105"/>
        <v>13034.544379999999</v>
      </c>
      <c r="Z484" s="1597"/>
      <c r="AA484" s="1597"/>
    </row>
    <row r="485" spans="1:27" s="1598" customFormat="1" ht="33.75">
      <c r="A485" s="2110" t="s">
        <v>1050</v>
      </c>
      <c r="B485" s="2137" t="s">
        <v>1051</v>
      </c>
      <c r="C485" s="2233">
        <v>1</v>
      </c>
      <c r="D485" s="1591">
        <f>'[9]sp. DRG'!E412</f>
        <v>6405.9085898001767</v>
      </c>
      <c r="E485" s="1592">
        <f>'[9]sp. DRG'!F412</f>
        <v>12771.84431</v>
      </c>
      <c r="F485" s="1593">
        <f>'[9]sp. DRG'!G412</f>
        <v>6279.6518287055615</v>
      </c>
      <c r="G485" s="1596">
        <f>'[9]sp. DRG'!H412</f>
        <v>12520.118630000001</v>
      </c>
      <c r="H485" s="1659"/>
      <c r="I485" s="1592"/>
      <c r="J485" s="1651"/>
      <c r="K485" s="1594"/>
      <c r="L485" s="1650">
        <f>'[9]sp. DRG'!I412</f>
        <v>39.192692695656845</v>
      </c>
      <c r="M485" s="1656">
        <f>'[9]sp. DRG'!J412</f>
        <v>0</v>
      </c>
      <c r="N485" s="1651">
        <f>'[9]sp. DRG'!K412</f>
        <v>39.192692695656845</v>
      </c>
      <c r="O485" s="1651">
        <f>'[9]sp. DRG'!L412</f>
        <v>0</v>
      </c>
      <c r="P485" s="1656">
        <f>'[9]sp. DRG'!M412</f>
        <v>741.18570999999997</v>
      </c>
      <c r="Q485" s="1651">
        <f>'[9]sp. DRG'!N412</f>
        <v>0</v>
      </c>
      <c r="R485" s="1656">
        <f>'[9]sp. DRG'!O412</f>
        <v>0</v>
      </c>
      <c r="S485" s="1658">
        <f>'[9]sp. DRG'!P412</f>
        <v>0</v>
      </c>
      <c r="T485" s="1659">
        <f>'[9]sp. DRG'!Q412</f>
        <v>1383</v>
      </c>
      <c r="U485" s="1656">
        <f>'[9]sp. DRG'!R412</f>
        <v>445.27373000000006</v>
      </c>
      <c r="V485" s="1651">
        <f>'[9]sp. DRG'!S412</f>
        <v>760</v>
      </c>
      <c r="W485" s="1657">
        <f>'[9]sp. DRG'!T412</f>
        <v>204.13840999999999</v>
      </c>
      <c r="X485" s="1654">
        <f t="shared" si="104"/>
        <v>13217.118040000001</v>
      </c>
      <c r="Y485" s="1620">
        <f t="shared" si="105"/>
        <v>13465.44275</v>
      </c>
      <c r="Z485" s="1597"/>
      <c r="AA485" s="1597"/>
    </row>
    <row r="486" spans="1:27" s="1598" customFormat="1" ht="22.5">
      <c r="A486" s="2110" t="s">
        <v>1052</v>
      </c>
      <c r="B486" s="2137" t="s">
        <v>1053</v>
      </c>
      <c r="C486" s="2233">
        <v>1</v>
      </c>
      <c r="D486" s="1591">
        <f>'[9]sp. DRG'!E413</f>
        <v>1597.3348492946914</v>
      </c>
      <c r="E486" s="1592">
        <f>'[9]sp. DRG'!F413</f>
        <v>2995.9572499999999</v>
      </c>
      <c r="F486" s="1593">
        <f>'[9]sp. DRG'!G413</f>
        <v>1486.4003337603083</v>
      </c>
      <c r="G486" s="1596">
        <f>'[9]sp. DRG'!H413</f>
        <v>2787.8887500000001</v>
      </c>
      <c r="H486" s="1659"/>
      <c r="I486" s="1592"/>
      <c r="J486" s="1651"/>
      <c r="K486" s="1594"/>
      <c r="L486" s="1650">
        <f>'[9]sp. DRG'!I413</f>
        <v>62.106504205057547</v>
      </c>
      <c r="M486" s="1656">
        <f>'[9]sp. DRG'!J413</f>
        <v>1879.8798400000001</v>
      </c>
      <c r="N486" s="1651">
        <f>'[9]sp. DRG'!K413</f>
        <v>25.85857085450214</v>
      </c>
      <c r="O486" s="1651">
        <f>'[9]sp. DRG'!L413</f>
        <v>0</v>
      </c>
      <c r="P486" s="1656">
        <f>'[9]sp. DRG'!M413</f>
        <v>72.070940000000007</v>
      </c>
      <c r="Q486" s="1651">
        <f>'[9]sp. DRG'!N413</f>
        <v>0</v>
      </c>
      <c r="R486" s="1656">
        <f>'[9]sp. DRG'!O413</f>
        <v>0</v>
      </c>
      <c r="S486" s="1658">
        <f>'[9]sp. DRG'!P413</f>
        <v>0</v>
      </c>
      <c r="T486" s="1659">
        <f>'[9]sp. DRG'!Q413</f>
        <v>610</v>
      </c>
      <c r="U486" s="1656">
        <f>'[9]sp. DRG'!R413</f>
        <v>140.67322000000001</v>
      </c>
      <c r="V486" s="1651">
        <f>'[9]sp. DRG'!S413</f>
        <v>356</v>
      </c>
      <c r="W486" s="1657">
        <f>'[9]sp. DRG'!T413</f>
        <v>80.52319</v>
      </c>
      <c r="X486" s="1654">
        <f t="shared" si="104"/>
        <v>5016.5103099999997</v>
      </c>
      <c r="Y486" s="1620">
        <f t="shared" si="105"/>
        <v>2940.48288</v>
      </c>
      <c r="Z486" s="1597"/>
      <c r="AA486" s="1597"/>
    </row>
    <row r="487" spans="1:27" s="1598" customFormat="1">
      <c r="A487" s="2110" t="s">
        <v>1054</v>
      </c>
      <c r="B487" s="2137" t="s">
        <v>1055</v>
      </c>
      <c r="C487" s="2233">
        <v>1</v>
      </c>
      <c r="D487" s="1591">
        <f>'[9]sp. DRG'!E414</f>
        <v>2803.352895868692</v>
      </c>
      <c r="E487" s="1592">
        <f>'[9]sp. DRG'!F414</f>
        <v>7197.3492500000002</v>
      </c>
      <c r="F487" s="1593">
        <f>'[9]sp. DRG'!G414</f>
        <v>2429.1345842060518</v>
      </c>
      <c r="G487" s="1596">
        <f>'[9]sp. DRG'!H414</f>
        <v>6236.5783499999998</v>
      </c>
      <c r="H487" s="1659"/>
      <c r="I487" s="1592"/>
      <c r="J487" s="1651"/>
      <c r="K487" s="1594"/>
      <c r="L487" s="1650">
        <f>'[9]sp. DRG'!I414</f>
        <v>0</v>
      </c>
      <c r="M487" s="1656">
        <f>'[9]sp. DRG'!J414</f>
        <v>741.18570999999997</v>
      </c>
      <c r="N487" s="1651">
        <f>'[9]sp. DRG'!K414</f>
        <v>0</v>
      </c>
      <c r="O487" s="1651">
        <f>'[9]sp. DRG'!L414</f>
        <v>0</v>
      </c>
      <c r="P487" s="1651">
        <f>'[9]sp. DRG'!M414</f>
        <v>0</v>
      </c>
      <c r="Q487" s="1651">
        <f>'[9]sp. DRG'!N414</f>
        <v>0</v>
      </c>
      <c r="R487" s="1656">
        <f>'[9]sp. DRG'!O414</f>
        <v>0</v>
      </c>
      <c r="S487" s="1658">
        <f>'[9]sp. DRG'!P414</f>
        <v>0</v>
      </c>
      <c r="T487" s="1659">
        <f>'[9]sp. DRG'!Q414</f>
        <v>9292</v>
      </c>
      <c r="U487" s="1656">
        <f>'[9]sp. DRG'!R414</f>
        <v>2377.3138899999994</v>
      </c>
      <c r="V487" s="1651">
        <f>'[9]sp. DRG'!S414</f>
        <v>9154</v>
      </c>
      <c r="W487" s="1657">
        <f>'[9]sp. DRG'!T414</f>
        <v>2349.71389</v>
      </c>
      <c r="X487" s="1654">
        <f t="shared" si="104"/>
        <v>10315.848849999998</v>
      </c>
      <c r="Y487" s="1620">
        <f t="shared" si="105"/>
        <v>8586.2922399999989</v>
      </c>
      <c r="Z487" s="1597"/>
      <c r="AA487" s="1597"/>
    </row>
    <row r="488" spans="1:27" s="1598" customFormat="1" ht="45">
      <c r="A488" s="2110" t="s">
        <v>1056</v>
      </c>
      <c r="B488" s="2137" t="s">
        <v>1057</v>
      </c>
      <c r="C488" s="2233">
        <v>1</v>
      </c>
      <c r="D488" s="1591">
        <f>'[9]sp. DRG'!E415</f>
        <v>3645.5454226385637</v>
      </c>
      <c r="E488" s="1592">
        <f>'[9]sp. DRG'!F415</f>
        <v>7296.78701</v>
      </c>
      <c r="F488" s="1593">
        <f>'[9]sp. DRG'!G415</f>
        <v>3645.5454226385637</v>
      </c>
      <c r="G488" s="1596">
        <f>'[9]sp. DRG'!H415</f>
        <v>7296.78701</v>
      </c>
      <c r="H488" s="1659"/>
      <c r="I488" s="1592"/>
      <c r="J488" s="1651"/>
      <c r="K488" s="1594"/>
      <c r="L488" s="1650">
        <f>'[9]sp. DRG'!I415</f>
        <v>150.47703442352272</v>
      </c>
      <c r="M488" s="1656">
        <f>'[9]sp. DRG'!J415</f>
        <v>173.09827999999999</v>
      </c>
      <c r="N488" s="1651">
        <f>'[9]sp. DRG'!K415</f>
        <v>109.40170940170938</v>
      </c>
      <c r="O488" s="1651">
        <f>'[9]sp. DRG'!L415</f>
        <v>0</v>
      </c>
      <c r="P488" s="1651">
        <f>'[9]sp. DRG'!M415</f>
        <v>795.67487999999992</v>
      </c>
      <c r="Q488" s="1651">
        <f>'[9]sp. DRG'!N415</f>
        <v>0</v>
      </c>
      <c r="R488" s="1656">
        <f>'[9]sp. DRG'!O415</f>
        <v>0</v>
      </c>
      <c r="S488" s="1658">
        <f>'[9]sp. DRG'!P415</f>
        <v>0</v>
      </c>
      <c r="T488" s="1659">
        <f>'[9]sp. DRG'!Q415</f>
        <v>7323</v>
      </c>
      <c r="U488" s="1656">
        <f>'[9]sp. DRG'!R415</f>
        <v>1982.3808600000002</v>
      </c>
      <c r="V488" s="1651">
        <f>'[9]sp. DRG'!S415</f>
        <v>7048</v>
      </c>
      <c r="W488" s="1657">
        <f>'[9]sp. DRG'!T415</f>
        <v>1929.9348600000001</v>
      </c>
      <c r="X488" s="1654">
        <f t="shared" si="104"/>
        <v>9452.2661499999995</v>
      </c>
      <c r="Y488" s="1620">
        <f t="shared" si="105"/>
        <v>10022.39675</v>
      </c>
      <c r="Z488" s="1597"/>
      <c r="AA488" s="1597"/>
    </row>
    <row r="489" spans="1:27" s="1598" customFormat="1" ht="33.75">
      <c r="A489" s="2110" t="s">
        <v>1058</v>
      </c>
      <c r="B489" s="2137" t="s">
        <v>1059</v>
      </c>
      <c r="C489" s="2233">
        <v>1</v>
      </c>
      <c r="D489" s="1591">
        <f>'[9]sp. DRG'!E416</f>
        <v>4978.7776523336206</v>
      </c>
      <c r="E489" s="1592">
        <f>'[9]sp. DRG'!F416</f>
        <v>9216.7131899999986</v>
      </c>
      <c r="F489" s="1593">
        <f>'[9]sp. DRG'!G416</f>
        <v>4850.7594209161625</v>
      </c>
      <c r="G489" s="1596">
        <f>'[9]sp. DRG'!H416</f>
        <v>8979.7258399999992</v>
      </c>
      <c r="H489" s="1659"/>
      <c r="I489" s="1592"/>
      <c r="J489" s="1651"/>
      <c r="K489" s="1594"/>
      <c r="L489" s="1650">
        <f>'[9]sp. DRG'!I416</f>
        <v>0</v>
      </c>
      <c r="M489" s="1656">
        <f>'[9]sp. DRG'!J416</f>
        <v>0</v>
      </c>
      <c r="N489" s="1651">
        <f>'[9]sp. DRG'!K416</f>
        <v>0</v>
      </c>
      <c r="O489" s="1651">
        <f>'[9]sp. DRG'!L416</f>
        <v>0</v>
      </c>
      <c r="P489" s="1656">
        <f>'[9]sp. DRG'!M416</f>
        <v>0</v>
      </c>
      <c r="Q489" s="1651">
        <f>'[9]sp. DRG'!N416</f>
        <v>0</v>
      </c>
      <c r="R489" s="1656">
        <f>'[9]sp. DRG'!O416</f>
        <v>0</v>
      </c>
      <c r="S489" s="1658">
        <f>'[9]sp. DRG'!P416</f>
        <v>0</v>
      </c>
      <c r="T489" s="1659">
        <f>'[9]sp. DRG'!Q416</f>
        <v>2058</v>
      </c>
      <c r="U489" s="1656">
        <f>'[9]sp. DRG'!R416</f>
        <v>809.0602100000001</v>
      </c>
      <c r="V489" s="1651">
        <f>'[9]sp. DRG'!S416</f>
        <v>1880</v>
      </c>
      <c r="W489" s="1657">
        <f>'[9]sp. DRG'!T416</f>
        <v>704.23264000000006</v>
      </c>
      <c r="X489" s="1654">
        <f t="shared" si="104"/>
        <v>10025.773399999998</v>
      </c>
      <c r="Y489" s="1620">
        <f t="shared" si="105"/>
        <v>9683.9584799999993</v>
      </c>
      <c r="Z489" s="1597"/>
      <c r="AA489" s="1597"/>
    </row>
    <row r="490" spans="1:27" s="1598" customFormat="1" ht="33.75">
      <c r="A490" s="2110" t="s">
        <v>1060</v>
      </c>
      <c r="B490" s="2137" t="s">
        <v>1061</v>
      </c>
      <c r="C490" s="2233">
        <v>1</v>
      </c>
      <c r="D490" s="1591">
        <f>'[9]sp. DRG'!E417</f>
        <v>7034.9504024540292</v>
      </c>
      <c r="E490" s="1592">
        <f>'[9]sp. DRG'!F417</f>
        <v>16466.28631</v>
      </c>
      <c r="F490" s="1593">
        <f>'[9]sp. DRG'!G417</f>
        <v>6807.3430685624435</v>
      </c>
      <c r="G490" s="1596">
        <f>'[9]sp. DRG'!H417</f>
        <v>15933.539480000001</v>
      </c>
      <c r="H490" s="1659"/>
      <c r="I490" s="1592"/>
      <c r="J490" s="1651"/>
      <c r="K490" s="1594"/>
      <c r="L490" s="1650">
        <f>'[9]sp. DRG'!I417</f>
        <v>48.04539333152983</v>
      </c>
      <c r="M490" s="1656">
        <f>'[9]sp. DRG'!J417</f>
        <v>1094.4143100000001</v>
      </c>
      <c r="N490" s="1651">
        <f>'[9]sp. DRG'!K417</f>
        <v>35.674583122789294</v>
      </c>
      <c r="O490" s="1651">
        <f>'[9]sp. DRG'!L417</f>
        <v>0</v>
      </c>
      <c r="P490" s="1656">
        <f>'[9]sp. DRG'!M417</f>
        <v>674.65359999999998</v>
      </c>
      <c r="Q490" s="1651">
        <f>'[9]sp. DRG'!N417</f>
        <v>0</v>
      </c>
      <c r="R490" s="1656">
        <f>'[9]sp. DRG'!O417</f>
        <v>0</v>
      </c>
      <c r="S490" s="1658">
        <f>'[9]sp. DRG'!P417</f>
        <v>0</v>
      </c>
      <c r="T490" s="1659">
        <f>'[9]sp. DRG'!Q417</f>
        <v>6208</v>
      </c>
      <c r="U490" s="1656">
        <f>'[9]sp. DRG'!R417</f>
        <v>1514.9780699999999</v>
      </c>
      <c r="V490" s="1651">
        <f>'[9]sp. DRG'!S417</f>
        <v>5808</v>
      </c>
      <c r="W490" s="1657">
        <f>'[9]sp. DRG'!T417</f>
        <v>1434.9780700000001</v>
      </c>
      <c r="X490" s="1654">
        <f t="shared" si="104"/>
        <v>19075.678690000001</v>
      </c>
      <c r="Y490" s="1620">
        <f t="shared" si="105"/>
        <v>18043.171150000002</v>
      </c>
      <c r="Z490" s="1597"/>
      <c r="AA490" s="1597"/>
    </row>
    <row r="491" spans="1:27" s="1598" customFormat="1" ht="33.75">
      <c r="A491" s="2110" t="s">
        <v>1062</v>
      </c>
      <c r="B491" s="2137" t="s">
        <v>1063</v>
      </c>
      <c r="C491" s="2233">
        <v>1</v>
      </c>
      <c r="D491" s="1591">
        <f>'[9]sp. DRG'!E418</f>
        <v>2689.6658712415037</v>
      </c>
      <c r="E491" s="1592">
        <f>'[9]sp. DRG'!F418</f>
        <v>5037.4128099999998</v>
      </c>
      <c r="F491" s="1593">
        <f>'[9]sp. DRG'!G418</f>
        <v>2356.1878122469134</v>
      </c>
      <c r="G491" s="1596">
        <f>'[9]sp. DRG'!H418</f>
        <v>4412.8494900000005</v>
      </c>
      <c r="H491" s="1659"/>
      <c r="I491" s="1592"/>
      <c r="J491" s="1651"/>
      <c r="K491" s="1594"/>
      <c r="L491" s="1650">
        <f>'[9]sp. DRG'!I418</f>
        <v>0</v>
      </c>
      <c r="M491" s="1656">
        <f>'[9]sp. DRG'!J418</f>
        <v>0</v>
      </c>
      <c r="N491" s="1651">
        <f>'[9]sp. DRG'!K418</f>
        <v>0</v>
      </c>
      <c r="O491" s="1651">
        <f>'[9]sp. DRG'!L418</f>
        <v>0</v>
      </c>
      <c r="P491" s="1656">
        <f>'[9]sp. DRG'!M418</f>
        <v>0</v>
      </c>
      <c r="Q491" s="1651">
        <f>'[9]sp. DRG'!N418</f>
        <v>0</v>
      </c>
      <c r="R491" s="1656">
        <f>'[9]sp. DRG'!O418</f>
        <v>0</v>
      </c>
      <c r="S491" s="1658">
        <f>'[9]sp. DRG'!P418</f>
        <v>0</v>
      </c>
      <c r="T491" s="1659">
        <f>'[9]sp. DRG'!Q418</f>
        <v>5026</v>
      </c>
      <c r="U491" s="1656">
        <f>'[9]sp. DRG'!R418</f>
        <v>1477.61574</v>
      </c>
      <c r="V491" s="1651">
        <f>'[9]sp. DRG'!S418</f>
        <v>4999</v>
      </c>
      <c r="W491" s="1657">
        <f>'[9]sp. DRG'!T418</f>
        <v>1465.13032</v>
      </c>
      <c r="X491" s="1654">
        <f t="shared" si="104"/>
        <v>6515.02855</v>
      </c>
      <c r="Y491" s="1620">
        <f t="shared" si="105"/>
        <v>5877.9798100000007</v>
      </c>
      <c r="Z491" s="1597"/>
      <c r="AA491" s="1597"/>
    </row>
    <row r="492" spans="1:27" s="1756" customFormat="1" ht="45">
      <c r="A492" s="2134" t="s">
        <v>1064</v>
      </c>
      <c r="B492" s="2135" t="s">
        <v>1065</v>
      </c>
      <c r="C492" s="2233">
        <v>1</v>
      </c>
      <c r="D492" s="1591">
        <f>'[9]sp. DRG'!E419</f>
        <v>2082.4063190528018</v>
      </c>
      <c r="E492" s="1592">
        <f>'[9]sp. DRG'!F419</f>
        <v>5051.2513600000002</v>
      </c>
      <c r="F492" s="1593">
        <f>'[9]sp. DRG'!G419</f>
        <v>1976.4288941657599</v>
      </c>
      <c r="G492" s="1596">
        <f>'[9]sp. DRG'!H419</f>
        <v>4794.1840400000001</v>
      </c>
      <c r="H492" s="2038"/>
      <c r="I492" s="1592"/>
      <c r="J492" s="1896"/>
      <c r="K492" s="1594"/>
      <c r="L492" s="1650">
        <f>'[9]sp. DRG'!I419</f>
        <v>420.26645492068468</v>
      </c>
      <c r="M492" s="1656">
        <f>'[9]sp. DRG'!J419</f>
        <v>908.60199999999998</v>
      </c>
      <c r="N492" s="1651">
        <f>'[9]sp. DRG'!K419</f>
        <v>232.99999976320066</v>
      </c>
      <c r="O492" s="1651">
        <f>'[9]sp. DRG'!L419</f>
        <v>0</v>
      </c>
      <c r="P492" s="1656">
        <f>'[9]sp. DRG'!M419</f>
        <v>787.16431</v>
      </c>
      <c r="Q492" s="1651">
        <f>'[9]sp. DRG'!N419</f>
        <v>0</v>
      </c>
      <c r="R492" s="1656">
        <f>'[9]sp. DRG'!O419</f>
        <v>0</v>
      </c>
      <c r="S492" s="1658">
        <f>'[9]sp. DRG'!P419</f>
        <v>0</v>
      </c>
      <c r="T492" s="1659">
        <f>'[9]sp. DRG'!Q419</f>
        <v>3199</v>
      </c>
      <c r="U492" s="1656">
        <f>'[9]sp. DRG'!R419</f>
        <v>806.74371999999994</v>
      </c>
      <c r="V492" s="1651">
        <f>'[9]sp. DRG'!S419</f>
        <v>3027</v>
      </c>
      <c r="W492" s="1657">
        <f>'[9]sp. DRG'!T419</f>
        <v>777.46384000000012</v>
      </c>
      <c r="X492" s="1654">
        <f t="shared" si="104"/>
        <v>6766.5970799999996</v>
      </c>
      <c r="Y492" s="1620">
        <f t="shared" si="105"/>
        <v>6358.8121900000006</v>
      </c>
      <c r="Z492" s="1755"/>
      <c r="AA492" s="1755"/>
    </row>
    <row r="493" spans="1:27" s="1598" customFormat="1" ht="22.5">
      <c r="A493" s="2110" t="s">
        <v>1066</v>
      </c>
      <c r="B493" s="2137" t="s">
        <v>1067</v>
      </c>
      <c r="C493" s="2233">
        <v>1</v>
      </c>
      <c r="D493" s="1591">
        <f>'[9]sp. DRG'!E420</f>
        <v>12881.752651167204</v>
      </c>
      <c r="E493" s="1592">
        <f>'[9]sp. DRG'!F420</f>
        <v>29870.079229999999</v>
      </c>
      <c r="F493" s="1593">
        <f>'[9]sp. DRG'!G420</f>
        <v>12592.914705514515</v>
      </c>
      <c r="G493" s="1596">
        <f>'[9]sp. DRG'!H420</f>
        <v>29200.324690000001</v>
      </c>
      <c r="H493" s="1659"/>
      <c r="I493" s="1592"/>
      <c r="J493" s="1651"/>
      <c r="K493" s="1594"/>
      <c r="L493" s="1650">
        <f>'[9]sp. DRG'!I420</f>
        <v>249.46843443001194</v>
      </c>
      <c r="M493" s="1656">
        <f>'[9]sp. DRG'!J420</f>
        <v>0</v>
      </c>
      <c r="N493" s="1651">
        <f>'[9]sp. DRG'!K420</f>
        <v>249.46843443001194</v>
      </c>
      <c r="O493" s="1651">
        <f>'[9]sp. DRG'!L420</f>
        <v>0</v>
      </c>
      <c r="P493" s="1656">
        <f>'[9]sp. DRG'!M420</f>
        <v>982.16489999999999</v>
      </c>
      <c r="Q493" s="1651">
        <f>'[9]sp. DRG'!N420</f>
        <v>0</v>
      </c>
      <c r="R493" s="1656">
        <f>'[9]sp. DRG'!O420</f>
        <v>0</v>
      </c>
      <c r="S493" s="1658">
        <f>'[9]sp. DRG'!P420</f>
        <v>0</v>
      </c>
      <c r="T493" s="1659">
        <f>'[9]sp. DRG'!Q420</f>
        <v>12877</v>
      </c>
      <c r="U493" s="1656">
        <f>'[9]sp. DRG'!R420</f>
        <v>3868.69029</v>
      </c>
      <c r="V493" s="1651">
        <f>'[9]sp. DRG'!S420</f>
        <v>12877</v>
      </c>
      <c r="W493" s="1657">
        <f>'[9]sp. DRG'!T420</f>
        <v>3868.69029</v>
      </c>
      <c r="X493" s="1654">
        <f t="shared" si="104"/>
        <v>33738.769520000002</v>
      </c>
      <c r="Y493" s="1620">
        <f t="shared" si="105"/>
        <v>34051.179880000003</v>
      </c>
      <c r="Z493" s="1597"/>
      <c r="AA493" s="1597"/>
    </row>
    <row r="494" spans="1:27" s="1598" customFormat="1" ht="45">
      <c r="A494" s="2110" t="s">
        <v>1068</v>
      </c>
      <c r="B494" s="2137" t="s">
        <v>1069</v>
      </c>
      <c r="C494" s="2233">
        <v>1</v>
      </c>
      <c r="D494" s="1591">
        <f>'[9]sp. DRG'!E421</f>
        <v>3088.8648489140701</v>
      </c>
      <c r="E494" s="1592">
        <f>'[9]sp. DRG'!F421</f>
        <v>4187.0180799999998</v>
      </c>
      <c r="F494" s="1593">
        <f>'[9]sp. DRG'!G421</f>
        <v>3088.8648489140701</v>
      </c>
      <c r="G494" s="1596">
        <f>'[9]sp. DRG'!H421</f>
        <v>4187.0180799999998</v>
      </c>
      <c r="H494" s="1659"/>
      <c r="I494" s="1592"/>
      <c r="J494" s="1651"/>
      <c r="K494" s="1594"/>
      <c r="L494" s="1650">
        <f>'[9]sp. DRG'!I421</f>
        <v>80.344339190635196</v>
      </c>
      <c r="M494" s="1656">
        <f>'[9]sp. DRG'!J421</f>
        <v>1419.8229799999999</v>
      </c>
      <c r="N494" s="1651">
        <f>'[9]sp. DRG'!K421</f>
        <v>62.657908034360794</v>
      </c>
      <c r="O494" s="1651">
        <f>'[9]sp. DRG'!L421</f>
        <v>0</v>
      </c>
      <c r="P494" s="1656">
        <f>'[9]sp. DRG'!M421</f>
        <v>1184.944</v>
      </c>
      <c r="Q494" s="1651">
        <f>'[9]sp. DRG'!N421</f>
        <v>0</v>
      </c>
      <c r="R494" s="1656">
        <f>'[9]sp. DRG'!O421</f>
        <v>0</v>
      </c>
      <c r="S494" s="1658">
        <f>'[9]sp. DRG'!P421</f>
        <v>0</v>
      </c>
      <c r="T494" s="1659">
        <f>'[9]sp. DRG'!Q421</f>
        <v>1357</v>
      </c>
      <c r="U494" s="1656">
        <f>'[9]sp. DRG'!R421</f>
        <v>449.93063000000001</v>
      </c>
      <c r="V494" s="1651">
        <f>'[9]sp. DRG'!S421</f>
        <v>945</v>
      </c>
      <c r="W494" s="1657">
        <f>'[9]sp. DRG'!T421</f>
        <v>367.53063000000003</v>
      </c>
      <c r="X494" s="1654">
        <f t="shared" si="104"/>
        <v>6056.7716899999996</v>
      </c>
      <c r="Y494" s="1620">
        <f t="shared" si="105"/>
        <v>5739.4927099999995</v>
      </c>
      <c r="Z494" s="1597"/>
      <c r="AA494" s="1597"/>
    </row>
    <row r="495" spans="1:27" s="1598" customFormat="1" ht="33.75">
      <c r="A495" s="2110" t="s">
        <v>1070</v>
      </c>
      <c r="B495" s="2137" t="s">
        <v>1071</v>
      </c>
      <c r="C495" s="2233">
        <v>1</v>
      </c>
      <c r="D495" s="1591">
        <f>'[9]sp. DRG'!E422</f>
        <v>4639.9847857265177</v>
      </c>
      <c r="E495" s="1592">
        <f>'[9]sp. DRG'!F422</f>
        <v>17340.922340000001</v>
      </c>
      <c r="F495" s="1593">
        <f>'[9]sp. DRG'!G422</f>
        <v>4639.9847857265177</v>
      </c>
      <c r="G495" s="1596">
        <f>'[9]sp. DRG'!H422</f>
        <v>17340.922340000001</v>
      </c>
      <c r="H495" s="1659"/>
      <c r="I495" s="1592"/>
      <c r="J495" s="1651"/>
      <c r="K495" s="1594"/>
      <c r="L495" s="1650">
        <f>'[9]sp. DRG'!I422</f>
        <v>184.96192500000001</v>
      </c>
      <c r="M495" s="1656">
        <f>'[9]sp. DRG'!J422</f>
        <v>982.16489999999999</v>
      </c>
      <c r="N495" s="1651">
        <f>'[9]sp. DRG'!K422</f>
        <v>171.96112916666669</v>
      </c>
      <c r="O495" s="1651">
        <f>'[9]sp. DRG'!L422</f>
        <v>0</v>
      </c>
      <c r="P495" s="1656">
        <f>'[9]sp. DRG'!M422</f>
        <v>2063.5335500000001</v>
      </c>
      <c r="Q495" s="1651">
        <f>'[9]sp. DRG'!N422</f>
        <v>0</v>
      </c>
      <c r="R495" s="1656">
        <f>'[9]sp. DRG'!O422</f>
        <v>0</v>
      </c>
      <c r="S495" s="1658">
        <f>'[9]sp. DRG'!P422</f>
        <v>0</v>
      </c>
      <c r="T495" s="1659">
        <f>'[9]sp. DRG'!Q422</f>
        <v>679</v>
      </c>
      <c r="U495" s="1656">
        <f>'[9]sp. DRG'!R422</f>
        <v>221.68631000000002</v>
      </c>
      <c r="V495" s="1651">
        <f>'[9]sp. DRG'!S422</f>
        <v>620</v>
      </c>
      <c r="W495" s="1657">
        <f>'[9]sp. DRG'!T422</f>
        <v>221.37810000000002</v>
      </c>
      <c r="X495" s="1654">
        <f t="shared" si="104"/>
        <v>18544.773550000002</v>
      </c>
      <c r="Y495" s="1620">
        <f t="shared" si="105"/>
        <v>19625.833989999999</v>
      </c>
      <c r="Z495" s="1597"/>
      <c r="AA495" s="1597"/>
    </row>
    <row r="496" spans="1:27" s="1598" customFormat="1" ht="45">
      <c r="A496" s="2110" t="s">
        <v>1072</v>
      </c>
      <c r="B496" s="2137" t="s">
        <v>1073</v>
      </c>
      <c r="C496" s="2233">
        <v>1</v>
      </c>
      <c r="D496" s="1591">
        <f>'[9]sp. DRG'!E423</f>
        <v>1925.937787755684</v>
      </c>
      <c r="E496" s="1592">
        <f>'[9]sp. DRG'!F423</f>
        <v>5404.5666200000005</v>
      </c>
      <c r="F496" s="1593">
        <f>'[9]sp. DRG'!G423</f>
        <v>1925.937787755684</v>
      </c>
      <c r="G496" s="1596">
        <f>'[9]sp. DRG'!H423</f>
        <v>5404.5666200000005</v>
      </c>
      <c r="H496" s="1659"/>
      <c r="I496" s="1592"/>
      <c r="J496" s="1651"/>
      <c r="K496" s="1594"/>
      <c r="L496" s="1650">
        <f>'[9]sp. DRG'!I423</f>
        <v>56.993829479837657</v>
      </c>
      <c r="M496" s="1656">
        <f>'[9]sp. DRG'!J423</f>
        <v>1519.4178300000001</v>
      </c>
      <c r="N496" s="1651">
        <f>'[9]sp. DRG'!K423</f>
        <v>36.02156641387478</v>
      </c>
      <c r="O496" s="1651">
        <f>'[9]sp. DRG'!L423</f>
        <v>0</v>
      </c>
      <c r="P496" s="1656">
        <f>'[9]sp. DRG'!M423</f>
        <v>125.4554</v>
      </c>
      <c r="Q496" s="1651">
        <f>'[9]sp. DRG'!N423</f>
        <v>0</v>
      </c>
      <c r="R496" s="1656">
        <f>'[9]sp. DRG'!O423</f>
        <v>0</v>
      </c>
      <c r="S496" s="1658">
        <f>'[9]sp. DRG'!P423</f>
        <v>0</v>
      </c>
      <c r="T496" s="1659">
        <f>'[9]sp. DRG'!Q423</f>
        <v>568</v>
      </c>
      <c r="U496" s="1656">
        <f>'[9]sp. DRG'!R423</f>
        <v>184.01991000000001</v>
      </c>
      <c r="V496" s="1651">
        <f>'[9]sp. DRG'!S423</f>
        <v>568</v>
      </c>
      <c r="W496" s="1657">
        <f>'[9]sp. DRG'!T423</f>
        <v>184.01991000000001</v>
      </c>
      <c r="X496" s="1654">
        <f t="shared" si="104"/>
        <v>7108.0043600000008</v>
      </c>
      <c r="Y496" s="1620">
        <f t="shared" si="105"/>
        <v>5714.0419300000003</v>
      </c>
      <c r="Z496" s="1597"/>
      <c r="AA496" s="1597"/>
    </row>
    <row r="497" spans="1:27" s="1598" customFormat="1" ht="33.75">
      <c r="A497" s="2110" t="s">
        <v>1074</v>
      </c>
      <c r="B497" s="2137" t="s">
        <v>1075</v>
      </c>
      <c r="C497" s="2233">
        <v>1</v>
      </c>
      <c r="D497" s="1591">
        <f>'[9]sp. DRG'!E424</f>
        <v>950.46015283662541</v>
      </c>
      <c r="E497" s="1592">
        <f>'[9]sp. DRG'!F424</f>
        <v>2302.4479000000001</v>
      </c>
      <c r="F497" s="1593">
        <f>'[9]sp. DRG'!G424</f>
        <v>907.26036716456383</v>
      </c>
      <c r="G497" s="1596">
        <f>'[9]sp. DRG'!H424</f>
        <v>2197.7983200000003</v>
      </c>
      <c r="H497" s="1659"/>
      <c r="I497" s="1592"/>
      <c r="J497" s="1651"/>
      <c r="K497" s="1594"/>
      <c r="L497" s="1650">
        <f>'[9]sp. DRG'!I424</f>
        <v>0</v>
      </c>
      <c r="M497" s="1656">
        <f>'[9]sp. DRG'!J424</f>
        <v>2219.5430999999999</v>
      </c>
      <c r="N497" s="1656">
        <f>'[9]sp. DRG'!K424</f>
        <v>0</v>
      </c>
      <c r="O497" s="1656">
        <f>'[9]sp. DRG'!L424</f>
        <v>0</v>
      </c>
      <c r="P497" s="1656">
        <f>'[9]sp. DRG'!M424</f>
        <v>0</v>
      </c>
      <c r="Q497" s="1651">
        <f>'[9]sp. DRG'!N424</f>
        <v>0</v>
      </c>
      <c r="R497" s="1656">
        <f>'[9]sp. DRG'!O424</f>
        <v>0</v>
      </c>
      <c r="S497" s="1658">
        <f>'[9]sp. DRG'!P424</f>
        <v>0</v>
      </c>
      <c r="T497" s="1659">
        <f>'[9]sp. DRG'!Q424</f>
        <v>1538</v>
      </c>
      <c r="U497" s="1656">
        <f>'[9]sp. DRG'!R424</f>
        <v>356.54594000000003</v>
      </c>
      <c r="V497" s="1651">
        <f>'[9]sp. DRG'!S424</f>
        <v>1361</v>
      </c>
      <c r="W497" s="1657">
        <f>'[9]sp. DRG'!T424</f>
        <v>310.10377</v>
      </c>
      <c r="X497" s="1654">
        <f t="shared" si="104"/>
        <v>4878.53694</v>
      </c>
      <c r="Y497" s="1620">
        <f t="shared" si="105"/>
        <v>2507.9020900000005</v>
      </c>
      <c r="Z497" s="1597"/>
      <c r="AA497" s="1597"/>
    </row>
    <row r="498" spans="1:27" s="1598" customFormat="1" ht="22.5">
      <c r="A498" s="2110" t="s">
        <v>1076</v>
      </c>
      <c r="B498" s="2137" t="s">
        <v>1077</v>
      </c>
      <c r="C498" s="2233">
        <v>1</v>
      </c>
      <c r="D498" s="1591">
        <f>'[9]sp. DRG'!E425</f>
        <v>2346.1319002076571</v>
      </c>
      <c r="E498" s="1592">
        <f>'[9]sp. DRG'!F425</f>
        <v>4010.8297900000002</v>
      </c>
      <c r="F498" s="1593">
        <f>'[9]sp. DRG'!G425</f>
        <v>2346.1319002076571</v>
      </c>
      <c r="G498" s="1596">
        <f>'[9]sp. DRG'!H425</f>
        <v>4010.8297900000002</v>
      </c>
      <c r="H498" s="1659"/>
      <c r="I498" s="1592"/>
      <c r="J498" s="1651"/>
      <c r="K498" s="1594"/>
      <c r="L498" s="1650">
        <f>'[9]sp. DRG'!I425</f>
        <v>270.40236403933267</v>
      </c>
      <c r="M498" s="1656">
        <f>'[9]sp. DRG'!J425</f>
        <v>198.4973</v>
      </c>
      <c r="N498" s="1651">
        <f>'[9]sp. DRG'!K425</f>
        <v>262.92665991919506</v>
      </c>
      <c r="O498" s="1651">
        <f>'[9]sp. DRG'!L425</f>
        <v>0</v>
      </c>
      <c r="P498" s="1656">
        <f>'[9]sp. DRG'!M425</f>
        <v>609.51702999999998</v>
      </c>
      <c r="Q498" s="1651">
        <f>'[9]sp. DRG'!N425</f>
        <v>0</v>
      </c>
      <c r="R498" s="1656">
        <f>'[9]sp. DRG'!O425</f>
        <v>0</v>
      </c>
      <c r="S498" s="1658">
        <f>'[9]sp. DRG'!P425</f>
        <v>0</v>
      </c>
      <c r="T498" s="1659">
        <f>'[9]sp. DRG'!Q425</f>
        <v>2779</v>
      </c>
      <c r="U498" s="1656">
        <f>'[9]sp. DRG'!R425</f>
        <v>875.54854</v>
      </c>
      <c r="V498" s="1651">
        <f>'[9]sp. DRG'!S425</f>
        <v>2779</v>
      </c>
      <c r="W498" s="1657">
        <f>'[9]sp. DRG'!T425</f>
        <v>875.54854</v>
      </c>
      <c r="X498" s="1654">
        <f t="shared" si="104"/>
        <v>5084.8756300000005</v>
      </c>
      <c r="Y498" s="1620">
        <f t="shared" si="105"/>
        <v>5495.8953600000004</v>
      </c>
      <c r="Z498" s="1597"/>
      <c r="AA498" s="1597"/>
    </row>
    <row r="499" spans="1:27" s="1598" customFormat="1" ht="33.75">
      <c r="A499" s="2110" t="s">
        <v>1078</v>
      </c>
      <c r="B499" s="2137" t="s">
        <v>1079</v>
      </c>
      <c r="C499" s="2233">
        <v>1</v>
      </c>
      <c r="D499" s="1591">
        <f>'[9]sp. DRG'!E426</f>
        <v>6776.9389797308795</v>
      </c>
      <c r="E499" s="1592">
        <f>'[9]sp. DRG'!F426</f>
        <v>19097.956200000001</v>
      </c>
      <c r="F499" s="1593">
        <f>'[9]sp. DRG'!G426</f>
        <v>5234.4825342076865</v>
      </c>
      <c r="G499" s="1596">
        <f>'[9]sp. DRG'!H426</f>
        <v>14751.19054</v>
      </c>
      <c r="H499" s="1659"/>
      <c r="I499" s="1592"/>
      <c r="J499" s="1651"/>
      <c r="K499" s="1594"/>
      <c r="L499" s="1650">
        <f>'[9]sp. DRG'!I426</f>
        <v>0</v>
      </c>
      <c r="M499" s="1656">
        <f>'[9]sp. DRG'!J426</f>
        <v>0</v>
      </c>
      <c r="N499" s="1651">
        <f>'[9]sp. DRG'!K426</f>
        <v>0</v>
      </c>
      <c r="O499" s="1651">
        <f>'[9]sp. DRG'!L426</f>
        <v>0</v>
      </c>
      <c r="P499" s="1656">
        <f>'[9]sp. DRG'!M426</f>
        <v>0</v>
      </c>
      <c r="Q499" s="1651">
        <f>'[9]sp. DRG'!N426</f>
        <v>0</v>
      </c>
      <c r="R499" s="1656">
        <f>'[9]sp. DRG'!O426</f>
        <v>0</v>
      </c>
      <c r="S499" s="1658">
        <f>'[9]sp. DRG'!P426</f>
        <v>0</v>
      </c>
      <c r="T499" s="1659">
        <f>'[9]sp. DRG'!Q426</f>
        <v>28371</v>
      </c>
      <c r="U499" s="1656">
        <f>'[9]sp. DRG'!R426</f>
        <v>7918.4651800000001</v>
      </c>
      <c r="V499" s="1651">
        <f>'[9]sp. DRG'!S426</f>
        <v>22323</v>
      </c>
      <c r="W499" s="1657">
        <f>'[9]sp. DRG'!T426</f>
        <v>5523.8116500000006</v>
      </c>
      <c r="X499" s="1654">
        <f t="shared" si="104"/>
        <v>27016.42138</v>
      </c>
      <c r="Y499" s="1620">
        <f t="shared" si="105"/>
        <v>20275.002189999999</v>
      </c>
      <c r="Z499" s="1597"/>
      <c r="AA499" s="1597"/>
    </row>
    <row r="500" spans="1:27" s="1598" customFormat="1" ht="22.5">
      <c r="A500" s="2110" t="s">
        <v>1080</v>
      </c>
      <c r="B500" s="2137" t="s">
        <v>1081</v>
      </c>
      <c r="C500" s="2233">
        <v>1</v>
      </c>
      <c r="D500" s="1591">
        <f>'[9]sp. DRG'!E427</f>
        <v>7473.3395765525638</v>
      </c>
      <c r="E500" s="1592">
        <f>'[9]sp. DRG'!F427</f>
        <v>17117.572199999999</v>
      </c>
      <c r="F500" s="1593">
        <f>'[9]sp. DRG'!G427</f>
        <v>7036.5853520105993</v>
      </c>
      <c r="G500" s="1596">
        <f>'[9]sp. DRG'!H427</f>
        <v>16117.1932</v>
      </c>
      <c r="H500" s="1659"/>
      <c r="I500" s="1592"/>
      <c r="J500" s="1651"/>
      <c r="K500" s="1594"/>
      <c r="L500" s="1650">
        <f>'[9]sp. DRG'!I427</f>
        <v>1832.9256725158987</v>
      </c>
      <c r="M500" s="1656">
        <f>'[9]sp. DRG'!J427</f>
        <v>626.84721999999999</v>
      </c>
      <c r="N500" s="1651">
        <f>'[9]sp. DRG'!K427</f>
        <v>1170.718156232911</v>
      </c>
      <c r="O500" s="1651">
        <f>'[9]sp. DRG'!L427</f>
        <v>0</v>
      </c>
      <c r="P500" s="1656">
        <f>'[9]sp. DRG'!M427</f>
        <v>2713.9608200000002</v>
      </c>
      <c r="Q500" s="1651">
        <f>'[9]sp. DRG'!N427</f>
        <v>0</v>
      </c>
      <c r="R500" s="1656">
        <f>'[9]sp. DRG'!O427</f>
        <v>0</v>
      </c>
      <c r="S500" s="1658">
        <f>'[9]sp. DRG'!P427</f>
        <v>0</v>
      </c>
      <c r="T500" s="1659">
        <f>'[9]sp. DRG'!Q427</f>
        <v>4922</v>
      </c>
      <c r="U500" s="1656">
        <f>'[9]sp. DRG'!R427</f>
        <v>1502.54357</v>
      </c>
      <c r="V500" s="1651">
        <f>'[9]sp. DRG'!S427</f>
        <v>3742</v>
      </c>
      <c r="W500" s="1657">
        <f>'[9]sp. DRG'!T427</f>
        <v>1109.3018400000001</v>
      </c>
      <c r="X500" s="1654">
        <f t="shared" si="104"/>
        <v>19246.96299</v>
      </c>
      <c r="Y500" s="1620">
        <f t="shared" si="105"/>
        <v>19940.455860000002</v>
      </c>
      <c r="Z500" s="1597"/>
      <c r="AA500" s="1597"/>
    </row>
    <row r="501" spans="1:27" s="1598" customFormat="1">
      <c r="A501" s="2110" t="s">
        <v>1082</v>
      </c>
      <c r="B501" s="2137" t="s">
        <v>1083</v>
      </c>
      <c r="C501" s="2187">
        <v>3</v>
      </c>
      <c r="D501" s="1591"/>
      <c r="E501" s="1656"/>
      <c r="F501" s="1651"/>
      <c r="G501" s="1658"/>
      <c r="H501" s="1659"/>
      <c r="I501" s="1656"/>
      <c r="J501" s="1651"/>
      <c r="K501" s="1657"/>
      <c r="L501" s="1650">
        <f>'[9]sp. recuperare si  cronici'!E123</f>
        <v>3387.7291606240738</v>
      </c>
      <c r="M501" s="1650">
        <f>'[9]sp. recuperare si  cronici'!F123</f>
        <v>7469.38213</v>
      </c>
      <c r="N501" s="1650">
        <f>'[9]sp. recuperare si  cronici'!G123</f>
        <v>2926.9681964791462</v>
      </c>
      <c r="O501" s="1650">
        <f>'[9]sp. recuperare si  cronici'!H123</f>
        <v>0</v>
      </c>
      <c r="P501" s="1650">
        <f>'[9]sp. recuperare si  cronici'!I123</f>
        <v>6453.4804599999998</v>
      </c>
      <c r="Q501" s="1650">
        <f>'[9]sp. recuperare si  cronici'!J123</f>
        <v>0</v>
      </c>
      <c r="R501" s="1650">
        <f>'[9]sp. recuperare si  cronici'!K123</f>
        <v>0</v>
      </c>
      <c r="S501" s="1650">
        <f>'[9]sp. recuperare si  cronici'!L123</f>
        <v>0</v>
      </c>
      <c r="T501" s="1650">
        <f>'[9]sp. recuperare si  cronici'!M123</f>
        <v>0</v>
      </c>
      <c r="U501" s="1650">
        <f>'[9]sp. recuperare si  cronici'!N123</f>
        <v>0</v>
      </c>
      <c r="V501" s="1650">
        <f>'[9]sp. recuperare si  cronici'!O123</f>
        <v>0</v>
      </c>
      <c r="W501" s="1650">
        <f>'[9]sp. recuperare si  cronici'!P123</f>
        <v>0</v>
      </c>
      <c r="X501" s="1654">
        <f t="shared" si="104"/>
        <v>7469.38213</v>
      </c>
      <c r="Y501" s="1620">
        <f t="shared" si="105"/>
        <v>6453.4804599999998</v>
      </c>
      <c r="Z501" s="1597"/>
      <c r="AA501" s="1597"/>
    </row>
    <row r="502" spans="1:27" s="1598" customFormat="1">
      <c r="A502" s="2110" t="s">
        <v>1084</v>
      </c>
      <c r="B502" s="2137" t="s">
        <v>1085</v>
      </c>
      <c r="C502" s="1590">
        <v>1</v>
      </c>
      <c r="D502" s="1591">
        <f>'[9]sp. DRG'!E428</f>
        <v>5768.6462432301169</v>
      </c>
      <c r="E502" s="1592">
        <f>'[9]sp. DRG'!F428</f>
        <v>14163.56964</v>
      </c>
      <c r="F502" s="1593">
        <f>'[9]sp. DRG'!G428</f>
        <v>5394.6591766477586</v>
      </c>
      <c r="G502" s="1596">
        <f>'[9]sp. DRG'!H428</f>
        <v>13245.33135</v>
      </c>
      <c r="H502" s="1659"/>
      <c r="I502" s="1656"/>
      <c r="J502" s="1651"/>
      <c r="K502" s="1657"/>
      <c r="L502" s="1650">
        <f>'[9]sp. DRG'!I428</f>
        <v>260.23414059022383</v>
      </c>
      <c r="M502" s="1656">
        <f>'[9]sp. DRG'!J428</f>
        <v>0</v>
      </c>
      <c r="N502" s="1656">
        <f>'[9]sp. DRG'!K428</f>
        <v>148.56958379952118</v>
      </c>
      <c r="O502" s="1656">
        <f>'[9]sp. DRG'!L428</f>
        <v>0</v>
      </c>
      <c r="P502" s="1656">
        <f>'[9]sp. DRG'!M428</f>
        <v>987.94018999999992</v>
      </c>
      <c r="Q502" s="1656">
        <f>'[9]sp. DRG'!N428</f>
        <v>0</v>
      </c>
      <c r="R502" s="1656">
        <f>'[9]sp. DRG'!O428</f>
        <v>0</v>
      </c>
      <c r="S502" s="1656">
        <f>'[9]sp. DRG'!P428</f>
        <v>0</v>
      </c>
      <c r="T502" s="1659">
        <f>'[9]sp. DRG'!Q428</f>
        <v>4312</v>
      </c>
      <c r="U502" s="1656">
        <f>'[9]sp. DRG'!R428</f>
        <v>761.10298999999998</v>
      </c>
      <c r="V502" s="1651">
        <f>'[9]sp. DRG'!S428</f>
        <v>4233</v>
      </c>
      <c r="W502" s="1657">
        <f>'[9]sp. DRG'!T428</f>
        <v>736.66926000000001</v>
      </c>
      <c r="X502" s="1654">
        <f t="shared" si="104"/>
        <v>14924.672629999999</v>
      </c>
      <c r="Y502" s="1620">
        <f t="shared" si="105"/>
        <v>14969.9408</v>
      </c>
      <c r="Z502" s="1597"/>
      <c r="AA502" s="1597"/>
    </row>
    <row r="503" spans="1:27" s="1598" customFormat="1" ht="33.75">
      <c r="A503" s="2234" t="s">
        <v>1086</v>
      </c>
      <c r="B503" s="2235" t="s">
        <v>1087</v>
      </c>
      <c r="C503" s="2236">
        <v>1</v>
      </c>
      <c r="D503" s="2237">
        <f>'[9]sp. DRG'!E429</f>
        <v>0</v>
      </c>
      <c r="E503" s="2238">
        <f>'[9]sp. DRG'!F429</f>
        <v>0</v>
      </c>
      <c r="F503" s="2239">
        <f>'[9]sp. DRG'!G429</f>
        <v>0</v>
      </c>
      <c r="G503" s="2240">
        <f>'[9]sp. DRG'!H429</f>
        <v>0</v>
      </c>
      <c r="H503" s="2241"/>
      <c r="I503" s="2242"/>
      <c r="J503" s="2243"/>
      <c r="K503" s="2244"/>
      <c r="L503" s="2245">
        <f>'[9]sp. DRG'!I429</f>
        <v>0</v>
      </c>
      <c r="M503" s="2242">
        <f>'[9]sp. DRG'!J429</f>
        <v>0</v>
      </c>
      <c r="N503" s="1651">
        <f>'[9]sp. DRG'!K430</f>
        <v>0</v>
      </c>
      <c r="O503" s="1651">
        <f>'[9]sp. DRG'!L430</f>
        <v>0</v>
      </c>
      <c r="P503" s="2242">
        <f>'[9]sp. DRG'!M429</f>
        <v>0</v>
      </c>
      <c r="Q503" s="2243">
        <f>'[9]sp. DRG'!N429</f>
        <v>0</v>
      </c>
      <c r="R503" s="2242">
        <f>'[9]sp. DRG'!O429</f>
        <v>0</v>
      </c>
      <c r="S503" s="2246">
        <f>'[9]sp. DRG'!P429</f>
        <v>0</v>
      </c>
      <c r="T503" s="2241">
        <f>'[9]sp. DRG'!Q429</f>
        <v>0</v>
      </c>
      <c r="U503" s="2242">
        <f>'[9]sp. DRG'!R429</f>
        <v>0</v>
      </c>
      <c r="V503" s="2243">
        <f>'[9]sp. DRG'!S429</f>
        <v>0</v>
      </c>
      <c r="W503" s="2244">
        <f>'[9]sp. DRG'!T429</f>
        <v>0</v>
      </c>
      <c r="X503" s="1654">
        <f t="shared" si="104"/>
        <v>0</v>
      </c>
      <c r="Y503" s="1620">
        <f t="shared" si="105"/>
        <v>0</v>
      </c>
      <c r="Z503" s="1597"/>
      <c r="AA503" s="1597"/>
    </row>
    <row r="504" spans="1:27" s="1598" customFormat="1" ht="45">
      <c r="A504" s="2110" t="s">
        <v>1088</v>
      </c>
      <c r="B504" s="2137" t="s">
        <v>1089</v>
      </c>
      <c r="C504" s="1590">
        <v>1</v>
      </c>
      <c r="D504" s="1591">
        <f>'[9]sp. DRG'!E430</f>
        <v>307.09205055851459</v>
      </c>
      <c r="E504" s="1592">
        <f>'[9]sp. DRG'!F430</f>
        <v>606.93765000000008</v>
      </c>
      <c r="F504" s="1593">
        <f>'[9]sp. DRG'!G430</f>
        <v>307.09205055851459</v>
      </c>
      <c r="G504" s="1596">
        <f>'[9]sp. DRG'!H430</f>
        <v>606.93765000000008</v>
      </c>
      <c r="H504" s="1659"/>
      <c r="I504" s="1656"/>
      <c r="J504" s="1651"/>
      <c r="K504" s="1657"/>
      <c r="L504" s="1650">
        <f>'[9]sp. DRG'!I430</f>
        <v>0</v>
      </c>
      <c r="M504" s="1650">
        <f>'[9]sp. DRG'!J430</f>
        <v>4249.09141</v>
      </c>
      <c r="N504" s="1650">
        <f>'[9]sp. DRG'!K430</f>
        <v>0</v>
      </c>
      <c r="O504" s="1650">
        <f>'[9]sp. DRG'!L430</f>
        <v>0</v>
      </c>
      <c r="P504" s="1650">
        <f>'[9]sp. DRG'!M430</f>
        <v>0</v>
      </c>
      <c r="Q504" s="1650">
        <f>'[9]sp. DRG'!N430</f>
        <v>0</v>
      </c>
      <c r="R504" s="1650">
        <f>'[9]sp. DRG'!O430</f>
        <v>0</v>
      </c>
      <c r="S504" s="1650">
        <f>'[9]sp. DRG'!P430</f>
        <v>0</v>
      </c>
      <c r="T504" s="1659">
        <f>'[9]sp. DRG'!Q430</f>
        <v>0</v>
      </c>
      <c r="U504" s="1656">
        <f>'[9]sp. DRG'!R430</f>
        <v>0</v>
      </c>
      <c r="V504" s="1651">
        <f>'[9]sp. DRG'!S430</f>
        <v>0</v>
      </c>
      <c r="W504" s="1657">
        <f>'[9]sp. DRG'!T430</f>
        <v>0</v>
      </c>
      <c r="X504" s="1654">
        <f t="shared" si="104"/>
        <v>4856.0290599999998</v>
      </c>
      <c r="Y504" s="1620">
        <f t="shared" si="105"/>
        <v>606.93765000000008</v>
      </c>
      <c r="Z504" s="1597"/>
      <c r="AA504" s="1597"/>
    </row>
    <row r="505" spans="1:27" s="1598" customFormat="1" ht="22.5">
      <c r="A505" s="2110" t="s">
        <v>1090</v>
      </c>
      <c r="B505" s="2137" t="s">
        <v>1091</v>
      </c>
      <c r="C505" s="1590">
        <v>1</v>
      </c>
      <c r="D505" s="1591">
        <f>'[9]sp. DRG'!E431</f>
        <v>146.42996685488626</v>
      </c>
      <c r="E505" s="1592">
        <f>'[9]sp. DRG'!F431</f>
        <v>181.83848999999998</v>
      </c>
      <c r="F505" s="1593">
        <f>'[9]sp. DRG'!G431</f>
        <v>136.51187941491949</v>
      </c>
      <c r="G505" s="1596">
        <f>'[9]sp. DRG'!H431</f>
        <v>169.52208999999999</v>
      </c>
      <c r="H505" s="1659"/>
      <c r="I505" s="1656"/>
      <c r="J505" s="1651"/>
      <c r="K505" s="1657"/>
      <c r="L505" s="1650">
        <f>'[9]sp. DRG'!I431</f>
        <v>7529.6284170375084</v>
      </c>
      <c r="M505" s="1650">
        <f>'[9]sp. DRG'!J431</f>
        <v>1730.4737600000001</v>
      </c>
      <c r="N505" s="1650">
        <f>'[9]sp. DRG'!K431</f>
        <v>6758</v>
      </c>
      <c r="O505" s="1650">
        <f>'[9]sp. DRG'!L431</f>
        <v>0</v>
      </c>
      <c r="P505" s="1650">
        <f>'[9]sp. DRG'!M431</f>
        <v>1488.24676</v>
      </c>
      <c r="Q505" s="1650">
        <f>'[9]sp. DRG'!N431</f>
        <v>0</v>
      </c>
      <c r="R505" s="1650">
        <f>'[9]sp. DRG'!O431</f>
        <v>0</v>
      </c>
      <c r="S505" s="1650">
        <f>'[9]sp. DRG'!P431</f>
        <v>0</v>
      </c>
      <c r="T505" s="1659">
        <f>'[9]sp. DRG'!Q431</f>
        <v>866</v>
      </c>
      <c r="U505" s="1656">
        <f>'[9]sp. DRG'!R431</f>
        <v>162.93450000000001</v>
      </c>
      <c r="V505" s="1651">
        <f>'[9]sp. DRG'!S431</f>
        <v>805</v>
      </c>
      <c r="W505" s="1657">
        <f>'[9]sp. DRG'!T431</f>
        <v>157.70680999999999</v>
      </c>
      <c r="X505" s="1654">
        <f t="shared" si="104"/>
        <v>2075.2467500000002</v>
      </c>
      <c r="Y505" s="1620">
        <f t="shared" si="105"/>
        <v>1815.4756599999998</v>
      </c>
      <c r="Z505" s="1597"/>
      <c r="AA505" s="1597"/>
    </row>
    <row r="506" spans="1:27" s="1598" customFormat="1" ht="22.5">
      <c r="A506" s="2110" t="s">
        <v>1092</v>
      </c>
      <c r="B506" s="2137" t="s">
        <v>1093</v>
      </c>
      <c r="C506" s="1590">
        <v>1</v>
      </c>
      <c r="D506" s="1591">
        <f>'[9]sp. DRG'!E432</f>
        <v>2006.3347153469654</v>
      </c>
      <c r="E506" s="1592">
        <f>'[9]sp. DRG'!F432</f>
        <v>5763.4372300000005</v>
      </c>
      <c r="F506" s="1593">
        <f>'[9]sp. DRG'!G432</f>
        <v>1926.4068689906774</v>
      </c>
      <c r="G506" s="1596">
        <f>'[9]sp. DRG'!H432</f>
        <v>5533.8349000000007</v>
      </c>
      <c r="H506" s="1659"/>
      <c r="I506" s="1656"/>
      <c r="J506" s="1651"/>
      <c r="K506" s="1657"/>
      <c r="L506" s="1650">
        <f>'[9]sp. DRG'!I432</f>
        <v>774.74857871128256</v>
      </c>
      <c r="M506" s="1650">
        <f>'[9]sp. DRG'!J432</f>
        <v>0</v>
      </c>
      <c r="N506" s="1650">
        <f>'[9]sp. DRG'!K432</f>
        <v>766.99271691501679</v>
      </c>
      <c r="O506" s="1650">
        <f>'[9]sp. DRG'!L432</f>
        <v>0</v>
      </c>
      <c r="P506" s="1650">
        <f>'[9]sp. DRG'!M432</f>
        <v>5335.7764299999999</v>
      </c>
      <c r="Q506" s="1650">
        <f>'[9]sp. DRG'!N432</f>
        <v>0</v>
      </c>
      <c r="R506" s="1650">
        <f>'[9]sp. DRG'!O432</f>
        <v>0</v>
      </c>
      <c r="S506" s="1650">
        <f>'[9]sp. DRG'!P432</f>
        <v>0</v>
      </c>
      <c r="T506" s="1659">
        <f>'[9]sp. DRG'!Q432</f>
        <v>5086</v>
      </c>
      <c r="U506" s="1656">
        <f>'[9]sp. DRG'!R432</f>
        <v>1666.3641300000002</v>
      </c>
      <c r="V506" s="1651">
        <f>'[9]sp. DRG'!S432</f>
        <v>4769</v>
      </c>
      <c r="W506" s="1657">
        <f>'[9]sp. DRG'!T432</f>
        <v>1603.03243</v>
      </c>
      <c r="X506" s="1654">
        <f t="shared" si="104"/>
        <v>7429.8013600000004</v>
      </c>
      <c r="Y506" s="1620">
        <f t="shared" si="105"/>
        <v>12472.643760000001</v>
      </c>
      <c r="Z506" s="1597"/>
      <c r="AA506" s="1597"/>
    </row>
    <row r="507" spans="1:27" s="1598" customFormat="1">
      <c r="A507" s="2110" t="s">
        <v>1094</v>
      </c>
      <c r="B507" s="2137" t="s">
        <v>1095</v>
      </c>
      <c r="C507" s="1590">
        <v>1</v>
      </c>
      <c r="D507" s="1591">
        <f>'[9]sp. DRG'!E433</f>
        <v>510.7175773978642</v>
      </c>
      <c r="E507" s="1592">
        <f>'[9]sp. DRG'!F433</f>
        <v>834.06308999999999</v>
      </c>
      <c r="F507" s="1593">
        <f>'[9]sp. DRG'!G433</f>
        <v>412.95207333202711</v>
      </c>
      <c r="G507" s="1596">
        <f>'[9]sp. DRG'!H433</f>
        <v>674.40029000000004</v>
      </c>
      <c r="H507" s="1659"/>
      <c r="I507" s="1656"/>
      <c r="J507" s="1651"/>
      <c r="K507" s="1657"/>
      <c r="L507" s="1650">
        <f>'[9]sp. DRG'!I433</f>
        <v>0</v>
      </c>
      <c r="M507" s="1650">
        <f>'[9]sp. DRG'!J433</f>
        <v>1658.1747700000001</v>
      </c>
      <c r="N507" s="1650">
        <f>'[9]sp. DRG'!K433</f>
        <v>0</v>
      </c>
      <c r="O507" s="1650">
        <f>'[9]sp. DRG'!L433</f>
        <v>0</v>
      </c>
      <c r="P507" s="1650">
        <f>'[9]sp. DRG'!M433</f>
        <v>0</v>
      </c>
      <c r="Q507" s="1650">
        <f>'[9]sp. DRG'!N433</f>
        <v>0</v>
      </c>
      <c r="R507" s="1650">
        <f>'[9]sp. DRG'!O433</f>
        <v>0</v>
      </c>
      <c r="S507" s="1650">
        <f>'[9]sp. DRG'!P433</f>
        <v>0</v>
      </c>
      <c r="T507" s="1659">
        <f>'[9]sp. DRG'!Q433</f>
        <v>0</v>
      </c>
      <c r="U507" s="1656">
        <f>'[9]sp. DRG'!R433</f>
        <v>0</v>
      </c>
      <c r="V507" s="1651">
        <f>'[9]sp. DRG'!S433</f>
        <v>0</v>
      </c>
      <c r="W507" s="1657">
        <f>'[9]sp. DRG'!T433</f>
        <v>0</v>
      </c>
      <c r="X507" s="1654">
        <f t="shared" si="104"/>
        <v>2492.2378600000002</v>
      </c>
      <c r="Y507" s="1620">
        <f t="shared" si="105"/>
        <v>674.40029000000004</v>
      </c>
      <c r="Z507" s="1597"/>
      <c r="AA507" s="1597"/>
    </row>
    <row r="508" spans="1:27" s="1598" customFormat="1">
      <c r="A508" s="2110" t="s">
        <v>1096</v>
      </c>
      <c r="B508" s="2137" t="s">
        <v>1097</v>
      </c>
      <c r="C508" s="1590">
        <v>3</v>
      </c>
      <c r="D508" s="1591"/>
      <c r="E508" s="1656"/>
      <c r="F508" s="1651"/>
      <c r="G508" s="1658"/>
      <c r="H508" s="1659"/>
      <c r="I508" s="1656"/>
      <c r="J508" s="1651"/>
      <c r="K508" s="1657"/>
      <c r="L508" s="1650">
        <f>'[9]sp. recuperare si  cronici'!E124</f>
        <v>1494.0687842523705</v>
      </c>
      <c r="M508" s="1650">
        <f>'[9]sp. recuperare si  cronici'!F124</f>
        <v>4724.6928200000002</v>
      </c>
      <c r="N508" s="1650">
        <f>'[9]sp. recuperare si  cronici'!G124</f>
        <v>1229.1984370613361</v>
      </c>
      <c r="O508" s="1650">
        <f>'[9]sp. recuperare si  cronici'!H124</f>
        <v>0</v>
      </c>
      <c r="P508" s="1650">
        <f>'[9]sp. recuperare si  cronici'!I124</f>
        <v>3887.0934800000005</v>
      </c>
      <c r="Q508" s="1650">
        <f>'[9]sp. recuperare si  cronici'!J124</f>
        <v>0</v>
      </c>
      <c r="R508" s="1650">
        <f>'[9]sp. recuperare si  cronici'!K124</f>
        <v>0</v>
      </c>
      <c r="S508" s="1650">
        <f>'[9]sp. recuperare si  cronici'!L124</f>
        <v>0</v>
      </c>
      <c r="T508" s="1659">
        <f>'[9]sp. recuperare si  cronici'!Q124</f>
        <v>409</v>
      </c>
      <c r="U508" s="1656">
        <f>'[9]sp. recuperare si  cronici'!R124</f>
        <v>74.604719999999986</v>
      </c>
      <c r="V508" s="1651">
        <f>'[9]sp. recuperare si  cronici'!S124</f>
        <v>170</v>
      </c>
      <c r="W508" s="1657">
        <f>'[9]sp. recuperare si  cronici'!T124</f>
        <v>74.079529999999991</v>
      </c>
      <c r="X508" s="1654">
        <f t="shared" si="104"/>
        <v>4799.2975400000005</v>
      </c>
      <c r="Y508" s="1620">
        <f t="shared" si="105"/>
        <v>3961.1730100000004</v>
      </c>
      <c r="Z508" s="1597"/>
      <c r="AA508" s="1597"/>
    </row>
    <row r="509" spans="1:27" s="1598" customFormat="1">
      <c r="A509" s="2110" t="s">
        <v>1098</v>
      </c>
      <c r="B509" s="2137" t="s">
        <v>1099</v>
      </c>
      <c r="C509" s="1590">
        <v>3</v>
      </c>
      <c r="D509" s="1591"/>
      <c r="E509" s="1656"/>
      <c r="F509" s="1651"/>
      <c r="G509" s="1658"/>
      <c r="H509" s="1659"/>
      <c r="I509" s="1656"/>
      <c r="J509" s="1651"/>
      <c r="K509" s="1657"/>
      <c r="L509" s="1650">
        <f>'[9]sp. recuperare si  cronici'!E125</f>
        <v>2349.2945634358903</v>
      </c>
      <c r="M509" s="1650">
        <f>'[9]sp. recuperare si  cronici'!F125</f>
        <v>5450.88681</v>
      </c>
      <c r="N509" s="1650">
        <f>'[9]sp. recuperare si  cronici'!G125</f>
        <v>2349.2945634358907</v>
      </c>
      <c r="O509" s="1650">
        <f>'[9]sp. recuperare si  cronici'!H125</f>
        <v>0</v>
      </c>
      <c r="P509" s="1650">
        <f>'[9]sp. recuperare si  cronici'!I125</f>
        <v>5450.8868100000009</v>
      </c>
      <c r="Q509" s="1650">
        <f>'[9]sp. recuperare si  cronici'!J125</f>
        <v>0</v>
      </c>
      <c r="R509" s="1650">
        <f>'[9]sp. recuperare si  cronici'!K125</f>
        <v>0</v>
      </c>
      <c r="S509" s="1650">
        <f>'[9]sp. recuperare si  cronici'!L125</f>
        <v>0</v>
      </c>
      <c r="T509" s="1659">
        <f>'[9]sp. recuperare si  cronici'!Q125</f>
        <v>1591</v>
      </c>
      <c r="U509" s="1656">
        <f>'[9]sp. recuperare si  cronici'!R125</f>
        <v>599.84186</v>
      </c>
      <c r="V509" s="1651">
        <f>'[9]sp. recuperare si  cronici'!S125</f>
        <v>1591</v>
      </c>
      <c r="W509" s="1657">
        <f>'[9]sp. recuperare si  cronici'!T125</f>
        <v>599.84186</v>
      </c>
      <c r="X509" s="1654">
        <f t="shared" si="104"/>
        <v>6050.7286700000004</v>
      </c>
      <c r="Y509" s="1620">
        <f t="shared" si="105"/>
        <v>6050.7286700000004</v>
      </c>
      <c r="Z509" s="1597"/>
      <c r="AA509" s="1597"/>
    </row>
    <row r="510" spans="1:27" s="1598" customFormat="1">
      <c r="A510" s="2110" t="s">
        <v>1100</v>
      </c>
      <c r="B510" s="2137" t="s">
        <v>1101</v>
      </c>
      <c r="C510" s="1590">
        <v>1</v>
      </c>
      <c r="D510" s="1591">
        <f>'[9]sp. DRG'!E434</f>
        <v>249.75011856830042</v>
      </c>
      <c r="E510" s="1592">
        <f>'[9]sp. DRG'!F434</f>
        <v>494.99973999999997</v>
      </c>
      <c r="F510" s="1593">
        <f>'[9]sp. DRG'!G434</f>
        <v>249.75011856830042</v>
      </c>
      <c r="G510" s="1596">
        <f>'[9]sp. DRG'!H434</f>
        <v>494.99973999999997</v>
      </c>
      <c r="H510" s="1659"/>
      <c r="I510" s="1656"/>
      <c r="J510" s="1651"/>
      <c r="K510" s="1657"/>
      <c r="L510" s="1650">
        <f>'[9]sp. DRG'!I434</f>
        <v>212.93866035675279</v>
      </c>
      <c r="M510" s="1650">
        <f>'[9]sp. DRG'!J434</f>
        <v>5389.7320199999995</v>
      </c>
      <c r="N510" s="1650">
        <f>'[9]sp. DRG'!K434</f>
        <v>194.11291378132626</v>
      </c>
      <c r="O510" s="1650">
        <f>'[9]sp. DRG'!L434</f>
        <v>0</v>
      </c>
      <c r="P510" s="1650">
        <f>'[9]sp. DRG'!M434</f>
        <v>189.82923</v>
      </c>
      <c r="Q510" s="1650">
        <f>'[9]sp. DRG'!N434</f>
        <v>0</v>
      </c>
      <c r="R510" s="1650">
        <f>'[9]sp. DRG'!O434</f>
        <v>0</v>
      </c>
      <c r="S510" s="1650">
        <f>'[9]sp. DRG'!P434</f>
        <v>0</v>
      </c>
      <c r="T510" s="1659">
        <f>'[9]sp. DRG'!Q434</f>
        <v>537</v>
      </c>
      <c r="U510" s="1656">
        <f>'[9]sp. DRG'!R434</f>
        <v>137.37056000000001</v>
      </c>
      <c r="V510" s="1651">
        <f>'[9]sp. DRG'!S434</f>
        <v>537</v>
      </c>
      <c r="W510" s="1657">
        <f>'[9]sp. DRG'!T434</f>
        <v>137.37056000000001</v>
      </c>
      <c r="X510" s="1654">
        <f t="shared" si="104"/>
        <v>6022.10232</v>
      </c>
      <c r="Y510" s="1620">
        <f t="shared" si="105"/>
        <v>822.19952999999998</v>
      </c>
      <c r="Z510" s="1597"/>
      <c r="AA510" s="1597"/>
    </row>
    <row r="511" spans="1:27" s="1598" customFormat="1">
      <c r="A511" s="2150" t="s">
        <v>1102</v>
      </c>
      <c r="B511" s="2203" t="s">
        <v>1103</v>
      </c>
      <c r="C511" s="2138">
        <v>1</v>
      </c>
      <c r="D511" s="1591">
        <f>'[9]sp. DRG'!E435</f>
        <v>163.59042120670026</v>
      </c>
      <c r="E511" s="1592">
        <f>'[9]sp. DRG'!F435</f>
        <v>168.99414000000002</v>
      </c>
      <c r="F511" s="1593">
        <f>'[9]sp. DRG'!G435</f>
        <v>157.70690549760315</v>
      </c>
      <c r="G511" s="1596">
        <f>'[9]sp. DRG'!H435</f>
        <v>162.91628</v>
      </c>
      <c r="H511" s="1659"/>
      <c r="I511" s="1656"/>
      <c r="J511" s="1651"/>
      <c r="K511" s="1657"/>
      <c r="L511" s="1650">
        <f>'[9]sp. DRG'!I435</f>
        <v>0</v>
      </c>
      <c r="M511" s="1650">
        <f>'[9]sp. DRG'!J435</f>
        <v>0</v>
      </c>
      <c r="N511" s="1650">
        <f>'[9]sp. DRG'!K435</f>
        <v>0</v>
      </c>
      <c r="O511" s="1650">
        <f>'[9]sp. DRG'!L435</f>
        <v>0</v>
      </c>
      <c r="P511" s="1650">
        <f>'[9]sp. DRG'!M435</f>
        <v>0</v>
      </c>
      <c r="Q511" s="1650">
        <f>'[9]sp. DRG'!N435</f>
        <v>0</v>
      </c>
      <c r="R511" s="1650">
        <f>'[9]sp. DRG'!O435</f>
        <v>0</v>
      </c>
      <c r="S511" s="1650">
        <f>'[9]sp. DRG'!P435</f>
        <v>0</v>
      </c>
      <c r="T511" s="1659">
        <f>'[9]sp. DRG'!Q435</f>
        <v>0</v>
      </c>
      <c r="U511" s="1656">
        <f>'[9]sp. DRG'!R435</f>
        <v>0</v>
      </c>
      <c r="V511" s="1651">
        <f>'[9]sp. DRG'!S435</f>
        <v>0</v>
      </c>
      <c r="W511" s="1657">
        <f>'[9]sp. DRG'!T435</f>
        <v>0</v>
      </c>
      <c r="X511" s="1654">
        <f t="shared" si="104"/>
        <v>168.99414000000002</v>
      </c>
      <c r="Y511" s="1620">
        <f t="shared" si="105"/>
        <v>162.91628</v>
      </c>
      <c r="Z511" s="1597"/>
      <c r="AA511" s="1597"/>
    </row>
    <row r="512" spans="1:27" s="1598" customFormat="1" ht="22.5">
      <c r="A512" s="2110" t="s">
        <v>1104</v>
      </c>
      <c r="B512" s="2137" t="s">
        <v>1105</v>
      </c>
      <c r="C512" s="1590">
        <v>3</v>
      </c>
      <c r="D512" s="1591"/>
      <c r="E512" s="1656"/>
      <c r="F512" s="1651"/>
      <c r="G512" s="1658"/>
      <c r="H512" s="1659"/>
      <c r="I512" s="1656"/>
      <c r="J512" s="1651"/>
      <c r="K512" s="1657"/>
      <c r="L512" s="1650">
        <f>'[9]sp. recuperare si  cronici'!E126</f>
        <v>517.82913995067827</v>
      </c>
      <c r="M512" s="1650">
        <f>'[9]sp. recuperare si  cronici'!F126</f>
        <v>3359.6754599999999</v>
      </c>
      <c r="N512" s="1650">
        <f>'[9]sp. recuperare si  cronici'!G126</f>
        <v>517.1545977188656</v>
      </c>
      <c r="O512" s="1650">
        <f>'[9]sp. recuperare si  cronici'!H126</f>
        <v>0</v>
      </c>
      <c r="P512" s="1650">
        <f>'[9]sp. recuperare si  cronici'!I126</f>
        <v>3355.2990299999997</v>
      </c>
      <c r="Q512" s="1650">
        <f>'[9]sp. recuperare si  cronici'!J126</f>
        <v>0</v>
      </c>
      <c r="R512" s="1650">
        <f>'[9]sp. recuperare si  cronici'!K126</f>
        <v>0</v>
      </c>
      <c r="S512" s="1650">
        <f>'[9]sp. recuperare si  cronici'!L126</f>
        <v>0</v>
      </c>
      <c r="T512" s="1659">
        <f>'[9]sp. recuperare si  cronici'!Q126</f>
        <v>137</v>
      </c>
      <c r="U512" s="1656">
        <f>'[9]sp. recuperare si  cronici'!R126</f>
        <v>45.370290000000004</v>
      </c>
      <c r="V512" s="1651">
        <f>'[9]sp. recuperare si  cronici'!S126</f>
        <v>137</v>
      </c>
      <c r="W512" s="1657">
        <f>'[9]sp. recuperare si  cronici'!T126</f>
        <v>45.370290000000004</v>
      </c>
      <c r="X512" s="1654">
        <f t="shared" si="104"/>
        <v>3405.0457499999998</v>
      </c>
      <c r="Y512" s="1620">
        <f t="shared" si="105"/>
        <v>3400.6693199999995</v>
      </c>
      <c r="Z512" s="1597"/>
      <c r="AA512" s="1597"/>
    </row>
    <row r="513" spans="1:27" s="1598" customFormat="1">
      <c r="A513" s="2150" t="s">
        <v>1106</v>
      </c>
      <c r="B513" s="2203" t="s">
        <v>1180</v>
      </c>
      <c r="C513" s="2138">
        <v>1</v>
      </c>
      <c r="D513" s="1591">
        <f>'[9]sp. DRG'!E436</f>
        <v>416.71594439727977</v>
      </c>
      <c r="E513" s="1592">
        <f>'[9]sp. DRG'!F436</f>
        <v>587.79555000000005</v>
      </c>
      <c r="F513" s="1593">
        <f>'[9]sp. DRG'!G436</f>
        <v>416.71594439727977</v>
      </c>
      <c r="G513" s="1596">
        <f>'[9]sp. DRG'!H436</f>
        <v>587.79555000000005</v>
      </c>
      <c r="H513" s="1659"/>
      <c r="I513" s="1656"/>
      <c r="J513" s="1651"/>
      <c r="K513" s="1657"/>
      <c r="L513" s="1650">
        <f>'[9]sp. DRG'!I436</f>
        <v>0</v>
      </c>
      <c r="M513" s="1650">
        <f>'[9]sp. DRG'!J436</f>
        <v>208.23953</v>
      </c>
      <c r="N513" s="1650">
        <f>'[9]sp. DRG'!K436</f>
        <v>0</v>
      </c>
      <c r="O513" s="1650">
        <f>'[9]sp. DRG'!L436</f>
        <v>0</v>
      </c>
      <c r="P513" s="1650">
        <f>'[9]sp. DRG'!M436</f>
        <v>0</v>
      </c>
      <c r="Q513" s="1650">
        <f>'[9]sp. DRG'!N436</f>
        <v>0</v>
      </c>
      <c r="R513" s="1650">
        <f>'[9]sp. DRG'!O436</f>
        <v>0</v>
      </c>
      <c r="S513" s="1650">
        <f>'[9]sp. DRG'!P436</f>
        <v>0</v>
      </c>
      <c r="T513" s="1659">
        <f>'[9]sp. DRG'!Q436</f>
        <v>543</v>
      </c>
      <c r="U513" s="1656">
        <f>'[9]sp. DRG'!R436</f>
        <v>209.55661000000001</v>
      </c>
      <c r="V513" s="1651">
        <f>'[9]sp. DRG'!S436</f>
        <v>439</v>
      </c>
      <c r="W513" s="1657">
        <f>'[9]sp. DRG'!T436</f>
        <v>184.58086999999998</v>
      </c>
      <c r="X513" s="1654">
        <f t="shared" si="104"/>
        <v>1005.5916900000001</v>
      </c>
      <c r="Y513" s="1620">
        <f t="shared" si="105"/>
        <v>772.37642000000005</v>
      </c>
      <c r="Z513" s="1597"/>
      <c r="AA513" s="1597"/>
    </row>
    <row r="514" spans="1:27" s="1598" customFormat="1">
      <c r="A514" s="2150" t="s">
        <v>1108</v>
      </c>
      <c r="B514" s="2203" t="s">
        <v>1109</v>
      </c>
      <c r="C514" s="2138">
        <v>1</v>
      </c>
      <c r="D514" s="1591">
        <f>'[9]sp. DRG'!E437</f>
        <v>688.69422785867118</v>
      </c>
      <c r="E514" s="1592">
        <f>'[9]sp. DRG'!F437</f>
        <v>1319.6070099999999</v>
      </c>
      <c r="F514" s="1593">
        <f>'[9]sp. DRG'!G437</f>
        <v>688.69422785867118</v>
      </c>
      <c r="G514" s="1596">
        <f>'[9]sp. DRG'!H437</f>
        <v>1319.6070099999999</v>
      </c>
      <c r="H514" s="1659"/>
      <c r="I514" s="1656"/>
      <c r="J514" s="1651"/>
      <c r="K514" s="1657"/>
      <c r="L514" s="1650">
        <f>'[9]sp. DRG'!I437</f>
        <v>0</v>
      </c>
      <c r="M514" s="1650">
        <f>'[9]sp. DRG'!J437</f>
        <v>0</v>
      </c>
      <c r="N514" s="1650">
        <f>'[9]sp. DRG'!K437</f>
        <v>0</v>
      </c>
      <c r="O514" s="1650">
        <f>'[9]sp. DRG'!L437</f>
        <v>0</v>
      </c>
      <c r="P514" s="1650">
        <f>'[9]sp. DRG'!M437</f>
        <v>0</v>
      </c>
      <c r="Q514" s="1650">
        <f>'[9]sp. DRG'!N437</f>
        <v>0</v>
      </c>
      <c r="R514" s="1650">
        <f>'[9]sp. DRG'!O437</f>
        <v>0</v>
      </c>
      <c r="S514" s="1650">
        <f>'[9]sp. DRG'!P437</f>
        <v>0</v>
      </c>
      <c r="T514" s="1659">
        <f>'[9]sp. DRG'!Q437</f>
        <v>707</v>
      </c>
      <c r="U514" s="1656">
        <f>'[9]sp. DRG'!R437</f>
        <v>296.60077000000001</v>
      </c>
      <c r="V514" s="1651">
        <f>'[9]sp. DRG'!S437</f>
        <v>707</v>
      </c>
      <c r="W514" s="1657">
        <f>'[9]sp. DRG'!T437</f>
        <v>296.60077000000001</v>
      </c>
      <c r="X514" s="1654">
        <f t="shared" si="104"/>
        <v>1616.20778</v>
      </c>
      <c r="Y514" s="1620">
        <f t="shared" si="105"/>
        <v>1616.20778</v>
      </c>
      <c r="Z514" s="1597"/>
      <c r="AA514" s="1597"/>
    </row>
    <row r="515" spans="1:27" s="1598" customFormat="1">
      <c r="A515" s="2150" t="s">
        <v>1110</v>
      </c>
      <c r="B515" s="2203" t="s">
        <v>1111</v>
      </c>
      <c r="C515" s="2138">
        <v>1</v>
      </c>
      <c r="D515" s="1591">
        <f>'[9]sp. DRG'!E438</f>
        <v>2.0753504486381198</v>
      </c>
      <c r="E515" s="1592">
        <f>'[9]sp. DRG'!F438</f>
        <v>5.1994999999999996</v>
      </c>
      <c r="F515" s="1593">
        <f>'[9]sp. DRG'!G438</f>
        <v>1.3672286617492095</v>
      </c>
      <c r="G515" s="1596">
        <f>'[9]sp. DRG'!H438</f>
        <v>3.4253999999999998</v>
      </c>
      <c r="H515" s="1659"/>
      <c r="I515" s="1656"/>
      <c r="J515" s="1651"/>
      <c r="K515" s="1657"/>
      <c r="L515" s="1650">
        <f>'[9]sp. DRG'!I438</f>
        <v>0</v>
      </c>
      <c r="M515" s="1650">
        <f>'[9]sp. DRG'!J438</f>
        <v>0</v>
      </c>
      <c r="N515" s="1650">
        <f>'[9]sp. DRG'!K438</f>
        <v>0</v>
      </c>
      <c r="O515" s="1650">
        <f>'[9]sp. DRG'!L438</f>
        <v>0</v>
      </c>
      <c r="P515" s="1650">
        <f>'[9]sp. DRG'!M438</f>
        <v>0</v>
      </c>
      <c r="Q515" s="1650">
        <f>'[9]sp. DRG'!N438</f>
        <v>0</v>
      </c>
      <c r="R515" s="1650">
        <f>'[9]sp. DRG'!O438</f>
        <v>0</v>
      </c>
      <c r="S515" s="1650">
        <f>'[9]sp. DRG'!P438</f>
        <v>0</v>
      </c>
      <c r="T515" s="1659">
        <f>'[9]sp. DRG'!Q438</f>
        <v>4</v>
      </c>
      <c r="U515" s="1656">
        <f>'[9]sp. DRG'!R438</f>
        <v>1.4192100000000001</v>
      </c>
      <c r="V515" s="1651">
        <f>'[9]sp. DRG'!S438</f>
        <v>0</v>
      </c>
      <c r="W515" s="1657">
        <f>'[9]sp. DRG'!T438</f>
        <v>0</v>
      </c>
      <c r="X515" s="1654">
        <f t="shared" si="104"/>
        <v>6.6187100000000001</v>
      </c>
      <c r="Y515" s="1620">
        <f t="shared" si="105"/>
        <v>3.4253999999999998</v>
      </c>
      <c r="Z515" s="1597"/>
      <c r="AA515" s="1597"/>
    </row>
    <row r="516" spans="1:27" s="1598" customFormat="1">
      <c r="A516" s="2150" t="s">
        <v>1112</v>
      </c>
      <c r="B516" s="2203" t="s">
        <v>1113</v>
      </c>
      <c r="C516" s="2138">
        <v>1</v>
      </c>
      <c r="D516" s="1591">
        <f>'[9]sp. DRG'!E442</f>
        <v>0</v>
      </c>
      <c r="E516" s="1592">
        <f>'[9]sp. DRG'!F442</f>
        <v>0</v>
      </c>
      <c r="F516" s="1591">
        <f>'[9]sp. DRG'!G442</f>
        <v>0</v>
      </c>
      <c r="G516" s="1596">
        <f>'[9]sp. DRG'!H442</f>
        <v>0</v>
      </c>
      <c r="H516" s="1659"/>
      <c r="I516" s="1656"/>
      <c r="J516" s="1651"/>
      <c r="K516" s="1657"/>
      <c r="L516" s="1650">
        <f>'[9]sp. DRG'!I442</f>
        <v>0</v>
      </c>
      <c r="M516" s="1650">
        <f>'[9]sp. DRG'!J442</f>
        <v>0</v>
      </c>
      <c r="N516" s="1650">
        <f>'[9]sp. DRG'!K442</f>
        <v>0</v>
      </c>
      <c r="O516" s="1650">
        <f>'[9]sp. DRG'!L442</f>
        <v>0</v>
      </c>
      <c r="P516" s="1650">
        <f>'[9]sp. DRG'!M442</f>
        <v>0</v>
      </c>
      <c r="Q516" s="1650">
        <f>'[9]sp. DRG'!N442</f>
        <v>0</v>
      </c>
      <c r="R516" s="1650">
        <f>'[9]sp. DRG'!O442</f>
        <v>0</v>
      </c>
      <c r="S516" s="1650">
        <f>'[9]sp. DRG'!P442</f>
        <v>0</v>
      </c>
      <c r="T516" s="1659">
        <f>'[9]sp. DRG'!Q442</f>
        <v>0</v>
      </c>
      <c r="U516" s="1656">
        <f>'[9]sp. DRG'!R442</f>
        <v>0</v>
      </c>
      <c r="V516" s="1651">
        <f>'[9]sp. DRG'!S442</f>
        <v>0</v>
      </c>
      <c r="W516" s="1657">
        <f>'[9]sp. DRG'!T442</f>
        <v>0</v>
      </c>
      <c r="X516" s="1654">
        <f t="shared" si="104"/>
        <v>0</v>
      </c>
      <c r="Y516" s="1620">
        <f t="shared" si="105"/>
        <v>0</v>
      </c>
      <c r="Z516" s="1597"/>
      <c r="AA516" s="1597"/>
    </row>
    <row r="517" spans="1:27" s="1598" customFormat="1">
      <c r="A517" s="2150" t="s">
        <v>1114</v>
      </c>
      <c r="B517" s="2203" t="s">
        <v>1115</v>
      </c>
      <c r="C517" s="2138">
        <v>1</v>
      </c>
      <c r="D517" s="1591">
        <f>'[9]sp. DRG'!E439</f>
        <v>35.619057695099841</v>
      </c>
      <c r="E517" s="1592">
        <f>'[9]sp. DRG'!F439</f>
        <v>79.117140000000006</v>
      </c>
      <c r="F517" s="1593">
        <f>'[9]sp. DRG'!G439</f>
        <v>35.619057695099841</v>
      </c>
      <c r="G517" s="1596">
        <f>'[9]sp. DRG'!H439</f>
        <v>79.117140000000006</v>
      </c>
      <c r="H517" s="1659"/>
      <c r="I517" s="1656"/>
      <c r="J517" s="1651"/>
      <c r="K517" s="1657"/>
      <c r="L517" s="1650">
        <f>'[9]sp. DRG'!I439</f>
        <v>0</v>
      </c>
      <c r="M517" s="1650">
        <f>'[9]sp. DRG'!J439</f>
        <v>0</v>
      </c>
      <c r="N517" s="1650">
        <f>'[9]sp. DRG'!K439</f>
        <v>0</v>
      </c>
      <c r="O517" s="1650">
        <f>'[9]sp. DRG'!L439</f>
        <v>0</v>
      </c>
      <c r="P517" s="1650">
        <f>'[9]sp. DRG'!M439</f>
        <v>0</v>
      </c>
      <c r="Q517" s="1650">
        <f>'[9]sp. DRG'!N439</f>
        <v>0</v>
      </c>
      <c r="R517" s="1650">
        <f>'[9]sp. DRG'!O439</f>
        <v>0</v>
      </c>
      <c r="S517" s="1650">
        <f>'[9]sp. DRG'!P439</f>
        <v>0</v>
      </c>
      <c r="T517" s="1659">
        <f>'[9]sp. DRG'!Q439</f>
        <v>0</v>
      </c>
      <c r="U517" s="1656">
        <f>'[9]sp. DRG'!R439</f>
        <v>0</v>
      </c>
      <c r="V517" s="1651">
        <f>'[9]sp. DRG'!S439</f>
        <v>0</v>
      </c>
      <c r="W517" s="1657">
        <f>'[9]sp. DRG'!T439</f>
        <v>0</v>
      </c>
      <c r="X517" s="1654">
        <f t="shared" si="104"/>
        <v>79.117140000000006</v>
      </c>
      <c r="Y517" s="1620">
        <f t="shared" si="105"/>
        <v>79.117140000000006</v>
      </c>
      <c r="Z517" s="1597"/>
      <c r="AA517" s="1597"/>
    </row>
    <row r="518" spans="1:27" s="1598" customFormat="1">
      <c r="A518" s="2150" t="s">
        <v>1116</v>
      </c>
      <c r="B518" s="2203" t="s">
        <v>1117</v>
      </c>
      <c r="C518" s="2138">
        <v>1</v>
      </c>
      <c r="D518" s="1591">
        <f>'[9]sp. DRG'!E440</f>
        <v>600.61852223130438</v>
      </c>
      <c r="E518" s="1592">
        <f>'[9]sp. DRG'!F440</f>
        <v>973.61764000000005</v>
      </c>
      <c r="F518" s="1593">
        <f>'[9]sp. DRG'!G440</f>
        <v>600.61852223130438</v>
      </c>
      <c r="G518" s="1596">
        <f>'[9]sp. DRG'!H440</f>
        <v>973.61764000000005</v>
      </c>
      <c r="H518" s="1659"/>
      <c r="I518" s="1656"/>
      <c r="J518" s="1651"/>
      <c r="K518" s="1657"/>
      <c r="L518" s="1650">
        <f>'[9]sp. DRG'!I440</f>
        <v>0</v>
      </c>
      <c r="M518" s="1650">
        <f>'[9]sp. DRG'!J440</f>
        <v>0</v>
      </c>
      <c r="N518" s="1650">
        <f>'[9]sp. DRG'!K440</f>
        <v>0</v>
      </c>
      <c r="O518" s="1650">
        <f>'[9]sp. DRG'!L440</f>
        <v>0</v>
      </c>
      <c r="P518" s="1650">
        <f>'[9]sp. DRG'!M440</f>
        <v>0</v>
      </c>
      <c r="Q518" s="1650">
        <f>'[9]sp. DRG'!N440</f>
        <v>0</v>
      </c>
      <c r="R518" s="1650">
        <f>'[9]sp. DRG'!O440</f>
        <v>0</v>
      </c>
      <c r="S518" s="1650">
        <f>'[9]sp. DRG'!P440</f>
        <v>0</v>
      </c>
      <c r="T518" s="1659">
        <f>'[9]sp. DRG'!Q440</f>
        <v>69</v>
      </c>
      <c r="U518" s="1656">
        <f>'[9]sp. DRG'!R440</f>
        <v>33.218239999999994</v>
      </c>
      <c r="V518" s="1651">
        <f>'[9]sp. DRG'!S440</f>
        <v>63</v>
      </c>
      <c r="W518" s="1657">
        <f>'[9]sp. DRG'!T440</f>
        <v>27.797039999999996</v>
      </c>
      <c r="X518" s="1654">
        <f t="shared" si="104"/>
        <v>1006.8358800000001</v>
      </c>
      <c r="Y518" s="1620">
        <f t="shared" si="105"/>
        <v>1001.4146800000001</v>
      </c>
      <c r="Z518" s="1597"/>
      <c r="AA518" s="1597"/>
    </row>
    <row r="519" spans="1:27" s="1756" customFormat="1" ht="28.5">
      <c r="A519" s="2134"/>
      <c r="B519" s="2247" t="s">
        <v>1118</v>
      </c>
      <c r="C519" s="2136">
        <v>1</v>
      </c>
      <c r="D519" s="2032">
        <f>'[9]sp. DRG'!E441</f>
        <v>206.00758757127892</v>
      </c>
      <c r="E519" s="2033">
        <f>'[9]sp. DRG'!F441</f>
        <v>486.81137999999999</v>
      </c>
      <c r="F519" s="2034">
        <f>'[9]sp. DRG'!G441</f>
        <v>147.30751668905978</v>
      </c>
      <c r="G519" s="2037">
        <f>'[9]sp. DRG'!H441</f>
        <v>348.09870999999998</v>
      </c>
      <c r="H519" s="2038"/>
      <c r="I519" s="2039"/>
      <c r="J519" s="1896"/>
      <c r="K519" s="2040"/>
      <c r="L519" s="2036">
        <f>'[9]sp. DRG'!I441</f>
        <v>76.745194596280442</v>
      </c>
      <c r="M519" s="2036">
        <f>'[9]sp. DRG'!J441</f>
        <v>0</v>
      </c>
      <c r="N519" s="2036">
        <f>'[9]sp. DRG'!K441</f>
        <v>20.511908865580015</v>
      </c>
      <c r="O519" s="2036">
        <f>'[9]sp. DRG'!L441</f>
        <v>0</v>
      </c>
      <c r="P519" s="2036">
        <f>'[9]sp. DRG'!M441</f>
        <v>49.984240000000007</v>
      </c>
      <c r="Q519" s="2036">
        <f>'[9]sp. DRG'!N441</f>
        <v>0</v>
      </c>
      <c r="R519" s="2036">
        <f>'[9]sp. DRG'!O441</f>
        <v>0</v>
      </c>
      <c r="S519" s="2036">
        <f>'[9]sp. DRG'!P441</f>
        <v>0</v>
      </c>
      <c r="T519" s="2038">
        <f>'[9]sp. DRG'!Q441</f>
        <v>267</v>
      </c>
      <c r="U519" s="2039">
        <f>'[9]sp. DRG'!R441</f>
        <v>190.54929000000001</v>
      </c>
      <c r="V519" s="1896">
        <f>'[9]sp. DRG'!S441</f>
        <v>261</v>
      </c>
      <c r="W519" s="2040">
        <f>'[9]sp. DRG'!T441</f>
        <v>190.04024999999996</v>
      </c>
      <c r="X519" s="2248">
        <f t="shared" si="104"/>
        <v>677.36067000000003</v>
      </c>
      <c r="Y519" s="2040">
        <f t="shared" si="105"/>
        <v>588.1232</v>
      </c>
      <c r="Z519" s="1755"/>
      <c r="AA519" s="1755"/>
    </row>
    <row r="520" spans="1:27" s="1598" customFormat="1">
      <c r="A520" s="2150" t="s">
        <v>1119</v>
      </c>
      <c r="B520" s="2203" t="s">
        <v>1120</v>
      </c>
      <c r="C520" s="2249">
        <v>1</v>
      </c>
      <c r="D520" s="1591">
        <f>'[9]sp. DRG'!E443</f>
        <v>362.20574947483527</v>
      </c>
      <c r="E520" s="1592">
        <f>'[9]sp. DRG'!F443</f>
        <v>597.88306999999998</v>
      </c>
      <c r="F520" s="1591">
        <f>'[9]sp. DRG'!G443</f>
        <v>362.20574947483533</v>
      </c>
      <c r="G520" s="1596">
        <f>'[9]sp. DRG'!H443</f>
        <v>597.88307000000009</v>
      </c>
      <c r="H520" s="1659"/>
      <c r="I520" s="1656"/>
      <c r="J520" s="1651"/>
      <c r="K520" s="1657"/>
      <c r="L520" s="1650">
        <f>'[9]sp. DRG'!I443</f>
        <v>0</v>
      </c>
      <c r="M520" s="1650">
        <f>'[9]sp. DRG'!J443</f>
        <v>0</v>
      </c>
      <c r="N520" s="1650">
        <f>'[9]sp. DRG'!K443</f>
        <v>0</v>
      </c>
      <c r="O520" s="1650">
        <f>'[9]sp. DRG'!L443</f>
        <v>0</v>
      </c>
      <c r="P520" s="1650">
        <f>'[9]sp. DRG'!M443</f>
        <v>0</v>
      </c>
      <c r="Q520" s="1650">
        <f>'[9]sp. DRG'!N443</f>
        <v>0</v>
      </c>
      <c r="R520" s="1650">
        <f>'[9]sp. DRG'!O443</f>
        <v>0</v>
      </c>
      <c r="S520" s="1650">
        <f>'[9]sp. DRG'!P443</f>
        <v>0</v>
      </c>
      <c r="T520" s="1659">
        <f>'[9]sp. DRG'!Q443</f>
        <v>823</v>
      </c>
      <c r="U520" s="1656">
        <f>'[9]sp. DRG'!R443</f>
        <v>350.06177999999994</v>
      </c>
      <c r="V520" s="1651">
        <f>'[9]sp. DRG'!S443</f>
        <v>818</v>
      </c>
      <c r="W520" s="1657">
        <f>'[9]sp. DRG'!T443</f>
        <v>347.83757999999995</v>
      </c>
      <c r="X520" s="1654">
        <f t="shared" si="104"/>
        <v>947.94484999999986</v>
      </c>
      <c r="Y520" s="1620">
        <f t="shared" si="105"/>
        <v>945.72064999999998</v>
      </c>
      <c r="Z520" s="1597"/>
      <c r="AA520" s="1597"/>
    </row>
    <row r="521" spans="1:27" s="1598" customFormat="1">
      <c r="A521" s="2150" t="s">
        <v>1121</v>
      </c>
      <c r="B521" s="2203" t="s">
        <v>1122</v>
      </c>
      <c r="C521" s="2249">
        <v>1</v>
      </c>
      <c r="D521" s="1591">
        <f>'[9]sp. DRG'!E444</f>
        <v>3074.441243699865</v>
      </c>
      <c r="E521" s="1592">
        <f>'[9]sp. DRG'!F444</f>
        <v>6496.4480700000004</v>
      </c>
      <c r="F521" s="1591">
        <f>'[9]sp. DRG'!G444</f>
        <v>2950.5110622086559</v>
      </c>
      <c r="G521" s="1596">
        <f>'[9]sp. DRG'!H444</f>
        <v>6234.5774000000001</v>
      </c>
      <c r="H521" s="1659"/>
      <c r="I521" s="1656"/>
      <c r="J521" s="1651"/>
      <c r="K521" s="1657"/>
      <c r="L521" s="1650">
        <f>'[9]sp. DRG'!I444</f>
        <v>15.342955429981878</v>
      </c>
      <c r="M521" s="1650">
        <f>'[9]sp. DRG'!J444</f>
        <v>432.40179000000001</v>
      </c>
      <c r="N521" s="1650">
        <f>'[9]sp. DRG'!K444</f>
        <v>11.81423004601309</v>
      </c>
      <c r="O521" s="1650">
        <f>'[9]sp. DRG'!L444</f>
        <v>0</v>
      </c>
      <c r="P521" s="1650">
        <f>'[9]sp. DRG'!M444</f>
        <v>97.25994</v>
      </c>
      <c r="Q521" s="1650">
        <f>'[9]sp. DRG'!N444</f>
        <v>0</v>
      </c>
      <c r="R521" s="1650">
        <f>'[9]sp. DRG'!O444</f>
        <v>0</v>
      </c>
      <c r="S521" s="1650">
        <f>'[9]sp. DRG'!P444</f>
        <v>0</v>
      </c>
      <c r="T521" s="1659">
        <f>'[9]sp. DRG'!Q444</f>
        <v>1713</v>
      </c>
      <c r="U521" s="1656">
        <f>'[9]sp. DRG'!R444</f>
        <v>473.31723</v>
      </c>
      <c r="V521" s="1651">
        <f>'[9]sp. DRG'!S444</f>
        <v>1195</v>
      </c>
      <c r="W521" s="1657">
        <f>'[9]sp. DRG'!T444</f>
        <v>369.96069</v>
      </c>
      <c r="X521" s="1654">
        <f t="shared" si="104"/>
        <v>7402.1670900000008</v>
      </c>
      <c r="Y521" s="1620">
        <f t="shared" si="105"/>
        <v>6701.7980299999999</v>
      </c>
      <c r="Z521" s="1597"/>
      <c r="AA521" s="1597"/>
    </row>
    <row r="522" spans="1:27" s="1598" customFormat="1">
      <c r="A522" s="2150" t="s">
        <v>1123</v>
      </c>
      <c r="B522" s="2203" t="s">
        <v>1124</v>
      </c>
      <c r="C522" s="2249"/>
      <c r="D522" s="1591"/>
      <c r="E522" s="1656"/>
      <c r="F522" s="1651"/>
      <c r="G522" s="1658"/>
      <c r="H522" s="1659"/>
      <c r="I522" s="1656"/>
      <c r="J522" s="1651"/>
      <c r="K522" s="1657"/>
      <c r="L522" s="1650"/>
      <c r="M522" s="1650"/>
      <c r="N522" s="1650"/>
      <c r="O522" s="1650"/>
      <c r="P522" s="1650"/>
      <c r="Q522" s="1650"/>
      <c r="R522" s="1650"/>
      <c r="S522" s="1650"/>
      <c r="T522" s="1659"/>
      <c r="U522" s="1656"/>
      <c r="V522" s="1651"/>
      <c r="W522" s="1657"/>
      <c r="X522" s="1654">
        <f t="shared" si="104"/>
        <v>0</v>
      </c>
      <c r="Y522" s="1620">
        <f t="shared" si="105"/>
        <v>0</v>
      </c>
      <c r="Z522" s="1597"/>
      <c r="AA522" s="1597"/>
    </row>
    <row r="523" spans="1:27" s="1598" customFormat="1" ht="45.75" customHeight="1">
      <c r="A523" s="2150" t="s">
        <v>1125</v>
      </c>
      <c r="B523" s="2203" t="s">
        <v>1126</v>
      </c>
      <c r="C523" s="2249">
        <v>1</v>
      </c>
      <c r="D523" s="1591">
        <f>'[9]sp. DRG'!E445</f>
        <v>20.314615479231158</v>
      </c>
      <c r="E523" s="1591">
        <f>'[9]sp. DRG'!F445</f>
        <v>45.088349999999998</v>
      </c>
      <c r="F523" s="1591">
        <f>'[9]sp. DRG'!G445</f>
        <v>20.314615479231158</v>
      </c>
      <c r="G523" s="1591">
        <f>'[9]sp. DRG'!H445</f>
        <v>45.088349999999998</v>
      </c>
      <c r="H523" s="1659"/>
      <c r="I523" s="1656"/>
      <c r="J523" s="1651"/>
      <c r="K523" s="1657"/>
      <c r="L523" s="1650">
        <f>'[9]sp. DRG'!I445</f>
        <v>0</v>
      </c>
      <c r="M523" s="1650">
        <f>'[9]sp. DRG'!J445</f>
        <v>0</v>
      </c>
      <c r="N523" s="1650">
        <f>'[9]sp. DRG'!K445</f>
        <v>0</v>
      </c>
      <c r="O523" s="1650">
        <f>'[9]sp. DRG'!L445</f>
        <v>0</v>
      </c>
      <c r="P523" s="1650">
        <f>'[9]sp. DRG'!M445</f>
        <v>0</v>
      </c>
      <c r="Q523" s="1650">
        <f>'[9]sp. DRG'!N445</f>
        <v>0</v>
      </c>
      <c r="R523" s="1650">
        <f>'[9]sp. DRG'!O445</f>
        <v>0</v>
      </c>
      <c r="S523" s="1650">
        <f>'[9]sp. DRG'!P445</f>
        <v>0</v>
      </c>
      <c r="T523" s="1650">
        <f>'[9]sp. DRG'!Q445</f>
        <v>0</v>
      </c>
      <c r="U523" s="1650">
        <f>'[9]sp. DRG'!R445</f>
        <v>0</v>
      </c>
      <c r="V523" s="1650">
        <f>'[9]sp. DRG'!S445</f>
        <v>0</v>
      </c>
      <c r="W523" s="1650">
        <f>'[9]sp. DRG'!T445</f>
        <v>0</v>
      </c>
      <c r="X523" s="1654">
        <f t="shared" si="104"/>
        <v>45.088349999999998</v>
      </c>
      <c r="Y523" s="1620">
        <f t="shared" si="105"/>
        <v>45.088349999999998</v>
      </c>
      <c r="Z523" s="1597"/>
      <c r="AA523" s="1597"/>
    </row>
    <row r="524" spans="1:27" s="1598" customFormat="1">
      <c r="A524" s="2150"/>
      <c r="B524" s="2250" t="s">
        <v>1127</v>
      </c>
      <c r="C524" s="2138">
        <v>1</v>
      </c>
      <c r="D524" s="1591">
        <f>'[9]sp. DRG'!E446</f>
        <v>717.76942355889719</v>
      </c>
      <c r="E524" s="1591">
        <f>'[9]sp. DRG'!F446</f>
        <v>787.57249999999999</v>
      </c>
      <c r="F524" s="1591">
        <f>'[9]sp. DRG'!G446</f>
        <v>717.76942355889719</v>
      </c>
      <c r="G524" s="1591">
        <f>'[9]sp. DRG'!H446</f>
        <v>787.57249999999999</v>
      </c>
      <c r="H524" s="1659"/>
      <c r="I524" s="1656"/>
      <c r="J524" s="1651"/>
      <c r="K524" s="1657"/>
      <c r="L524" s="1650">
        <f>'[9]sp. DRG'!I446</f>
        <v>0</v>
      </c>
      <c r="M524" s="1650">
        <f>'[9]sp. DRG'!J446</f>
        <v>1258.8880100000001</v>
      </c>
      <c r="N524" s="1651">
        <f>'[9]sp. DRG'!K455</f>
        <v>0</v>
      </c>
      <c r="O524" s="1651">
        <f>'[9]sp. DRG'!L455</f>
        <v>0</v>
      </c>
      <c r="P524" s="1650">
        <f>'[9]sp. DRG'!M446</f>
        <v>0</v>
      </c>
      <c r="Q524" s="1650">
        <f>'[9]sp. DRG'!N446</f>
        <v>0</v>
      </c>
      <c r="R524" s="1650">
        <f>'[9]sp. DRG'!O446</f>
        <v>0</v>
      </c>
      <c r="S524" s="1650">
        <f>'[9]sp. DRG'!P446</f>
        <v>0</v>
      </c>
      <c r="T524" s="1650">
        <f>'[9]sp. DRG'!Q446</f>
        <v>99</v>
      </c>
      <c r="U524" s="1650">
        <f>'[9]sp. DRG'!R446</f>
        <v>29.687529999999999</v>
      </c>
      <c r="V524" s="1650">
        <f>'[9]sp. DRG'!S446</f>
        <v>70</v>
      </c>
      <c r="W524" s="1650">
        <f>'[9]sp. DRG'!T446</f>
        <v>22.280930000000001</v>
      </c>
      <c r="X524" s="1654">
        <f t="shared" si="104"/>
        <v>2076.14804</v>
      </c>
      <c r="Y524" s="1620">
        <f t="shared" si="105"/>
        <v>809.85343</v>
      </c>
      <c r="Z524" s="1597"/>
      <c r="AA524" s="1597"/>
    </row>
    <row r="525" spans="1:27" s="1598" customFormat="1">
      <c r="A525" s="2150"/>
      <c r="B525" s="2251" t="s">
        <v>1128</v>
      </c>
      <c r="C525" s="2249">
        <v>1</v>
      </c>
      <c r="D525" s="1591">
        <f>'[9]sp. DRG'!E451</f>
        <v>1917.6146199974548</v>
      </c>
      <c r="E525" s="1591">
        <f>'[9]sp. DRG'!F451</f>
        <v>2523.8541</v>
      </c>
      <c r="F525" s="1591">
        <f>'[9]sp. DRG'!G451</f>
        <v>1713.8087783047808</v>
      </c>
      <c r="G525" s="1591">
        <f>'[9]sp. DRG'!H451</f>
        <v>2255.6165699999997</v>
      </c>
      <c r="H525" s="1659"/>
      <c r="I525" s="1656"/>
      <c r="J525" s="1651"/>
      <c r="K525" s="1657"/>
      <c r="L525" s="1650">
        <f>'[9]sp. DRG'!I451</f>
        <v>186.52466262965814</v>
      </c>
      <c r="M525" s="1650">
        <f>'[9]sp. DRG'!J451</f>
        <v>0</v>
      </c>
      <c r="N525" s="1650">
        <f>'[9]sp. DRG'!K451</f>
        <v>157.6895315019396</v>
      </c>
      <c r="O525" s="1650">
        <f>'[9]sp. DRG'!L451</f>
        <v>0</v>
      </c>
      <c r="P525" s="1650">
        <f>'[9]sp. DRG'!M451</f>
        <v>365.55614000000003</v>
      </c>
      <c r="Q525" s="1650">
        <f>'[9]sp. DRG'!N451</f>
        <v>0</v>
      </c>
      <c r="R525" s="1650">
        <f>'[9]sp. DRG'!O451</f>
        <v>0</v>
      </c>
      <c r="S525" s="1650">
        <f>'[9]sp. DRG'!P451</f>
        <v>0</v>
      </c>
      <c r="T525" s="1650">
        <f>'[9]sp. DRG'!Q451</f>
        <v>848</v>
      </c>
      <c r="U525" s="1650">
        <f>'[9]sp. DRG'!R451</f>
        <v>280.3202</v>
      </c>
      <c r="V525" s="1650">
        <f>'[9]sp. DRG'!S451</f>
        <v>762</v>
      </c>
      <c r="W525" s="1650">
        <f>'[9]sp. DRG'!T451</f>
        <v>256.30763999999999</v>
      </c>
      <c r="X525" s="1654">
        <f t="shared" si="104"/>
        <v>2804.1743000000001</v>
      </c>
      <c r="Y525" s="1620">
        <f t="shared" si="105"/>
        <v>2877.4803499999998</v>
      </c>
      <c r="Z525" s="1597"/>
      <c r="AA525" s="1597"/>
    </row>
    <row r="526" spans="1:27" s="1598" customFormat="1">
      <c r="A526" s="2150"/>
      <c r="B526" s="2251" t="s">
        <v>1129</v>
      </c>
      <c r="C526" s="2249">
        <v>1</v>
      </c>
      <c r="D526" s="1591">
        <f>'[9]sp. DRG'!E452</f>
        <v>4201.3920206971679</v>
      </c>
      <c r="E526" s="1591">
        <f>'[9]sp. DRG'!F452</f>
        <v>6171.0045999999993</v>
      </c>
      <c r="F526" s="1591">
        <f>'[9]sp. DRG'!G452</f>
        <v>3966.932482298475</v>
      </c>
      <c r="G526" s="1591">
        <f>'[9]sp. DRG'!H452</f>
        <v>5826.6304299999993</v>
      </c>
      <c r="H526" s="1659"/>
      <c r="I526" s="1656"/>
      <c r="J526" s="1651"/>
      <c r="K526" s="1657"/>
      <c r="L526" s="1650">
        <f>'[9]sp. DRG'!I452</f>
        <v>543.04507239382997</v>
      </c>
      <c r="M526" s="1650">
        <f>'[9]sp. DRG'!J452</f>
        <v>187.01576</v>
      </c>
      <c r="N526" s="1650">
        <f>'[9]sp. DRG'!K452</f>
        <v>353.92893551928626</v>
      </c>
      <c r="O526" s="1650">
        <f>'[9]sp. DRG'!L452</f>
        <v>0</v>
      </c>
      <c r="P526" s="1650">
        <f>'[9]sp. DRG'!M452</f>
        <v>820.47865999999988</v>
      </c>
      <c r="Q526" s="1650">
        <f>'[9]sp. DRG'!N452</f>
        <v>0</v>
      </c>
      <c r="R526" s="1650">
        <f>'[9]sp. DRG'!O452</f>
        <v>0</v>
      </c>
      <c r="S526" s="1650">
        <f>'[9]sp. DRG'!P452</f>
        <v>0</v>
      </c>
      <c r="T526" s="1650">
        <f>'[9]sp. DRG'!Q452</f>
        <v>1072</v>
      </c>
      <c r="U526" s="1650">
        <f>'[9]sp. DRG'!R452</f>
        <v>237.01974999999999</v>
      </c>
      <c r="V526" s="1650">
        <f>'[9]sp. DRG'!S452</f>
        <v>867</v>
      </c>
      <c r="W526" s="1650">
        <f>'[9]sp. DRG'!T452</f>
        <v>236.81451999999999</v>
      </c>
      <c r="X526" s="1654">
        <f t="shared" si="104"/>
        <v>6595.040109999999</v>
      </c>
      <c r="Y526" s="1620">
        <f t="shared" si="105"/>
        <v>6883.9236099999989</v>
      </c>
      <c r="Z526" s="1597"/>
      <c r="AA526" s="1597"/>
    </row>
    <row r="527" spans="1:27" s="1598" customFormat="1">
      <c r="A527" s="2150" t="s">
        <v>1130</v>
      </c>
      <c r="B527" s="2203" t="s">
        <v>1131</v>
      </c>
      <c r="C527" s="2249"/>
      <c r="D527" s="1591"/>
      <c r="E527" s="1592"/>
      <c r="F527" s="1593"/>
      <c r="G527" s="1596"/>
      <c r="H527" s="1659"/>
      <c r="I527" s="1656"/>
      <c r="J527" s="1651"/>
      <c r="K527" s="1657"/>
      <c r="L527" s="1650"/>
      <c r="M527" s="1650"/>
      <c r="N527" s="1650"/>
      <c r="O527" s="1650"/>
      <c r="P527" s="1650"/>
      <c r="Q527" s="1650"/>
      <c r="R527" s="1650"/>
      <c r="S527" s="1650"/>
      <c r="T527" s="2148"/>
      <c r="U527" s="1656"/>
      <c r="V527" s="1656"/>
      <c r="W527" s="1657"/>
      <c r="X527" s="1654">
        <f t="shared" si="104"/>
        <v>0</v>
      </c>
      <c r="Y527" s="1620">
        <f t="shared" si="105"/>
        <v>0</v>
      </c>
      <c r="Z527" s="1597"/>
      <c r="AA527" s="1597"/>
    </row>
    <row r="528" spans="1:27" s="1598" customFormat="1" ht="14.25">
      <c r="A528" s="2150"/>
      <c r="B528" s="2252" t="s">
        <v>1181</v>
      </c>
      <c r="C528" s="2249">
        <v>1</v>
      </c>
      <c r="D528" s="1591">
        <f>'[9]sp. DRG'!E447</f>
        <v>24.355842425139826</v>
      </c>
      <c r="E528" s="1591">
        <f>'[9]sp. DRG'!F447</f>
        <v>18.093589999999999</v>
      </c>
      <c r="F528" s="1591">
        <f>'[9]sp. DRG'!G447</f>
        <v>20.860294662027098</v>
      </c>
      <c r="G528" s="1591">
        <f>'[9]sp. DRG'!H447</f>
        <v>15.4968</v>
      </c>
      <c r="H528" s="1935"/>
      <c r="I528" s="1935"/>
      <c r="J528" s="1935"/>
      <c r="K528" s="1935"/>
      <c r="L528" s="1935">
        <f>'[9]sp. DRG'!I447</f>
        <v>0</v>
      </c>
      <c r="M528" s="1935">
        <f>'[9]sp. DRG'!J447</f>
        <v>0</v>
      </c>
      <c r="N528" s="1935">
        <f>'[9]sp. DRG'!K447</f>
        <v>0</v>
      </c>
      <c r="O528" s="1935">
        <f>'[9]sp. DRG'!L447</f>
        <v>0</v>
      </c>
      <c r="P528" s="1935">
        <f>'[9]sp. DRG'!M447</f>
        <v>0</v>
      </c>
      <c r="Q528" s="1935">
        <f>'[9]sp. DRG'!N447</f>
        <v>0</v>
      </c>
      <c r="R528" s="1935">
        <f>'[9]sp. DRG'!O447</f>
        <v>0</v>
      </c>
      <c r="S528" s="1935">
        <f>'[9]sp. DRG'!P447</f>
        <v>0</v>
      </c>
      <c r="T528" s="1935">
        <f>'[9]sp. DRG'!Q447</f>
        <v>193</v>
      </c>
      <c r="U528" s="1935">
        <f>'[9]sp. DRG'!R447</f>
        <v>54.938270000000003</v>
      </c>
      <c r="V528" s="1935">
        <f>'[9]sp. DRG'!S447</f>
        <v>169</v>
      </c>
      <c r="W528" s="1935">
        <f>'[9]sp. DRG'!T447</f>
        <v>49.152500000000003</v>
      </c>
      <c r="X528" s="1654">
        <f t="shared" si="104"/>
        <v>73.031859999999995</v>
      </c>
      <c r="Y528" s="1620">
        <f t="shared" si="105"/>
        <v>64.649300000000011</v>
      </c>
      <c r="Z528" s="1597"/>
      <c r="AA528" s="1597"/>
    </row>
    <row r="529" spans="1:29" s="1598" customFormat="1" ht="14.25">
      <c r="A529" s="2150"/>
      <c r="B529" s="2252" t="s">
        <v>1132</v>
      </c>
      <c r="C529" s="2249">
        <v>1</v>
      </c>
      <c r="D529" s="1591">
        <f>'[9]sp. DRG'!E448</f>
        <v>8.8745304168581978</v>
      </c>
      <c r="E529" s="1591">
        <f>'[9]sp. DRG'!F448</f>
        <v>12.877129999999999</v>
      </c>
      <c r="F529" s="1591">
        <f>'[9]sp. DRG'!G448</f>
        <v>8.8745304168581995</v>
      </c>
      <c r="G529" s="1591">
        <f>'[9]sp. DRG'!H448</f>
        <v>12.877130000000001</v>
      </c>
      <c r="H529" s="1935"/>
      <c r="I529" s="1935"/>
      <c r="J529" s="1935"/>
      <c r="K529" s="1935"/>
      <c r="L529" s="1935">
        <f>'[9]sp. DRG'!I448</f>
        <v>0</v>
      </c>
      <c r="M529" s="1935">
        <f>'[9]sp. DRG'!J448</f>
        <v>0</v>
      </c>
      <c r="N529" s="1935">
        <f>'[9]sp. DRG'!K448</f>
        <v>0</v>
      </c>
      <c r="O529" s="1935">
        <f>'[9]sp. DRG'!L448</f>
        <v>0</v>
      </c>
      <c r="P529" s="1935">
        <f>'[9]sp. DRG'!M448</f>
        <v>0</v>
      </c>
      <c r="Q529" s="1935">
        <f>'[9]sp. DRG'!N448</f>
        <v>0</v>
      </c>
      <c r="R529" s="1935">
        <f>'[9]sp. DRG'!O448</f>
        <v>0</v>
      </c>
      <c r="S529" s="1935">
        <f>'[9]sp. DRG'!P448</f>
        <v>0</v>
      </c>
      <c r="T529" s="1935">
        <f>'[9]sp. DRG'!Q448</f>
        <v>176</v>
      </c>
      <c r="U529" s="1935">
        <f>'[9]sp. DRG'!R448</f>
        <v>60.958039999999997</v>
      </c>
      <c r="V529" s="1935">
        <f>'[9]sp. DRG'!S448</f>
        <v>144</v>
      </c>
      <c r="W529" s="1935">
        <f>'[9]sp. DRG'!T448</f>
        <v>50.388119999999994</v>
      </c>
      <c r="X529" s="1654">
        <f t="shared" si="104"/>
        <v>73.835169999999991</v>
      </c>
      <c r="Y529" s="1620">
        <f t="shared" si="105"/>
        <v>63.265249999999995</v>
      </c>
      <c r="Z529" s="1597"/>
      <c r="AA529" s="1597"/>
    </row>
    <row r="530" spans="1:29" s="1598" customFormat="1" ht="14.25">
      <c r="A530" s="2150"/>
      <c r="B530" s="2252" t="s">
        <v>1135</v>
      </c>
      <c r="C530" s="2249">
        <v>1</v>
      </c>
      <c r="D530" s="1591">
        <f>'[9]sp. DRG'!E449</f>
        <v>185.79186576618818</v>
      </c>
      <c r="E530" s="1591">
        <f>'[9]sp. DRG'!F449</f>
        <v>93.121669999999995</v>
      </c>
      <c r="F530" s="1591">
        <f>'[9]sp. DRG'!G449</f>
        <v>167.62541025308499</v>
      </c>
      <c r="G530" s="1591">
        <f>'[9]sp. DRG'!H449</f>
        <v>84.016369999999995</v>
      </c>
      <c r="H530" s="1935"/>
      <c r="I530" s="1935"/>
      <c r="J530" s="1935"/>
      <c r="K530" s="1935"/>
      <c r="L530" s="1935">
        <f>'[9]sp. DRG'!I449</f>
        <v>0</v>
      </c>
      <c r="M530" s="1935">
        <f>'[9]sp. DRG'!J449</f>
        <v>0</v>
      </c>
      <c r="N530" s="1935">
        <f>'[9]sp. DRG'!K449</f>
        <v>0</v>
      </c>
      <c r="O530" s="1935">
        <f>'[9]sp. DRG'!L449</f>
        <v>0</v>
      </c>
      <c r="P530" s="1935">
        <f>'[9]sp. DRG'!M449</f>
        <v>0</v>
      </c>
      <c r="Q530" s="1935">
        <f>'[9]sp. DRG'!N449</f>
        <v>0</v>
      </c>
      <c r="R530" s="1935">
        <f>'[9]sp. DRG'!O449</f>
        <v>0</v>
      </c>
      <c r="S530" s="1935">
        <f>'[9]sp. DRG'!P449</f>
        <v>0</v>
      </c>
      <c r="T530" s="1935">
        <f>'[9]sp. DRG'!Q449</f>
        <v>481</v>
      </c>
      <c r="U530" s="1935">
        <f>'[9]sp. DRG'!R449</f>
        <v>188.54350999999997</v>
      </c>
      <c r="V530" s="1935">
        <f>'[9]sp. DRG'!S449</f>
        <v>479</v>
      </c>
      <c r="W530" s="1935">
        <f>'[9]sp. DRG'!T449</f>
        <v>187.44634999999997</v>
      </c>
      <c r="X530" s="1654">
        <f t="shared" si="104"/>
        <v>281.66517999999996</v>
      </c>
      <c r="Y530" s="1620">
        <f t="shared" si="105"/>
        <v>271.46271999999999</v>
      </c>
      <c r="Z530" s="1597"/>
      <c r="AA530" s="1597"/>
    </row>
    <row r="531" spans="1:29" s="1598" customFormat="1" ht="14.25">
      <c r="A531" s="2150"/>
      <c r="B531" s="2252" t="s">
        <v>1182</v>
      </c>
      <c r="C531" s="2249">
        <v>1</v>
      </c>
      <c r="D531" s="1591">
        <f>'[9]sp. DRG'!E450</f>
        <v>16.623500471396525</v>
      </c>
      <c r="E531" s="1591">
        <f>'[9]sp. DRG'!F450</f>
        <v>19.942</v>
      </c>
      <c r="F531" s="1591">
        <f>'[9]sp. DRG'!G450</f>
        <v>16.623500471396525</v>
      </c>
      <c r="G531" s="1591">
        <f>'[9]sp. DRG'!H450</f>
        <v>19.942</v>
      </c>
      <c r="H531" s="1935"/>
      <c r="I531" s="1935"/>
      <c r="J531" s="1935"/>
      <c r="K531" s="1935"/>
      <c r="L531" s="1935">
        <f>'[9]sp. DRG'!I450</f>
        <v>0</v>
      </c>
      <c r="M531" s="1935">
        <f>'[9]sp. DRG'!J450</f>
        <v>0</v>
      </c>
      <c r="N531" s="1935">
        <f>'[9]sp. DRG'!K450</f>
        <v>0</v>
      </c>
      <c r="O531" s="1935">
        <f>'[9]sp. DRG'!L450</f>
        <v>0</v>
      </c>
      <c r="P531" s="1935">
        <f>'[9]sp. DRG'!M450</f>
        <v>0</v>
      </c>
      <c r="Q531" s="1935">
        <f>'[9]sp. DRG'!N450</f>
        <v>0</v>
      </c>
      <c r="R531" s="1935">
        <f>'[9]sp. DRG'!O450</f>
        <v>0</v>
      </c>
      <c r="S531" s="1935">
        <f>'[9]sp. DRG'!P450</f>
        <v>0</v>
      </c>
      <c r="T531" s="1935">
        <f>'[9]sp. DRG'!Q450</f>
        <v>229</v>
      </c>
      <c r="U531" s="1935">
        <f>'[9]sp. DRG'!R450</f>
        <v>71.470559999999992</v>
      </c>
      <c r="V531" s="1935">
        <f>'[9]sp. DRG'!S450</f>
        <v>200</v>
      </c>
      <c r="W531" s="1935">
        <f>'[9]sp. DRG'!T450</f>
        <v>71.223740000000006</v>
      </c>
      <c r="X531" s="1654">
        <f t="shared" si="104"/>
        <v>91.412559999999985</v>
      </c>
      <c r="Y531" s="1620">
        <f t="shared" si="105"/>
        <v>91.16574</v>
      </c>
      <c r="Z531" s="1597"/>
      <c r="AA531" s="1597"/>
    </row>
    <row r="532" spans="1:29" s="1598" customFormat="1">
      <c r="A532" s="2150"/>
      <c r="B532" s="2253" t="s">
        <v>1136</v>
      </c>
      <c r="C532" s="2249">
        <v>1</v>
      </c>
      <c r="D532" s="1591">
        <f>'[9]sp. DRG'!E453</f>
        <v>39.220472533731368</v>
      </c>
      <c r="E532" s="1591">
        <f>'[9]sp. DRG'!F453</f>
        <v>49.924720000000001</v>
      </c>
      <c r="F532" s="1591">
        <f>'[9]sp. DRG'!G453</f>
        <v>3.9425260718424102</v>
      </c>
      <c r="G532" s="1591">
        <f>'[9]sp. DRG'!H453</f>
        <v>5.0185399999999998</v>
      </c>
      <c r="H532" s="1935"/>
      <c r="I532" s="1935"/>
      <c r="J532" s="1935"/>
      <c r="K532" s="1935"/>
      <c r="L532" s="1935">
        <f>'[9]sp. DRG'!I453</f>
        <v>0</v>
      </c>
      <c r="M532" s="1935">
        <f>'[9]sp. DRG'!J453</f>
        <v>126.30996</v>
      </c>
      <c r="N532" s="1935">
        <f>'[9]sp. DRG'!K453</f>
        <v>0</v>
      </c>
      <c r="O532" s="1935">
        <f>'[9]sp. DRG'!L453</f>
        <v>0</v>
      </c>
      <c r="P532" s="1935">
        <f>'[9]sp. DRG'!M453</f>
        <v>0</v>
      </c>
      <c r="Q532" s="1935">
        <f>'[9]sp. DRG'!N453</f>
        <v>0</v>
      </c>
      <c r="R532" s="1935">
        <f>'[9]sp. DRG'!O453</f>
        <v>0</v>
      </c>
      <c r="S532" s="1935">
        <f>'[9]sp. DRG'!P453</f>
        <v>0</v>
      </c>
      <c r="T532" s="1935">
        <f>'[9]sp. DRG'!Q453</f>
        <v>220</v>
      </c>
      <c r="U532" s="1935">
        <f>'[9]sp. DRG'!R453</f>
        <v>61.816360000000003</v>
      </c>
      <c r="V532" s="1935">
        <f>'[9]sp. DRG'!S453</f>
        <v>220</v>
      </c>
      <c r="W532" s="1935">
        <f>'[9]sp. DRG'!T453</f>
        <v>61.816360000000003</v>
      </c>
      <c r="X532" s="1654">
        <f t="shared" ref="X532:X533" si="106">U532+R532+M532+I532+E532</f>
        <v>238.05104000000003</v>
      </c>
      <c r="Y532" s="1620">
        <f t="shared" ref="Y532:Y533" si="107">W532+S532+P532+K532+G532</f>
        <v>66.834900000000005</v>
      </c>
      <c r="Z532" s="1597"/>
      <c r="AA532" s="1597"/>
    </row>
    <row r="533" spans="1:29" s="1598" customFormat="1" ht="25.5">
      <c r="A533" s="2150"/>
      <c r="B533" s="2254" t="s">
        <v>1138</v>
      </c>
      <c r="C533" s="2249">
        <v>3</v>
      </c>
      <c r="D533" s="1591"/>
      <c r="E533" s="1592"/>
      <c r="F533" s="1593"/>
      <c r="G533" s="1596"/>
      <c r="H533" s="1935"/>
      <c r="I533" s="1935"/>
      <c r="J533" s="1935"/>
      <c r="K533" s="1935"/>
      <c r="L533" s="1935">
        <f>'[9]sp. recuperare si  cronici'!E128</f>
        <v>1743.4903240740739</v>
      </c>
      <c r="M533" s="1935">
        <f>'[9]sp. recuperare si  cronici'!F128</f>
        <v>376.59390999999999</v>
      </c>
      <c r="N533" s="1935">
        <f>'[9]sp. recuperare si  cronici'!G128</f>
        <v>1722.8236574074076</v>
      </c>
      <c r="O533" s="1935">
        <f>'[9]sp. recuperare si  cronici'!H128</f>
        <v>0</v>
      </c>
      <c r="P533" s="1935">
        <f>'[9]sp. recuperare si  cronici'!I128</f>
        <v>372.12991000000005</v>
      </c>
      <c r="Q533" s="1935">
        <f>'[9]sp. recuperare si  cronici'!J128</f>
        <v>0</v>
      </c>
      <c r="R533" s="1935">
        <f>'[9]sp. recuperare si  cronici'!K128</f>
        <v>0</v>
      </c>
      <c r="S533" s="1935">
        <f>'[9]sp. recuperare si  cronici'!L128</f>
        <v>0</v>
      </c>
      <c r="T533" s="1935">
        <f>'[9]sp. recuperare si  cronici'!M128</f>
        <v>0</v>
      </c>
      <c r="U533" s="1935">
        <f>'[9]sp. recuperare si  cronici'!N128</f>
        <v>0</v>
      </c>
      <c r="V533" s="1935">
        <f>'[9]sp. recuperare si  cronici'!O128</f>
        <v>0</v>
      </c>
      <c r="W533" s="1935">
        <f>'[9]sp. recuperare si  cronici'!P128</f>
        <v>0</v>
      </c>
      <c r="X533" s="1654">
        <f t="shared" si="106"/>
        <v>376.59390999999999</v>
      </c>
      <c r="Y533" s="1620">
        <f t="shared" si="107"/>
        <v>372.12991000000005</v>
      </c>
      <c r="Z533" s="1597"/>
      <c r="AA533" s="1597"/>
    </row>
    <row r="534" spans="1:29" s="1598" customFormat="1">
      <c r="A534" s="2150"/>
      <c r="B534" s="2255" t="s">
        <v>1183</v>
      </c>
      <c r="C534" s="2249">
        <v>3</v>
      </c>
      <c r="D534" s="1591"/>
      <c r="E534" s="2256"/>
      <c r="F534" s="1595"/>
      <c r="G534" s="2257"/>
      <c r="H534" s="1935">
        <f>'[9]sp. recuperare si  cronici'!M127</f>
        <v>0</v>
      </c>
      <c r="I534" s="1935">
        <f>'[9]sp. recuperare si  cronici'!N127</f>
        <v>0</v>
      </c>
      <c r="J534" s="1935">
        <f>'[9]sp. recuperare si  cronici'!O127</f>
        <v>0</v>
      </c>
      <c r="K534" s="1935">
        <f>'[9]sp. recuperare si  cronici'!P127</f>
        <v>0</v>
      </c>
      <c r="L534" s="1935">
        <f>'[9]sp. recuperare si  cronici'!E127</f>
        <v>915.82768865121807</v>
      </c>
      <c r="M534" s="1935">
        <f>'[9]sp. recuperare si  cronici'!F127</f>
        <v>215.78731999999999</v>
      </c>
      <c r="N534" s="1935">
        <f>'[9]sp. recuperare si  cronici'!G127</f>
        <v>915.82768865121807</v>
      </c>
      <c r="O534" s="1935">
        <f>'[9]sp. recuperare si  cronici'!H127</f>
        <v>0</v>
      </c>
      <c r="P534" s="1935">
        <f>'[9]sp. recuperare si  cronici'!I127</f>
        <v>215.78731999999999</v>
      </c>
      <c r="Q534" s="1935">
        <f>'[9]sp. recuperare si  cronici'!J127</f>
        <v>0</v>
      </c>
      <c r="R534" s="1935">
        <f>'[9]sp. recuperare si  cronici'!K127</f>
        <v>0</v>
      </c>
      <c r="S534" s="1935">
        <f>'[9]sp. recuperare si  cronici'!L127</f>
        <v>0</v>
      </c>
      <c r="T534" s="1935">
        <f>'[9]sp. recuperare si  cronici'!Q127</f>
        <v>0</v>
      </c>
      <c r="U534" s="1935">
        <f>'[9]sp. recuperare si  cronici'!R127</f>
        <v>0</v>
      </c>
      <c r="V534" s="1935">
        <f>'[9]sp. recuperare si  cronici'!S127</f>
        <v>0</v>
      </c>
      <c r="W534" s="1935">
        <f>'[9]sp. recuperare si  cronici'!T127</f>
        <v>0</v>
      </c>
      <c r="X534" s="1654">
        <f>U534+R534+M534+I534+E534</f>
        <v>215.78731999999999</v>
      </c>
      <c r="Y534" s="1620">
        <f>W534+S534+P534+K534+G534</f>
        <v>215.78731999999999</v>
      </c>
      <c r="Z534" s="1597"/>
      <c r="AA534" s="1597"/>
    </row>
    <row r="535" spans="1:29" s="1598" customFormat="1" ht="13.5" thickBot="1">
      <c r="A535" s="2150"/>
      <c r="B535" s="2258" t="s">
        <v>1184</v>
      </c>
      <c r="C535" s="2249">
        <v>2</v>
      </c>
      <c r="D535" s="1591"/>
      <c r="E535" s="2256"/>
      <c r="F535" s="1595"/>
      <c r="G535" s="2257"/>
      <c r="H535" s="1935">
        <f>'[9]sp. acuti altele decat DRG'!E74</f>
        <v>16.877346187881329</v>
      </c>
      <c r="I535" s="1935">
        <f>'[9]sp. acuti altele decat DRG'!F74</f>
        <v>217.42410000000001</v>
      </c>
      <c r="J535" s="1935">
        <f>'[9]sp. acuti altele decat DRG'!G74</f>
        <v>14.358110940338131</v>
      </c>
      <c r="K535" s="1935">
        <f>'[9]sp. acuti altele decat DRG'!H74</f>
        <v>18.496980000000001</v>
      </c>
      <c r="L535" s="1935">
        <f>'[9]sp. acuti altele decat DRG'!I74</f>
        <v>6.7617986809853337</v>
      </c>
      <c r="M535" s="1935">
        <f>'[9]sp. acuti altele decat DRG'!J74</f>
        <v>19.972459999999998</v>
      </c>
      <c r="N535" s="1935">
        <f>'[9]sp. acuti altele decat DRG'!K74</f>
        <v>6.7617986809853337</v>
      </c>
      <c r="O535" s="1935">
        <f>'[9]sp. acuti altele decat DRG'!L74</f>
        <v>0</v>
      </c>
      <c r="P535" s="1935">
        <f>'[9]sp. acuti altele decat DRG'!M74</f>
        <v>19.972459999999998</v>
      </c>
      <c r="Q535" s="1935">
        <f>'[9]sp. acuti altele decat DRG'!N74</f>
        <v>0</v>
      </c>
      <c r="R535" s="1935">
        <f>'[9]sp. acuti altele decat DRG'!O74</f>
        <v>0</v>
      </c>
      <c r="S535" s="1935">
        <f>'[9]sp. acuti altele decat DRG'!P74</f>
        <v>0</v>
      </c>
      <c r="T535" s="1935">
        <f>'[9]sp. acuti altele decat DRG'!Q74</f>
        <v>178</v>
      </c>
      <c r="U535" s="1935">
        <f>'[9]sp. acuti altele decat DRG'!R74</f>
        <v>55.103720000000003</v>
      </c>
      <c r="V535" s="1935">
        <f>'[9]sp. acuti altele decat DRG'!S74</f>
        <v>178</v>
      </c>
      <c r="W535" s="1935">
        <f>'[9]sp. acuti altele decat DRG'!T74</f>
        <v>55.103720000000003</v>
      </c>
      <c r="X535" s="1654">
        <f>U535+R535+M535+I535+E535</f>
        <v>292.50027999999998</v>
      </c>
      <c r="Y535" s="1620">
        <f>W535+S535+P535+K535+G535</f>
        <v>93.573160000000001</v>
      </c>
      <c r="Z535" s="1597"/>
      <c r="AA535" s="1597"/>
    </row>
    <row r="536" spans="1:29" s="1598" customFormat="1" ht="13.5" thickBot="1">
      <c r="A536" s="2259"/>
      <c r="B536" s="2260" t="s">
        <v>1185</v>
      </c>
      <c r="C536" s="2261">
        <v>2</v>
      </c>
      <c r="D536" s="1600"/>
      <c r="E536" s="2262"/>
      <c r="F536" s="1604"/>
      <c r="G536" s="2263"/>
      <c r="H536" s="1935">
        <f>'[9]sp. acuti altele decat DRG'!E75</f>
        <v>43.582163949917309</v>
      </c>
      <c r="I536" s="1935">
        <f>'[9]sp. acuti altele decat DRG'!F75</f>
        <v>553.44989999999996</v>
      </c>
      <c r="J536" s="1935">
        <f>'[9]sp. acuti altele decat DRG'!G75</f>
        <v>43.582163949917316</v>
      </c>
      <c r="K536" s="1935">
        <f>'[9]sp. acuti altele decat DRG'!H75</f>
        <v>55.344990000000003</v>
      </c>
      <c r="L536" s="1935">
        <f>'[9]sp. acuti altele decat DRG'!I75</f>
        <v>0</v>
      </c>
      <c r="M536" s="1935">
        <f>'[9]sp. acuti altele decat DRG'!J75</f>
        <v>0</v>
      </c>
      <c r="N536" s="1935">
        <f>'[9]sp. acuti altele decat DRG'!K75</f>
        <v>0</v>
      </c>
      <c r="O536" s="1935">
        <f>'[9]sp. acuti altele decat DRG'!L75</f>
        <v>0</v>
      </c>
      <c r="P536" s="1935">
        <f>'[9]sp. acuti altele decat DRG'!M75</f>
        <v>0</v>
      </c>
      <c r="Q536" s="1935">
        <f>'[9]sp. acuti altele decat DRG'!N75</f>
        <v>0</v>
      </c>
      <c r="R536" s="1935">
        <f>'[9]sp. acuti altele decat DRG'!O75</f>
        <v>0</v>
      </c>
      <c r="S536" s="1935">
        <f>'[9]sp. acuti altele decat DRG'!P75</f>
        <v>0</v>
      </c>
      <c r="T536" s="1935">
        <f>'[9]sp. acuti altele decat DRG'!Q75</f>
        <v>100</v>
      </c>
      <c r="U536" s="1935">
        <f>'[9]sp. acuti altele decat DRG'!R75</f>
        <v>62.428959999999996</v>
      </c>
      <c r="V536" s="1935">
        <f>'[9]sp. acuti altele decat DRG'!S75</f>
        <v>82</v>
      </c>
      <c r="W536" s="1935">
        <f>'[9]sp. acuti altele decat DRG'!T75</f>
        <v>53.538939999999997</v>
      </c>
      <c r="X536" s="2053">
        <f>U536+R536+M536+I536+E536</f>
        <v>615.87885999999992</v>
      </c>
      <c r="Y536" s="1852">
        <f>W536+S536+P536+K536+G536</f>
        <v>108.88392999999999</v>
      </c>
      <c r="Z536" s="1597"/>
      <c r="AA536" s="1597"/>
    </row>
    <row r="537" spans="1:29" ht="12.75" customHeight="1" thickBot="1">
      <c r="A537" s="3027" t="s">
        <v>1141</v>
      </c>
      <c r="B537" s="3028"/>
      <c r="C537" s="3029"/>
      <c r="D537" s="1610">
        <f t="shared" ref="D537:Y537" si="108">SUM(D468:D536)</f>
        <v>163664.5736109445</v>
      </c>
      <c r="E537" s="1611">
        <f t="shared" si="108"/>
        <v>371396.01542999991</v>
      </c>
      <c r="F537" s="1610">
        <f t="shared" si="108"/>
        <v>155727.50856834438</v>
      </c>
      <c r="G537" s="1611">
        <f t="shared" si="108"/>
        <v>353404.64408959995</v>
      </c>
      <c r="H537" s="1610">
        <f t="shared" si="108"/>
        <v>60.459510137798638</v>
      </c>
      <c r="I537" s="1611">
        <f t="shared" si="108"/>
        <v>770.87400000000002</v>
      </c>
      <c r="J537" s="1610">
        <f t="shared" si="108"/>
        <v>57.940274890255445</v>
      </c>
      <c r="K537" s="1611">
        <f t="shared" si="108"/>
        <v>73.841970000000003</v>
      </c>
      <c r="L537" s="1610">
        <f t="shared" si="108"/>
        <v>24876.970018375374</v>
      </c>
      <c r="M537" s="1611">
        <f t="shared" si="108"/>
        <v>51801.684410000009</v>
      </c>
      <c r="N537" s="1611">
        <f t="shared" si="108"/>
        <v>21724.300621736493</v>
      </c>
      <c r="O537" s="1611">
        <f t="shared" si="108"/>
        <v>0</v>
      </c>
      <c r="P537" s="1611">
        <f t="shared" si="108"/>
        <v>44370.410500000013</v>
      </c>
      <c r="Q537" s="1610">
        <f t="shared" si="108"/>
        <v>0</v>
      </c>
      <c r="R537" s="1611">
        <f t="shared" si="108"/>
        <v>0</v>
      </c>
      <c r="S537" s="1611">
        <f t="shared" si="108"/>
        <v>0</v>
      </c>
      <c r="T537" s="1610">
        <f t="shared" si="108"/>
        <v>176438</v>
      </c>
      <c r="U537" s="1611">
        <f t="shared" si="108"/>
        <v>49277.496200000016</v>
      </c>
      <c r="V537" s="1610">
        <f t="shared" si="108"/>
        <v>160099</v>
      </c>
      <c r="W537" s="1611">
        <f t="shared" si="108"/>
        <v>44123.542649999996</v>
      </c>
      <c r="X537" s="1611">
        <f t="shared" si="108"/>
        <v>473246.07003999996</v>
      </c>
      <c r="Y537" s="1611">
        <f t="shared" si="108"/>
        <v>441972.4392096001</v>
      </c>
      <c r="Z537" s="1614">
        <f>'[9]sp. DRG'!U454+'[9]sp. recuperare si  cronici'!U129+'[9]sp. acuti altele decat DRG'!U76</f>
        <v>473246.07004000008</v>
      </c>
      <c r="AA537" s="1614">
        <f>'[9]sp. DRG'!V454+'[9]sp. recuperare si  cronici'!V129+'[9]sp. acuti altele decat DRG'!V76</f>
        <v>441972.43920960004</v>
      </c>
      <c r="AB537" s="1615">
        <f>X537-Z537</f>
        <v>0</v>
      </c>
      <c r="AC537" s="1615">
        <f>Y537-AA537</f>
        <v>0</v>
      </c>
    </row>
    <row r="538" spans="1:29" s="1756" customFormat="1" ht="13.5" thickBot="1">
      <c r="A538" s="2110"/>
      <c r="B538" s="2264" t="s">
        <v>1142</v>
      </c>
      <c r="C538" s="2265">
        <v>1</v>
      </c>
      <c r="D538" s="2266">
        <f>'[9]sp. DRG'!E471</f>
        <v>0</v>
      </c>
      <c r="E538" s="2267">
        <f>'[9]sp. DRG'!F471</f>
        <v>0</v>
      </c>
      <c r="F538" s="2266">
        <f>'[9]sp. DRG'!G471</f>
        <v>0</v>
      </c>
      <c r="G538" s="2267">
        <f>'[9]sp. DRG'!H471</f>
        <v>0</v>
      </c>
      <c r="H538" s="2266"/>
      <c r="I538" s="2266"/>
      <c r="J538" s="2266"/>
      <c r="K538" s="2266"/>
      <c r="L538" s="2266">
        <f>'[9]sp. DRG'!I471</f>
        <v>0</v>
      </c>
      <c r="M538" s="2267">
        <f>'[9]sp. DRG'!J471</f>
        <v>0</v>
      </c>
      <c r="N538" s="2267">
        <f>'[9]sp. DRG'!K471</f>
        <v>0</v>
      </c>
      <c r="O538" s="2267">
        <f>'[9]sp. DRG'!L471</f>
        <v>0</v>
      </c>
      <c r="P538" s="2267">
        <f>'[9]sp. DRG'!M471</f>
        <v>0</v>
      </c>
      <c r="Q538" s="2266">
        <f>'[9]sp. DRG'!N471</f>
        <v>0</v>
      </c>
      <c r="R538" s="2267">
        <f>'[9]sp. DRG'!O471</f>
        <v>0</v>
      </c>
      <c r="S538" s="2267">
        <f>'[9]sp. DRG'!P471</f>
        <v>0</v>
      </c>
      <c r="T538" s="2266">
        <f>'[9]sp. DRG'!Q471</f>
        <v>0</v>
      </c>
      <c r="U538" s="2267">
        <f>'[9]sp. DRG'!R471</f>
        <v>0</v>
      </c>
      <c r="V538" s="2266">
        <f>'[9]sp. DRG'!S471</f>
        <v>0</v>
      </c>
      <c r="W538" s="2267">
        <f>'[9]sp. DRG'!T471</f>
        <v>0</v>
      </c>
      <c r="X538" s="2268">
        <f>U538+R538+M538+I538+E538</f>
        <v>0</v>
      </c>
      <c r="Y538" s="2268">
        <f>W538+S538+P538+K538+G538</f>
        <v>0</v>
      </c>
      <c r="Z538" s="2269"/>
      <c r="AA538" s="2269"/>
    </row>
    <row r="539" spans="1:29" s="1756" customFormat="1" ht="13.5" thickBot="1">
      <c r="A539" s="2110"/>
      <c r="B539" s="2264" t="s">
        <v>1143</v>
      </c>
      <c r="C539" s="2270">
        <v>2</v>
      </c>
      <c r="D539" s="2271"/>
      <c r="E539" s="2272"/>
      <c r="F539" s="2271"/>
      <c r="G539" s="2272"/>
      <c r="H539" s="2273">
        <f>'[9]sp. acuti altele decat DRG'!E83</f>
        <v>0</v>
      </c>
      <c r="I539" s="2274">
        <f>'[9]sp. acuti altele decat DRG'!F83</f>
        <v>0</v>
      </c>
      <c r="J539" s="2273">
        <f>'[9]sp. acuti altele decat DRG'!G83</f>
        <v>0</v>
      </c>
      <c r="K539" s="2274">
        <f>'[9]sp. acuti altele decat DRG'!H83</f>
        <v>0</v>
      </c>
      <c r="L539" s="2273">
        <f>'[9]sp. acuti altele decat DRG'!I83</f>
        <v>0</v>
      </c>
      <c r="M539" s="2274">
        <f>'[9]sp. acuti altele decat DRG'!J83</f>
        <v>0</v>
      </c>
      <c r="N539" s="2274">
        <f>'[9]sp. acuti altele decat DRG'!K83</f>
        <v>0</v>
      </c>
      <c r="O539" s="2274">
        <f>'[9]sp. acuti altele decat DRG'!L83</f>
        <v>0</v>
      </c>
      <c r="P539" s="2274">
        <f>'[9]sp. acuti altele decat DRG'!M83</f>
        <v>0</v>
      </c>
      <c r="Q539" s="2273">
        <f>'[9]sp. acuti altele decat DRG'!N83</f>
        <v>0</v>
      </c>
      <c r="R539" s="2274">
        <f>'[9]sp. acuti altele decat DRG'!O83</f>
        <v>0</v>
      </c>
      <c r="S539" s="2274">
        <f>'[9]sp. acuti altele decat DRG'!P83</f>
        <v>0</v>
      </c>
      <c r="T539" s="2271">
        <f>'[9]sp. acuti altele decat DRG'!Q83</f>
        <v>0</v>
      </c>
      <c r="U539" s="2272">
        <f>'[9]sp. acuti altele decat DRG'!R83</f>
        <v>0</v>
      </c>
      <c r="V539" s="2271">
        <f>'[9]sp. acuti altele decat DRG'!S83</f>
        <v>0</v>
      </c>
      <c r="W539" s="2272">
        <f>'[9]sp. acuti altele decat DRG'!T83</f>
        <v>0</v>
      </c>
      <c r="X539" s="2268">
        <f>U539+R539+M539+I539+E539</f>
        <v>0</v>
      </c>
      <c r="Y539" s="2268">
        <f>W539+S539+P539+K539+G539</f>
        <v>0</v>
      </c>
      <c r="Z539" s="2269"/>
      <c r="AA539" s="2269"/>
    </row>
    <row r="540" spans="1:29" s="1756" customFormat="1" ht="13.5" thickBot="1">
      <c r="A540" s="3027" t="s">
        <v>1144</v>
      </c>
      <c r="B540" s="3028"/>
      <c r="C540" s="3029"/>
      <c r="D540" s="2275">
        <f>SUM(D538:D539)</f>
        <v>0</v>
      </c>
      <c r="E540" s="2276">
        <f>SUM(E538:E539)</f>
        <v>0</v>
      </c>
      <c r="F540" s="2275">
        <f t="shared" ref="F540:W540" si="109">SUM(F538:F539)</f>
        <v>0</v>
      </c>
      <c r="G540" s="2276">
        <f t="shared" si="109"/>
        <v>0</v>
      </c>
      <c r="H540" s="2275">
        <f t="shared" si="109"/>
        <v>0</v>
      </c>
      <c r="I540" s="2276">
        <f t="shared" si="109"/>
        <v>0</v>
      </c>
      <c r="J540" s="2275">
        <f t="shared" si="109"/>
        <v>0</v>
      </c>
      <c r="K540" s="2276">
        <f t="shared" si="109"/>
        <v>0</v>
      </c>
      <c r="L540" s="2275">
        <f t="shared" si="109"/>
        <v>0</v>
      </c>
      <c r="M540" s="2276">
        <f t="shared" si="109"/>
        <v>0</v>
      </c>
      <c r="N540" s="2276">
        <f>SUM(N538:N539)</f>
        <v>0</v>
      </c>
      <c r="O540" s="2276">
        <f>SUM(O538:O539)</f>
        <v>0</v>
      </c>
      <c r="P540" s="2276">
        <f t="shared" si="109"/>
        <v>0</v>
      </c>
      <c r="Q540" s="2275">
        <f t="shared" si="109"/>
        <v>0</v>
      </c>
      <c r="R540" s="2276">
        <f t="shared" si="109"/>
        <v>0</v>
      </c>
      <c r="S540" s="2276">
        <f t="shared" si="109"/>
        <v>0</v>
      </c>
      <c r="T540" s="2275">
        <f t="shared" si="109"/>
        <v>0</v>
      </c>
      <c r="U540" s="2276">
        <f t="shared" si="109"/>
        <v>0</v>
      </c>
      <c r="V540" s="2275">
        <f t="shared" si="109"/>
        <v>0</v>
      </c>
      <c r="W540" s="2276">
        <f t="shared" si="109"/>
        <v>0</v>
      </c>
      <c r="X540" s="2277">
        <f>SUM(X538:X539)</f>
        <v>0</v>
      </c>
      <c r="Y540" s="2277">
        <f>SUM(Y538:Y539)</f>
        <v>0</v>
      </c>
      <c r="Z540" s="2269">
        <f>'[9]sp. DRG'!U471+'[9]sp. acuti altele decat DRG'!U83</f>
        <v>0</v>
      </c>
      <c r="AA540" s="2269">
        <f>'[9]sp. DRG'!V471+'[9]sp. acuti altele decat DRG'!V83</f>
        <v>0</v>
      </c>
      <c r="AB540" s="1615">
        <f>X540-Z540</f>
        <v>0</v>
      </c>
      <c r="AC540" s="1615">
        <f>Y540-AA540</f>
        <v>0</v>
      </c>
    </row>
    <row r="541" spans="1:29" ht="13.5" thickBot="1">
      <c r="A541" s="3027" t="s">
        <v>1145</v>
      </c>
      <c r="B541" s="3028"/>
      <c r="C541" s="3029"/>
      <c r="D541" s="1610">
        <f t="shared" ref="D541:Y541" si="110">D537+D467+D460+D448+D443+D438+D416+D407+D394+D381+D374+D366+D342+D335+D327+D309+D304+D291+D283+D256+D251+D238+D232+D223+D218+D208+D191+D186+D180+D161+D140+D134+D127+D118+D112+D87+D79+D74+D60+D47+D29+D17+D540</f>
        <v>817352.57361094444</v>
      </c>
      <c r="E541" s="1611">
        <f t="shared" si="110"/>
        <v>1601567.4239300003</v>
      </c>
      <c r="F541" s="1610">
        <f t="shared" si="110"/>
        <v>799158.5085683444</v>
      </c>
      <c r="G541" s="1611">
        <f t="shared" si="110"/>
        <v>1592947.2955395996</v>
      </c>
      <c r="H541" s="1611">
        <f t="shared" si="110"/>
        <v>102.45951013779865</v>
      </c>
      <c r="I541" s="1611">
        <f t="shared" si="110"/>
        <v>812.87400000000002</v>
      </c>
      <c r="J541" s="1611">
        <f t="shared" si="110"/>
        <v>99.940274890255438</v>
      </c>
      <c r="K541" s="1611">
        <f t="shared" si="110"/>
        <v>115.84197</v>
      </c>
      <c r="L541" s="1611">
        <f t="shared" si="110"/>
        <v>90226.121904642714</v>
      </c>
      <c r="M541" s="1611">
        <f t="shared" si="110"/>
        <v>310448.15378400008</v>
      </c>
      <c r="N541" s="1611">
        <f t="shared" si="110"/>
        <v>80437.452508003829</v>
      </c>
      <c r="O541" s="1611">
        <f t="shared" si="110"/>
        <v>881919</v>
      </c>
      <c r="P541" s="1611">
        <f t="shared" si="110"/>
        <v>296319.31823400001</v>
      </c>
      <c r="Q541" s="1611">
        <f t="shared" si="110"/>
        <v>96425</v>
      </c>
      <c r="R541" s="1611">
        <f t="shared" si="110"/>
        <v>19507.568860000003</v>
      </c>
      <c r="S541" s="1611">
        <f t="shared" si="110"/>
        <v>19127.495900000002</v>
      </c>
      <c r="T541" s="1610">
        <f t="shared" si="110"/>
        <v>715534.1021491834</v>
      </c>
      <c r="U541" s="1611">
        <f t="shared" si="110"/>
        <v>191184.91504999998</v>
      </c>
      <c r="V541" s="1610">
        <f t="shared" si="110"/>
        <v>718059.1021491834</v>
      </c>
      <c r="W541" s="1611">
        <f t="shared" si="110"/>
        <v>180529.58978999994</v>
      </c>
      <c r="X541" s="1611">
        <f t="shared" si="110"/>
        <v>2123520.9356240006</v>
      </c>
      <c r="Y541" s="1611">
        <f t="shared" si="110"/>
        <v>2089039.5414336002</v>
      </c>
      <c r="Z541" s="1614">
        <f>SUM(Z17:Z540)</f>
        <v>2123520.9356240002</v>
      </c>
      <c r="AA541" s="1614">
        <f>SUM(AA17:AA540)</f>
        <v>2089039.5414336002</v>
      </c>
      <c r="AB541" s="1615">
        <f>X541-Z541</f>
        <v>0</v>
      </c>
      <c r="AC541" s="1615">
        <f>Y541-AA541</f>
        <v>0</v>
      </c>
    </row>
    <row r="542" spans="1:29">
      <c r="K542" s="2279" t="s">
        <v>1186</v>
      </c>
      <c r="L542" s="1552"/>
      <c r="Z542" s="1614">
        <f>'[9]sp. DRG'!U488+'[9]sp. recuperare si  cronici'!U130+'[9]sp. acuti altele decat DRG'!U84</f>
        <v>2123520.9356240006</v>
      </c>
      <c r="AA542" s="1614">
        <f>'[9]sp. DRG'!V488+'[9]sp. recuperare si  cronici'!V130+'[9]sp. acuti altele decat DRG'!V84</f>
        <v>2089039.5414336</v>
      </c>
    </row>
    <row r="544" spans="1:29">
      <c r="Z544" s="1614"/>
      <c r="AA544" s="1614"/>
    </row>
    <row r="545" spans="3:29" s="2283" customFormat="1" ht="11.25">
      <c r="C545" s="2280"/>
      <c r="D545" s="2281">
        <f>'[9]sp. DRG'!E488</f>
        <v>817352.57361094444</v>
      </c>
      <c r="E545" s="2281">
        <f>'[9]sp. DRG'!F488</f>
        <v>1601567.4239300003</v>
      </c>
      <c r="F545" s="2281">
        <f>'[9]sp. DRG'!G488</f>
        <v>799158.5085683444</v>
      </c>
      <c r="G545" s="2281">
        <f>'[9]sp. DRG'!H488</f>
        <v>1592947.2955395996</v>
      </c>
      <c r="H545" s="2281">
        <f>'[9]sp. recuperare si  cronici'!M130+'[9]sp. acuti altele decat DRG'!E84</f>
        <v>102.45951013779865</v>
      </c>
      <c r="I545" s="2282">
        <f>'[9]sp. recuperare si  cronici'!N130+'[9]sp. acuti altele decat DRG'!F84</f>
        <v>812.87400000000002</v>
      </c>
      <c r="J545" s="2281">
        <f>'[9]sp. recuperare si  cronici'!O130+'[9]sp. acuti altele decat DRG'!G84</f>
        <v>99.940274890255438</v>
      </c>
      <c r="K545" s="2282">
        <f>'[9]sp. recuperare si  cronici'!P130+'[9]sp. acuti altele decat DRG'!H84</f>
        <v>115.84197</v>
      </c>
      <c r="L545" s="2281">
        <f>'[9]sp. DRG'!I488+'[9]sp. recuperare si  cronici'!E130+'[9]sp. acuti altele decat DRG'!I84</f>
        <v>90226.121904642714</v>
      </c>
      <c r="M545" s="2282">
        <f>'[9]sp. DRG'!J488+'[9]sp. recuperare si  cronici'!F130+'[9]sp. acuti altele decat DRG'!J84</f>
        <v>310448.15378399997</v>
      </c>
      <c r="N545" s="2282">
        <f>'[9]sp. DRG'!K488+'[9]sp. recuperare si  cronici'!G130+'[9]sp. acuti altele decat DRG'!K84</f>
        <v>80437.452508003829</v>
      </c>
      <c r="O545" s="2282">
        <f>'[9]sp. DRG'!L488+'[9]sp. recuperare si  cronici'!H130+'[9]sp. acuti altele decat DRG'!L84</f>
        <v>881919</v>
      </c>
      <c r="P545" s="2282">
        <f>'[9]sp. DRG'!M488+'[9]sp. recuperare si  cronici'!I130+'[9]sp. acuti altele decat DRG'!M84</f>
        <v>296319.31823400006</v>
      </c>
      <c r="Q545" s="2281">
        <f>'[9]sp. DRG'!N488+'[9]sp. recuperare si  cronici'!J130+'[9]sp. acuti altele decat DRG'!N84</f>
        <v>96425</v>
      </c>
      <c r="R545" s="2282">
        <f>'[9]sp. DRG'!O488+'[9]sp. recuperare si  cronici'!K130+'[9]sp. acuti altele decat DRG'!O84</f>
        <v>19507.568859999999</v>
      </c>
      <c r="S545" s="2282">
        <f>'[9]sp. DRG'!P488+'[9]sp. recuperare si  cronici'!L130+'[9]sp. acuti altele decat DRG'!P84</f>
        <v>19127.495899999998</v>
      </c>
      <c r="T545" s="2281">
        <f>'[9]sp. DRG'!Q488+'[9]sp. recuperare si  cronici'!Q130+'[9]sp. acuti altele decat DRG'!Q84</f>
        <v>715534.1021491834</v>
      </c>
      <c r="U545" s="2282">
        <f>'[9]sp. DRG'!R488+'[9]sp. recuperare si  cronici'!R130+'[9]sp. acuti altele decat DRG'!R84</f>
        <v>191184.91504999998</v>
      </c>
      <c r="V545" s="2281">
        <f>'[9]sp. DRG'!S488+'[9]sp. recuperare si  cronici'!S130+'[9]sp. acuti altele decat DRG'!S84</f>
        <v>718059.1021491834</v>
      </c>
      <c r="W545" s="2282">
        <f>'[9]sp. DRG'!T488+'[9]sp. recuperare si  cronici'!T130+'[9]sp. acuti altele decat DRG'!T84</f>
        <v>180529.58978999997</v>
      </c>
      <c r="X545" s="2282">
        <f>'[9]sp. DRG'!U488+'[9]sp. recuperare si  cronici'!U130+'[9]sp. acuti altele decat DRG'!U84</f>
        <v>2123520.9356240006</v>
      </c>
      <c r="Y545" s="2282">
        <f>'[9]sp. DRG'!V488+'[9]sp. recuperare si  cronici'!V130+'[9]sp. acuti altele decat DRG'!V84</f>
        <v>2089039.5414336</v>
      </c>
    </row>
    <row r="546" spans="3:29" s="2283" customFormat="1" ht="11.25">
      <c r="C546" s="2280"/>
      <c r="D546" s="2282">
        <f>D541-D545</f>
        <v>0</v>
      </c>
      <c r="E546" s="2282">
        <f t="shared" ref="E546:Y546" si="111">E541-E545</f>
        <v>0</v>
      </c>
      <c r="F546" s="2282">
        <f t="shared" si="111"/>
        <v>0</v>
      </c>
      <c r="G546" s="2282">
        <f t="shared" si="111"/>
        <v>0</v>
      </c>
      <c r="H546" s="2282">
        <f t="shared" si="111"/>
        <v>0</v>
      </c>
      <c r="I546" s="2282">
        <f t="shared" si="111"/>
        <v>0</v>
      </c>
      <c r="J546" s="2282">
        <f t="shared" si="111"/>
        <v>0</v>
      </c>
      <c r="K546" s="2282">
        <f t="shared" si="111"/>
        <v>0</v>
      </c>
      <c r="L546" s="2282">
        <f t="shared" si="111"/>
        <v>0</v>
      </c>
      <c r="M546" s="2282">
        <f t="shared" si="111"/>
        <v>0</v>
      </c>
      <c r="N546" s="2282">
        <f t="shared" si="111"/>
        <v>0</v>
      </c>
      <c r="O546" s="2282">
        <f t="shared" si="111"/>
        <v>0</v>
      </c>
      <c r="P546" s="2282">
        <f t="shared" si="111"/>
        <v>0</v>
      </c>
      <c r="Q546" s="2282">
        <f t="shared" si="111"/>
        <v>0</v>
      </c>
      <c r="R546" s="2282">
        <f t="shared" si="111"/>
        <v>0</v>
      </c>
      <c r="S546" s="2282">
        <f t="shared" si="111"/>
        <v>0</v>
      </c>
      <c r="T546" s="2282">
        <f t="shared" si="111"/>
        <v>0</v>
      </c>
      <c r="U546" s="2282">
        <f t="shared" si="111"/>
        <v>0</v>
      </c>
      <c r="V546" s="2282">
        <f t="shared" si="111"/>
        <v>0</v>
      </c>
      <c r="W546" s="2282">
        <f t="shared" si="111"/>
        <v>0</v>
      </c>
      <c r="X546" s="2282">
        <f t="shared" si="111"/>
        <v>0</v>
      </c>
      <c r="Y546" s="2282">
        <f t="shared" si="111"/>
        <v>0</v>
      </c>
      <c r="Z546" s="2282"/>
      <c r="AA546" s="2282"/>
      <c r="AB546" s="2282"/>
      <c r="AC546" s="2282"/>
    </row>
    <row r="549" spans="3:29">
      <c r="D549" s="1556">
        <f>D541+H541+L541</f>
        <v>907681.1550257249</v>
      </c>
      <c r="E549" s="2284">
        <f>E541+I541+M541</f>
        <v>1912828.4517140004</v>
      </c>
      <c r="F549" s="1556">
        <f>F541+J541+N541</f>
        <v>879695.90135123848</v>
      </c>
      <c r="G549" s="2282">
        <f>G541+K541+P541</f>
        <v>1889382.4557435997</v>
      </c>
    </row>
    <row r="550" spans="3:29">
      <c r="T550" s="2281"/>
      <c r="U550" s="2282"/>
      <c r="V550" s="2281"/>
      <c r="W550" s="2282"/>
    </row>
    <row r="551" spans="3:29">
      <c r="E551" s="2284"/>
      <c r="G551" s="2284"/>
    </row>
    <row r="552" spans="3:29">
      <c r="U552" s="1615"/>
      <c r="W552" s="1615"/>
    </row>
    <row r="553" spans="3:29">
      <c r="Z553" s="1614">
        <f>'[9]sp. DRG'!U488+'[9]sp. recuperare si  cronici'!U130+'[9]sp. acuti altele decat DRG'!U84</f>
        <v>2123520.9356240006</v>
      </c>
      <c r="AA553" s="1614">
        <f>'[9]sp. DRG'!V488+'[9]sp. recuperare si  cronici'!V130+'[9]sp. acuti altele decat DRG'!V84</f>
        <v>2089039.5414336</v>
      </c>
    </row>
  </sheetData>
  <mergeCells count="54">
    <mergeCell ref="A47:C47"/>
    <mergeCell ref="A1:L2"/>
    <mergeCell ref="A4:A5"/>
    <mergeCell ref="B4:B5"/>
    <mergeCell ref="C4:C5"/>
    <mergeCell ref="D4:G4"/>
    <mergeCell ref="H4:K4"/>
    <mergeCell ref="L4:S4"/>
    <mergeCell ref="T4:W4"/>
    <mergeCell ref="X4:X5"/>
    <mergeCell ref="Y4:Y5"/>
    <mergeCell ref="A17:C17"/>
    <mergeCell ref="A29:C29"/>
    <mergeCell ref="A186:C186"/>
    <mergeCell ref="A60:C60"/>
    <mergeCell ref="A74:C74"/>
    <mergeCell ref="A79:C79"/>
    <mergeCell ref="A87:C87"/>
    <mergeCell ref="A112:C112"/>
    <mergeCell ref="A118:C118"/>
    <mergeCell ref="A127:C127"/>
    <mergeCell ref="A134:C134"/>
    <mergeCell ref="A140:C140"/>
    <mergeCell ref="A161:C161"/>
    <mergeCell ref="A180:C180"/>
    <mergeCell ref="A309:C309"/>
    <mergeCell ref="A191:C191"/>
    <mergeCell ref="A208:C208"/>
    <mergeCell ref="A218:C218"/>
    <mergeCell ref="A223:C223"/>
    <mergeCell ref="A232:C232"/>
    <mergeCell ref="A238:C238"/>
    <mergeCell ref="A251:C251"/>
    <mergeCell ref="A256:C256"/>
    <mergeCell ref="A283:C283"/>
    <mergeCell ref="A291:C291"/>
    <mergeCell ref="A304:C304"/>
    <mergeCell ref="A448:C448"/>
    <mergeCell ref="A327:C327"/>
    <mergeCell ref="A335:B335"/>
    <mergeCell ref="A342:C342"/>
    <mergeCell ref="A366:C366"/>
    <mergeCell ref="A374:C374"/>
    <mergeCell ref="A381:C381"/>
    <mergeCell ref="A394:C394"/>
    <mergeCell ref="A407:C407"/>
    <mergeCell ref="A416:C416"/>
    <mergeCell ref="A438:C438"/>
    <mergeCell ref="A443:C443"/>
    <mergeCell ref="A460:C460"/>
    <mergeCell ref="A467:C467"/>
    <mergeCell ref="A537:C537"/>
    <mergeCell ref="A540:C540"/>
    <mergeCell ref="A541:C541"/>
  </mergeCells>
  <pageMargins left="0.23622047244094499" right="0" top="0.41" bottom="0.23622047244094499" header="0.26" footer="0.196850393700787"/>
  <pageSetup paperSize="9" scale="50" orientation="landscape" r:id="rId1"/>
  <headerFooter alignWithMargins="0">
    <oddHeader xml:space="preserve">&amp;Cfinanţate din fondul alocat asistenţei medicale spitaliceşti (în sistem DRG, cronici şi recuperare, NON DRG) în ian-martie 2016
  </oddHead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6</vt:i4>
      </vt:variant>
    </vt:vector>
  </HeadingPairs>
  <TitlesOfParts>
    <vt:vector size="22" baseType="lpstr">
      <vt:lpstr>contracte</vt:lpstr>
      <vt:lpstr>medici amb an 2015</vt:lpstr>
      <vt:lpstr>medici amb tr I 2016</vt:lpstr>
      <vt:lpstr>medici amb tr II 2016</vt:lpstr>
      <vt:lpstr>categ DM 2015</vt:lpstr>
      <vt:lpstr>categ DM tr I 2016</vt:lpstr>
      <vt:lpstr>spitale tr 1 2015</vt:lpstr>
      <vt:lpstr>spitale apr -dec 2015</vt:lpstr>
      <vt:lpstr>spitale trim I 2016</vt:lpstr>
      <vt:lpstr>medici recuperare 2015</vt:lpstr>
      <vt:lpstr>medici recuperare trim. 2016</vt:lpstr>
      <vt:lpstr>medici recuperare trim. II 2016</vt:lpstr>
      <vt:lpstr>septembrie</vt:lpstr>
      <vt:lpstr>Foaie1</vt:lpstr>
      <vt:lpstr>Foaie2</vt:lpstr>
      <vt:lpstr>Foaie3</vt:lpstr>
      <vt:lpstr>'medici recuperare 2015'!Print_Titles</vt:lpstr>
      <vt:lpstr>'medici recuperare trim. 2016'!Print_Titles</vt:lpstr>
      <vt:lpstr>'medici recuperare trim. II 2016'!Print_Titles</vt:lpstr>
      <vt:lpstr>'spitale apr -dec 2015'!Print_Titles</vt:lpstr>
      <vt:lpstr>'spitale tr 1 2015'!Print_Titles</vt:lpstr>
      <vt:lpstr>'spitale trim I 2016'!Print_Titles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 STANCU</dc:creator>
  <cp:lastModifiedBy>Gabriela Cristisor</cp:lastModifiedBy>
  <cp:lastPrinted>2016-10-10T13:12:19Z</cp:lastPrinted>
  <dcterms:created xsi:type="dcterms:W3CDTF">2016-10-05T06:30:15Z</dcterms:created>
  <dcterms:modified xsi:type="dcterms:W3CDTF">2016-11-28T08:08:12Z</dcterms:modified>
</cp:coreProperties>
</file>