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2932" windowHeight="9324"/>
  </bookViews>
  <sheets>
    <sheet name="PA 1" sheetId="2" r:id="rId1"/>
    <sheet name="PA 2" sheetId="3" r:id="rId2"/>
    <sheet name="PA 3" sheetId="4" r:id="rId3"/>
    <sheet name="PA 4" sheetId="6" r:id="rId4"/>
    <sheet name="PA 5" sheetId="8" r:id="rId5"/>
    <sheet name="PA 6 TA" sheetId="5" r:id="rId6"/>
  </sheets>
  <externalReferences>
    <externalReference r:id="rId7"/>
  </externalReferences>
  <definedNames>
    <definedName name="_xlnm._FilterDatabase" localSheetId="0" hidden="1">'PA 1'!$A$1:$R$25</definedName>
    <definedName name="_xlnm._FilterDatabase" localSheetId="1" hidden="1">'PA 2'!$A$1:$R$68</definedName>
    <definedName name="_xlnm._FilterDatabase" localSheetId="2" hidden="1">'PA 3'!$A$1:$R$41</definedName>
    <definedName name="_xlnm._FilterDatabase" localSheetId="3" hidden="1">'PA 4'!$A$1:$R$91</definedName>
    <definedName name="_xlnm._FilterDatabase" localSheetId="4" hidden="1">'PA 5'!$A$1:$R$43</definedName>
    <definedName name="_xlnm._FilterDatabase" localSheetId="5" hidden="1">'PA 6 TA'!$A$1:$P$17</definedName>
    <definedName name="_xlnm.Print_Area" localSheetId="0">'PA 1'!$A$1:$R$28</definedName>
    <definedName name="_xlnm.Print_Area" localSheetId="1">'PA 2'!$A$1:$R$71</definedName>
    <definedName name="_xlnm.Print_Area" localSheetId="2">'PA 3'!$A$1:$R$44</definedName>
    <definedName name="_xlnm.Print_Area" localSheetId="3">'PA 4'!$A$1:$R$94</definedName>
    <definedName name="_xlnm.Print_Area" localSheetId="4">'PA 5'!$A$1:$R$46</definedName>
    <definedName name="_xlnm.Print_Area" localSheetId="5">'PA 6 TA'!$A$1:$P$20</definedName>
    <definedName name="Z_02C2D61B_970D_4DFF_82AB_7705A5B1ACD2_.wvu.FilterData" localSheetId="0" hidden="1">'PA 1'!$A$1:$R$25</definedName>
    <definedName name="Z_02C2D61B_970D_4DFF_82AB_7705A5B1ACD2_.wvu.FilterData" localSheetId="1" hidden="1">'PA 2'!$A$1:$R$68</definedName>
    <definedName name="Z_02C2D61B_970D_4DFF_82AB_7705A5B1ACD2_.wvu.FilterData" localSheetId="2" hidden="1">'PA 3'!$A$1:$R$41</definedName>
    <definedName name="Z_02C2D61B_970D_4DFF_82AB_7705A5B1ACD2_.wvu.FilterData" localSheetId="3" hidden="1">'PA 4'!$A$1:$R$91</definedName>
    <definedName name="Z_02C2D61B_970D_4DFF_82AB_7705A5B1ACD2_.wvu.FilterData" localSheetId="4" hidden="1">'PA 5'!$A$1:$R$43</definedName>
    <definedName name="Z_02C2D61B_970D_4DFF_82AB_7705A5B1ACD2_.wvu.FilterData" localSheetId="5" hidden="1">'PA 6 TA'!$A$1:$P$17</definedName>
    <definedName name="Z_02C2D61B_970D_4DFF_82AB_7705A5B1ACD2_.wvu.PrintArea" localSheetId="0" hidden="1">'PA 1'!$A$1:$R$28</definedName>
    <definedName name="Z_02C2D61B_970D_4DFF_82AB_7705A5B1ACD2_.wvu.PrintArea" localSheetId="1" hidden="1">'PA 2'!$A$1:$R$71</definedName>
    <definedName name="Z_02C2D61B_970D_4DFF_82AB_7705A5B1ACD2_.wvu.PrintArea" localSheetId="2" hidden="1">'PA 3'!$A$1:$R$44</definedName>
    <definedName name="Z_02C2D61B_970D_4DFF_82AB_7705A5B1ACD2_.wvu.PrintArea" localSheetId="3" hidden="1">'PA 4'!$A$1:$R$94</definedName>
    <definedName name="Z_02C2D61B_970D_4DFF_82AB_7705A5B1ACD2_.wvu.PrintArea" localSheetId="4" hidden="1">'PA 5'!$A$1:$R$46</definedName>
    <definedName name="Z_02C2D61B_970D_4DFF_82AB_7705A5B1ACD2_.wvu.PrintArea" localSheetId="5" hidden="1">'PA 6 TA'!$A$1:$P$20</definedName>
    <definedName name="Z_20B730D3_BB9C_4CE3_9A4A_D192EB334790_.wvu.FilterData" localSheetId="0" hidden="1">'PA 1'!$A$1:$R$25</definedName>
    <definedName name="Z_20B730D3_BB9C_4CE3_9A4A_D192EB334790_.wvu.FilterData" localSheetId="1" hidden="1">'PA 2'!$A$1:$R$68</definedName>
    <definedName name="Z_20B730D3_BB9C_4CE3_9A4A_D192EB334790_.wvu.FilterData" localSheetId="2" hidden="1">'PA 3'!$A$1:$R$41</definedName>
    <definedName name="Z_20B730D3_BB9C_4CE3_9A4A_D192EB334790_.wvu.FilterData" localSheetId="3" hidden="1">'PA 4'!$A$1:$R$91</definedName>
    <definedName name="Z_20B730D3_BB9C_4CE3_9A4A_D192EB334790_.wvu.FilterData" localSheetId="4" hidden="1">'PA 5'!$A$1:$R$43</definedName>
    <definedName name="Z_20B730D3_BB9C_4CE3_9A4A_D192EB334790_.wvu.FilterData" localSheetId="5" hidden="1">'PA 6 TA'!$A$1:$P$17</definedName>
    <definedName name="Z_20B730D3_BB9C_4CE3_9A4A_D192EB334790_.wvu.PrintArea" localSheetId="0" hidden="1">'PA 1'!$A$1:$R$28</definedName>
    <definedName name="Z_20B730D3_BB9C_4CE3_9A4A_D192EB334790_.wvu.PrintArea" localSheetId="1" hidden="1">'PA 2'!$A$1:$R$71</definedName>
    <definedName name="Z_20B730D3_BB9C_4CE3_9A4A_D192EB334790_.wvu.PrintArea" localSheetId="2" hidden="1">'PA 3'!$A$1:$R$44</definedName>
    <definedName name="Z_20B730D3_BB9C_4CE3_9A4A_D192EB334790_.wvu.PrintArea" localSheetId="3" hidden="1">'PA 4'!$A$1:$R$94</definedName>
    <definedName name="Z_20B730D3_BB9C_4CE3_9A4A_D192EB334790_.wvu.PrintArea" localSheetId="4" hidden="1">'PA 5'!$A$1:$R$46</definedName>
    <definedName name="Z_20B730D3_BB9C_4CE3_9A4A_D192EB334790_.wvu.PrintArea" localSheetId="5" hidden="1">'PA 6 TA'!$A$1:$P$20</definedName>
    <definedName name="Z_281F4DBA_DE33_4996_8447_FD9B9FD3CB21_.wvu.FilterData" localSheetId="0" hidden="1">'PA 1'!$A$1:$R$25</definedName>
    <definedName name="Z_281F4DBA_DE33_4996_8447_FD9B9FD3CB21_.wvu.FilterData" localSheetId="1" hidden="1">'PA 2'!$A$1:$R$68</definedName>
    <definedName name="Z_281F4DBA_DE33_4996_8447_FD9B9FD3CB21_.wvu.FilterData" localSheetId="2" hidden="1">'PA 3'!$A$1:$R$41</definedName>
    <definedName name="Z_281F4DBA_DE33_4996_8447_FD9B9FD3CB21_.wvu.FilterData" localSheetId="3" hidden="1">'PA 4'!$A$1:$R$91</definedName>
    <definedName name="Z_281F4DBA_DE33_4996_8447_FD9B9FD3CB21_.wvu.FilterData" localSheetId="4" hidden="1">'PA 5'!$A$1:$R$43</definedName>
    <definedName name="Z_281F4DBA_DE33_4996_8447_FD9B9FD3CB21_.wvu.FilterData" localSheetId="5" hidden="1">'PA 6 TA'!$A$1:$P$17</definedName>
    <definedName name="Z_281F4DBA_DE33_4996_8447_FD9B9FD3CB21_.wvu.PrintArea" localSheetId="0" hidden="1">'PA 1'!$A$1:$R$28</definedName>
    <definedName name="Z_281F4DBA_DE33_4996_8447_FD9B9FD3CB21_.wvu.PrintArea" localSheetId="1" hidden="1">'PA 2'!$A$1:$R$71</definedName>
    <definedName name="Z_281F4DBA_DE33_4996_8447_FD9B9FD3CB21_.wvu.PrintArea" localSheetId="2" hidden="1">'PA 3'!$A$1:$R$44</definedName>
    <definedName name="Z_281F4DBA_DE33_4996_8447_FD9B9FD3CB21_.wvu.PrintArea" localSheetId="3" hidden="1">'PA 4'!$A$1:$R$94</definedName>
    <definedName name="Z_281F4DBA_DE33_4996_8447_FD9B9FD3CB21_.wvu.PrintArea" localSheetId="4" hidden="1">'PA 5'!$A$1:$R$46</definedName>
    <definedName name="Z_281F4DBA_DE33_4996_8447_FD9B9FD3CB21_.wvu.PrintArea" localSheetId="5" hidden="1">'PA 6 TA'!$A$1:$P$20</definedName>
    <definedName name="Z_DC306EDA_CC9C_451C_B19A_DBA2251BE780_.wvu.FilterData" localSheetId="0" hidden="1">'PA 1'!$A$1:$R$25</definedName>
    <definedName name="Z_DC306EDA_CC9C_451C_B19A_DBA2251BE780_.wvu.FilterData" localSheetId="1" hidden="1">'PA 2'!$A$1:$R$68</definedName>
    <definedName name="Z_DC306EDA_CC9C_451C_B19A_DBA2251BE780_.wvu.FilterData" localSheetId="2" hidden="1">'PA 3'!$A$1:$R$41</definedName>
    <definedName name="Z_DC306EDA_CC9C_451C_B19A_DBA2251BE780_.wvu.FilterData" localSheetId="3" hidden="1">'PA 4'!$A$1:$R$91</definedName>
    <definedName name="Z_DC306EDA_CC9C_451C_B19A_DBA2251BE780_.wvu.FilterData" localSheetId="4" hidden="1">'PA 5'!$A$1:$R$43</definedName>
    <definedName name="Z_DC306EDA_CC9C_451C_B19A_DBA2251BE780_.wvu.FilterData" localSheetId="5" hidden="1">'PA 6 TA'!$A$1:$P$17</definedName>
    <definedName name="Z_DC306EDA_CC9C_451C_B19A_DBA2251BE780_.wvu.PrintArea" localSheetId="0" hidden="1">'PA 1'!$A$1:$R$28</definedName>
    <definedName name="Z_DC306EDA_CC9C_451C_B19A_DBA2251BE780_.wvu.PrintArea" localSheetId="1" hidden="1">'PA 2'!$A$1:$R$71</definedName>
    <definedName name="Z_DC306EDA_CC9C_451C_B19A_DBA2251BE780_.wvu.PrintArea" localSheetId="2" hidden="1">'PA 3'!$A$1:$R$44</definedName>
    <definedName name="Z_DC306EDA_CC9C_451C_B19A_DBA2251BE780_.wvu.PrintArea" localSheetId="3" hidden="1">'PA 4'!$A$1:$R$94</definedName>
    <definedName name="Z_DC306EDA_CC9C_451C_B19A_DBA2251BE780_.wvu.PrintArea" localSheetId="4" hidden="1">'PA 5'!$A$1:$R$46</definedName>
    <definedName name="Z_DC306EDA_CC9C_451C_B19A_DBA2251BE780_.wvu.PrintArea" localSheetId="5" hidden="1">'PA 6 TA'!$A$1:$P$20</definedName>
  </definedNames>
  <calcPr calcId="152511"/>
</workbook>
</file>

<file path=xl/calcChain.xml><?xml version="1.0" encoding="utf-8"?>
<calcChain xmlns="http://schemas.openxmlformats.org/spreadsheetml/2006/main">
  <c r="M90" i="6" l="1"/>
  <c r="O90" i="6"/>
  <c r="Q90" i="6"/>
  <c r="L90" i="6"/>
  <c r="M60" i="3" l="1"/>
  <c r="O60" i="3"/>
  <c r="Q60" i="3"/>
  <c r="L60" i="3"/>
  <c r="M42" i="8" l="1"/>
  <c r="O42" i="8"/>
  <c r="Q42" i="8"/>
  <c r="L42" i="8"/>
  <c r="M20" i="2" l="1"/>
  <c r="O20" i="2"/>
  <c r="Q20" i="2"/>
  <c r="L20" i="2"/>
  <c r="M24" i="2" l="1"/>
  <c r="O24" i="2"/>
  <c r="Q24" i="2"/>
  <c r="L24" i="2"/>
  <c r="Q43" i="8" l="1"/>
  <c r="O43" i="8"/>
  <c r="M43" i="8"/>
  <c r="Q40" i="4" l="1"/>
  <c r="O40" i="4"/>
  <c r="M40" i="4"/>
  <c r="L40" i="4"/>
  <c r="Q35" i="4" l="1"/>
  <c r="O35" i="4"/>
  <c r="M35" i="4"/>
  <c r="Q33" i="4"/>
  <c r="M8" i="6" l="1"/>
  <c r="Q8" i="6" l="1"/>
  <c r="O8" i="6"/>
  <c r="O91" i="6" l="1"/>
  <c r="Q91" i="6"/>
  <c r="Q14" i="2"/>
  <c r="Q31" i="4" l="1"/>
  <c r="O31" i="4"/>
  <c r="M31" i="4"/>
  <c r="Q28" i="4" l="1"/>
  <c r="O28" i="4"/>
  <c r="M28" i="4"/>
  <c r="M15" i="5" l="1"/>
  <c r="O15" i="5" l="1"/>
  <c r="O16" i="5"/>
  <c r="M16" i="5"/>
  <c r="O14" i="5" l="1"/>
  <c r="M14" i="5"/>
  <c r="O13" i="5"/>
  <c r="M13" i="5"/>
  <c r="L12" i="5"/>
  <c r="O12" i="5" s="1"/>
  <c r="M12" i="5" l="1"/>
  <c r="Q25" i="4" l="1"/>
  <c r="O25" i="4"/>
  <c r="M25" i="4"/>
  <c r="Q22" i="4"/>
  <c r="O22" i="4"/>
  <c r="M22" i="4"/>
  <c r="L11" i="5" l="1"/>
  <c r="L17" i="5" s="1"/>
  <c r="O10" i="5"/>
  <c r="M10" i="5"/>
  <c r="O9" i="5"/>
  <c r="M9" i="5"/>
  <c r="O8" i="5"/>
  <c r="M8" i="5"/>
  <c r="L41" i="4"/>
  <c r="Q17" i="4"/>
  <c r="O17" i="4"/>
  <c r="M17" i="4"/>
  <c r="Q14" i="4"/>
  <c r="O14" i="4"/>
  <c r="M14" i="4"/>
  <c r="Q10" i="4"/>
  <c r="O10" i="4"/>
  <c r="M10" i="4"/>
  <c r="Q8" i="4"/>
  <c r="O8" i="4"/>
  <c r="M8" i="4"/>
  <c r="L67" i="3"/>
  <c r="L68" i="3" s="1"/>
  <c r="Q65" i="3"/>
  <c r="O65" i="3"/>
  <c r="M65" i="3"/>
  <c r="M67" i="3" s="1"/>
  <c r="Q62" i="3"/>
  <c r="Q67" i="3" s="1"/>
  <c r="O62" i="3"/>
  <c r="O67" i="3" s="1"/>
  <c r="M62" i="3"/>
  <c r="Q44" i="3"/>
  <c r="O44" i="3"/>
  <c r="M44" i="3"/>
  <c r="Q42" i="3"/>
  <c r="O42" i="3"/>
  <c r="M42" i="3"/>
  <c r="Q40" i="3"/>
  <c r="O40" i="3"/>
  <c r="M40" i="3"/>
  <c r="Q36" i="3"/>
  <c r="O36" i="3"/>
  <c r="M36" i="3"/>
  <c r="Q33" i="3"/>
  <c r="O33" i="3"/>
  <c r="M33" i="3"/>
  <c r="Q30" i="3"/>
  <c r="O30" i="3"/>
  <c r="M30" i="3"/>
  <c r="Q28" i="3"/>
  <c r="O28" i="3"/>
  <c r="M28" i="3"/>
  <c r="Q25" i="3"/>
  <c r="O25" i="3"/>
  <c r="M25" i="3"/>
  <c r="Q23" i="3"/>
  <c r="O23" i="3"/>
  <c r="M23" i="3"/>
  <c r="Q19" i="3"/>
  <c r="O19" i="3"/>
  <c r="M19" i="3"/>
  <c r="Q16" i="3"/>
  <c r="O16" i="3"/>
  <c r="M16" i="3"/>
  <c r="Q14" i="3"/>
  <c r="O14" i="3"/>
  <c r="M14" i="3"/>
  <c r="Q12" i="3"/>
  <c r="O12" i="3"/>
  <c r="M12" i="3"/>
  <c r="Q10" i="3"/>
  <c r="O10" i="3"/>
  <c r="M10" i="3"/>
  <c r="Q8" i="3"/>
  <c r="O8" i="3"/>
  <c r="M8" i="3"/>
  <c r="L25" i="2"/>
  <c r="Q10" i="2"/>
  <c r="O10" i="2"/>
  <c r="M10" i="2"/>
  <c r="Q8" i="2"/>
  <c r="O8" i="2"/>
  <c r="M68" i="3" l="1"/>
  <c r="Q68" i="3"/>
  <c r="O68" i="3"/>
  <c r="O41" i="4"/>
  <c r="Q41" i="4"/>
  <c r="M41" i="4"/>
  <c r="M11" i="5"/>
  <c r="M17" i="5" s="1"/>
  <c r="O11" i="5"/>
  <c r="O17" i="5" s="1"/>
  <c r="M25" i="2"/>
  <c r="O25" i="2"/>
  <c r="Q25" i="2"/>
  <c r="M91" i="6"/>
  <c r="L43" i="8"/>
  <c r="L91" i="6"/>
  <c r="M44" i="8" s="1"/>
</calcChain>
</file>

<file path=xl/sharedStrings.xml><?xml version="1.0" encoding="utf-8"?>
<sst xmlns="http://schemas.openxmlformats.org/spreadsheetml/2006/main" count="1381" uniqueCount="609">
  <si>
    <t>Ranking</t>
  </si>
  <si>
    <t>Project code</t>
  </si>
  <si>
    <t>Project title</t>
  </si>
  <si>
    <t>Objectives</t>
  </si>
  <si>
    <t>Duration</t>
  </si>
  <si>
    <t>Start date</t>
  </si>
  <si>
    <t>End date</t>
  </si>
  <si>
    <t xml:space="preserve">
Lead beneficiary/      beneficiary/ies</t>
  </si>
  <si>
    <t>Country</t>
  </si>
  <si>
    <t xml:space="preserve">County/
District </t>
  </si>
  <si>
    <t>Category of intervention</t>
  </si>
  <si>
    <t>Approved budget</t>
  </si>
  <si>
    <t>Project eligible value (euro)</t>
  </si>
  <si>
    <t>Community Funding ERDF
(euro)</t>
  </si>
  <si>
    <t xml:space="preserve">Percent (ERDF) 
</t>
  </si>
  <si>
    <t xml:space="preserve">National 
co-financing
(euro) </t>
  </si>
  <si>
    <t xml:space="preserve">Percent (National 
co-financing)          </t>
  </si>
  <si>
    <t>Own Contribution (euro)</t>
  </si>
  <si>
    <t>Percent (Own Contributions)</t>
  </si>
  <si>
    <t xml:space="preserve">Nr. crt </t>
  </si>
  <si>
    <t xml:space="preserve">Cod proiect  </t>
  </si>
  <si>
    <t>Titlu proiect</t>
  </si>
  <si>
    <t xml:space="preserve">Obiective </t>
  </si>
  <si>
    <t>Durata</t>
  </si>
  <si>
    <t>Data de inceput</t>
  </si>
  <si>
    <t>Data de finalizare</t>
  </si>
  <si>
    <t>Beneficiar lider/ beneficiari</t>
  </si>
  <si>
    <t>Tara</t>
  </si>
  <si>
    <t>Judet/district</t>
  </si>
  <si>
    <t xml:space="preserve">Categoria de interventie </t>
  </si>
  <si>
    <t xml:space="preserve">Valoarea eligibila a proiectului </t>
  </si>
  <si>
    <t xml:space="preserve">Contributie ERDF(euro) </t>
  </si>
  <si>
    <t xml:space="preserve">Procent (ERDF) 
</t>
  </si>
  <si>
    <t>Co-finantare nationala
(euro)</t>
  </si>
  <si>
    <t>Procent
(Co-finantare nationala)</t>
  </si>
  <si>
    <t>Contributie proprie (euro)</t>
  </si>
  <si>
    <t>Procent (contributie proprie)</t>
  </si>
  <si>
    <t>Нр.</t>
  </si>
  <si>
    <t>Код
проект</t>
  </si>
  <si>
    <t>Наименование проект</t>
  </si>
  <si>
    <t>Цели</t>
  </si>
  <si>
    <t>Продължителност</t>
  </si>
  <si>
    <t>Начална дата</t>
  </si>
  <si>
    <t xml:space="preserve">Крайна дата </t>
  </si>
  <si>
    <t>Водещ бенефициент / бенефициент/и</t>
  </si>
  <si>
    <t>Държава</t>
  </si>
  <si>
    <t>Окръг / област</t>
  </si>
  <si>
    <t>Категория интервенция</t>
  </si>
  <si>
    <t>Допустима стойност на проекта</t>
  </si>
  <si>
    <t>Финансиране от ЕФРР (евро)</t>
  </si>
  <si>
    <t xml:space="preserve">Процент (ЕФРР)
</t>
  </si>
  <si>
    <t>Национално съфинансиране 
(евро)</t>
  </si>
  <si>
    <t>Процент (Национално съфинансиране)</t>
  </si>
  <si>
    <t>Собствен принос (евро)</t>
  </si>
  <si>
    <t>Процент (собствен принос)</t>
  </si>
  <si>
    <t xml:space="preserve">Priority Axis 1 </t>
  </si>
  <si>
    <t>Investment priority 1.1 Improve the planning, development and coordination of cross-border transport systems for better connections to TEN-T transport networks</t>
  </si>
  <si>
    <t>15.1.1.010</t>
  </si>
  <si>
    <t>Investigation of opportunities for reducing the TEN-T network use within the cross-border region of Romania-Bulgaria through optimazition of the freight and passanger transport and the development of a joint mechanism foe support of the intermodal connection</t>
  </si>
  <si>
    <r>
      <rPr>
        <b/>
        <sz val="11"/>
        <rFont val="Trebuchet MS"/>
        <family val="2"/>
      </rPr>
      <t xml:space="preserve">Objective: </t>
    </r>
    <r>
      <rPr>
        <sz val="11"/>
        <rFont val="Trebuchet MS"/>
        <family val="2"/>
      </rPr>
      <t xml:space="preserve">to significantly improve the planning, development and coordination of CBC transport systems for better connections with TEN-T network in CBC area                            
</t>
    </r>
  </si>
  <si>
    <t>03.02.2016</t>
  </si>
  <si>
    <t>02.02.2018</t>
  </si>
  <si>
    <t>Association of Danube River Municipalities "Danube" (ADRM)</t>
  </si>
  <si>
    <t xml:space="preserve">Bulgaria </t>
  </si>
  <si>
    <t xml:space="preserve">Pleven </t>
  </si>
  <si>
    <t>The Ecological Initiative and Sustainable Development Group Foundation</t>
  </si>
  <si>
    <t xml:space="preserve">Romania </t>
  </si>
  <si>
    <t>Dolj</t>
  </si>
  <si>
    <t>15.1.1.006</t>
  </si>
  <si>
    <t>E-bike Net</t>
  </si>
  <si>
    <r>
      <rPr>
        <b/>
        <sz val="11"/>
        <rFont val="Trebuchet MS"/>
        <family val="2"/>
      </rPr>
      <t>Objective</t>
    </r>
    <r>
      <rPr>
        <sz val="11"/>
        <rFont val="Trebuchet MS"/>
        <family val="2"/>
      </rPr>
      <t xml:space="preserve">: to create and promote a network of electrical bicycles in a range of up to 70 kilometers throughout CBC area                                                                       </t>
    </r>
    <r>
      <rPr>
        <b/>
        <sz val="11"/>
        <rFont val="Trebuchet MS"/>
        <family val="2"/>
      </rPr>
      <t/>
    </r>
  </si>
  <si>
    <t>02.02.2016</t>
  </si>
  <si>
    <t>01.02.2018</t>
  </si>
  <si>
    <t>Agency for Regional Development and Business Center-Vidin (ARDBC Vidin)</t>
  </si>
  <si>
    <t>Vidin</t>
  </si>
  <si>
    <t>Romanian Association for Electronic and Software Industry -Oltenia Subsidiary</t>
  </si>
  <si>
    <t>Local Employers Association for Small and Middle Enterprises (LEASME) Calafat</t>
  </si>
  <si>
    <t>Vidin Chamber of Commerce and industry</t>
  </si>
  <si>
    <t xml:space="preserve">Total for Investment priority 1.1 </t>
  </si>
  <si>
    <t>Investment priority 1.2 Increase transport safety on waterways and maritime transport routes</t>
  </si>
  <si>
    <t>Total for Investment priority 1.2</t>
  </si>
  <si>
    <t>Total for Priority Axis 1</t>
  </si>
  <si>
    <t>Priority Axis 2</t>
  </si>
  <si>
    <t>Investment priority 2.1 To improve the sustainable use of natural heritage and resources and cultural heritage</t>
  </si>
  <si>
    <t>15.2.1.065</t>
  </si>
  <si>
    <t>Advertising of Regional cultural Heritage in 3D - ARCH 3D</t>
  </si>
  <si>
    <r>
      <rPr>
        <b/>
        <sz val="11"/>
        <rFont val="Trebuchet MS"/>
        <family val="2"/>
      </rPr>
      <t>Objective</t>
    </r>
    <r>
      <rPr>
        <sz val="11"/>
        <rFont val="Trebuchet MS"/>
        <family val="2"/>
      </rPr>
      <t xml:space="preserve">: to improve the sustainable use of sites of cultural heritage in the cross-border area
</t>
    </r>
  </si>
  <si>
    <t>Balchik Municipality</t>
  </si>
  <si>
    <t xml:space="preserve">Dobrich </t>
  </si>
  <si>
    <t>Mangalia Municipality</t>
  </si>
  <si>
    <t>Constanta</t>
  </si>
  <si>
    <t>15.2.1.034</t>
  </si>
  <si>
    <t>A heritage-friendly cross-border economy in Romania and Bulgaria</t>
  </si>
  <si>
    <r>
      <rPr>
        <b/>
        <sz val="11"/>
        <rFont val="Trebuchet MS"/>
        <family val="2"/>
      </rPr>
      <t>Objectives: t</t>
    </r>
    <r>
      <rPr>
        <sz val="11"/>
        <rFont val="Trebuchet MS"/>
        <family val="2"/>
      </rPr>
      <t xml:space="preserve">o facilitate the adoption of a common cross-border approach on the sustainable use of cultural and natural heritage, in order to determine and promote new models of viable and heritage-friendly economic activities, and improve the tourism in the cross-border area, by elaborating a cross-border strategy for a heritage-friendly business environment and creating the cross-border framework for supporting businesses to adopt and implement heritage-friendly strategies.
</t>
    </r>
  </si>
  <si>
    <t>Constanta Chamber of Commerce, Industry, Shipping and Agriculture (CCINA Constanta)</t>
  </si>
  <si>
    <t>Chamber of Commerce and Industry - Dobrich (CCI Dobrich)</t>
  </si>
  <si>
    <t>15.2.1.067</t>
  </si>
  <si>
    <t>Development and promotion of an integrated cultural heritage tourism product: Route "Roman frontier within the cross-border region Romania-Bulgaria</t>
  </si>
  <si>
    <r>
      <rPr>
        <b/>
        <sz val="11"/>
        <rFont val="Trebuchet MS"/>
        <family val="2"/>
      </rPr>
      <t>Objectives:</t>
    </r>
    <r>
      <rPr>
        <sz val="11"/>
        <rFont val="Trebuchet MS"/>
        <family val="2"/>
      </rPr>
      <t xml:space="preserve"> to enhance the sustainable use of the Romania-Bulgaria cross-border area common cultural heritage through developing and promoting of an integrated tourism product related to Roman sites and objects.
</t>
    </r>
  </si>
  <si>
    <t>15.2.1.068</t>
  </si>
  <si>
    <t>Development and promotion of a common natural heritage tourism product: Route "Protected natural heritage within the cross-border region Romania-Bulgaria</t>
  </si>
  <si>
    <r>
      <rPr>
        <b/>
        <sz val="11"/>
        <rFont val="Trebuchet MS"/>
        <family val="2"/>
      </rPr>
      <t>Objective:</t>
    </r>
    <r>
      <rPr>
        <sz val="11"/>
        <rFont val="Trebuchet MS"/>
        <family val="2"/>
      </rPr>
      <t xml:space="preserve"> to enhance the sustainable use of the Romania-Bulgaria cross-border area common natural heritage through developing and promoting an integrated tourism product
</t>
    </r>
  </si>
  <si>
    <t>"Living Nature" Foundation, (LNF)</t>
  </si>
  <si>
    <t>Calarasi</t>
  </si>
  <si>
    <t>15.2.1.023</t>
  </si>
  <si>
    <t>"Danube- I can hear you, I will not forget you, I can see you and I will remember you, I can recreate you and I can understand you"</t>
  </si>
  <si>
    <r>
      <rPr>
        <b/>
        <sz val="11"/>
        <rFont val="Trebuchet MS"/>
        <family val="2"/>
      </rPr>
      <t>Objective</t>
    </r>
    <r>
      <rPr>
        <sz val="11"/>
        <rFont val="Trebuchet MS"/>
        <family val="2"/>
      </rPr>
      <t xml:space="preserve">: to improve the sustainable use of natural heritage and resources and cultural heritage in cross-border region – Districts Vratsa and Ruse, Bulgaria and District Olt, Romania 
</t>
    </r>
  </si>
  <si>
    <t>Chamber of Commerce and Industry Vratsa</t>
  </si>
  <si>
    <t xml:space="preserve">Vratsa </t>
  </si>
  <si>
    <t>Center of Consultancy and Project Management - EUROPROJECT (CCPM)</t>
  </si>
  <si>
    <t>Olt</t>
  </si>
  <si>
    <t>Ruse Chamber of Commerce and Industry</t>
  </si>
  <si>
    <t>Ruse</t>
  </si>
  <si>
    <t>15.2.1.056</t>
  </si>
  <si>
    <t>Intergated Multimedia Platform for Active Culture and Tourism</t>
  </si>
  <si>
    <r>
      <t xml:space="preserve">Objectives: </t>
    </r>
    <r>
      <rPr>
        <sz val="11"/>
        <rFont val="Trebuchet MS"/>
        <family val="2"/>
      </rPr>
      <t>to promote sustainable use of natural and cultural resources through innovative and interactive IT solutions for provision of tourist services</t>
    </r>
  </si>
  <si>
    <t>Association "Regional partnerships for sustainable development - Vidin" (RPSD - Vidin)</t>
  </si>
  <si>
    <t>Alexis Project Association Filiasi</t>
  </si>
  <si>
    <t xml:space="preserve">Ruse - Free Spirit City Municipal Foundation (RFSCF)
</t>
  </si>
  <si>
    <t>Lom Municipality</t>
  </si>
  <si>
    <t xml:space="preserve">Montana </t>
  </si>
  <si>
    <t>15.2.1.001</t>
  </si>
  <si>
    <t>Green School Education as a Promotion of Sustainable Use of Cultural nad Natural Heritage and Resources</t>
  </si>
  <si>
    <r>
      <rPr>
        <b/>
        <sz val="11"/>
        <rFont val="Trebuchet MS"/>
        <family val="2"/>
      </rPr>
      <t>Objectives</t>
    </r>
    <r>
      <rPr>
        <sz val="11"/>
        <rFont val="Trebuchet MS"/>
        <family val="2"/>
      </rPr>
      <t>: to create and promote a new CBC tourist product named Green School Education on the territory of Montana district, BG based on integrated tourist services for more sustainable use of Montana and Dolj natural heritage and resources and cultural heritage</t>
    </r>
  </si>
  <si>
    <t>02.08.2017</t>
  </si>
  <si>
    <t>Association Center for Development Montanesium (ACDM)</t>
  </si>
  <si>
    <t>Montana</t>
  </si>
  <si>
    <t>Forever for Europe Association (FEA)</t>
  </si>
  <si>
    <t>Romania</t>
  </si>
  <si>
    <t>15.2.1.058</t>
  </si>
  <si>
    <t>Balloon adventure - a new joint tourism product</t>
  </si>
  <si>
    <r>
      <rPr>
        <b/>
        <sz val="11"/>
        <rFont val="Trebuchet MS"/>
        <family val="2"/>
      </rPr>
      <t>Objective</t>
    </r>
    <r>
      <rPr>
        <sz val="11"/>
        <rFont val="Trebuchet MS"/>
        <family val="2"/>
      </rPr>
      <t>: to create a new tourism product, involving all interested in tourism development stakeholders for the increase of the share of richer tourists in the area</t>
    </r>
  </si>
  <si>
    <t>Agency for Regional Development and Business Center - Vidin (ARDBC Vidin)</t>
  </si>
  <si>
    <t>"Regional Development Agency and Business Center 2000" (RDA&amp;BC 2000)</t>
  </si>
  <si>
    <t>Romanian Association for Electronic and Software Industry-Oltenia Subsidiary</t>
  </si>
  <si>
    <t>15.2.1.006</t>
  </si>
  <si>
    <t>6 Reasons to Visit Mehedinti – Vidin cross-border Area</t>
  </si>
  <si>
    <r>
      <rPr>
        <b/>
        <sz val="11"/>
        <rFont val="Trebuchet MS"/>
        <family val="2"/>
      </rPr>
      <t>Objective:</t>
    </r>
    <r>
      <rPr>
        <sz val="11"/>
        <rFont val="Trebuchet MS"/>
        <family val="2"/>
      </rPr>
      <t xml:space="preserve"> the contribution to the economical, social and cultural sustainable development of the Mehedinti-Vidin CBC area by means of joint actions focused on the touristic infrastructure, respectively the common design of key tourism products and services based on the natural and cultural heritage
</t>
    </r>
  </si>
  <si>
    <t>01.10.2017</t>
  </si>
  <si>
    <t>Association Pro-Mehedinti (Association Pro-Mh)</t>
  </si>
  <si>
    <t>Mehedinti</t>
  </si>
  <si>
    <t>15.2.1.057</t>
  </si>
  <si>
    <t>Valorisation of authentic culture for cross-border tourism</t>
  </si>
  <si>
    <r>
      <rPr>
        <b/>
        <sz val="11"/>
        <rFont val="Trebuchet MS"/>
        <family val="2"/>
      </rPr>
      <t xml:space="preserve">Objective: </t>
    </r>
    <r>
      <rPr>
        <sz val="11"/>
        <rFont val="Trebuchet MS"/>
        <family val="2"/>
      </rPr>
      <t xml:space="preserve">to discover and promote the authentic culture in the cross-border area of Vidin and Montana districts and Dolj county and to create a new tourism product by using the cultural heritage of the target region
</t>
    </r>
  </si>
  <si>
    <t>01.08.2017</t>
  </si>
  <si>
    <t>Cross Border Association E(quilibrum) Environment</t>
  </si>
  <si>
    <t>15.2.1.076</t>
  </si>
  <si>
    <t xml:space="preserve">CBC Audio Travel Guide </t>
  </si>
  <si>
    <r>
      <rPr>
        <b/>
        <sz val="11"/>
        <rFont val="Trebuchet MS"/>
        <family val="2"/>
      </rPr>
      <t xml:space="preserve">Objectives: </t>
    </r>
    <r>
      <rPr>
        <sz val="11"/>
        <rFont val="Trebuchet MS"/>
        <family val="2"/>
      </rPr>
      <t>1. Improve the sustainable and green use of natural heritage and resources and cultural heritage by designing 5 comprehensive tourism products specific to the RO - BG cross-border area.
2. Contribute to the joint promotion of the tourism attractions in the cross-border area through the provision of a new, integrated travel guide service (accessible by calling a dedicated phone number, by downloading an application for mobile devices or by accessing the dedicated section on the project website).</t>
    </r>
  </si>
  <si>
    <t>18.02.2016</t>
  </si>
  <si>
    <t>17.02.2018</t>
  </si>
  <si>
    <t>CENTER OF CONSULTANCY AND PROJECT MANAGEMENT – EUROPROJECT</t>
  </si>
  <si>
    <t>Bulgaria</t>
  </si>
  <si>
    <t>15.2.1.087</t>
  </si>
  <si>
    <t xml:space="preserve">Оrgаnizаtiоn, mаnаgеmеnt аnd mаrkеting оf cоmmоn culturаl hеritаgе bеtwееn Bulgаriа аnd Rоmаniа </t>
  </si>
  <si>
    <r>
      <rPr>
        <b/>
        <sz val="11"/>
        <rFont val="Trebuchet MS"/>
        <family val="2"/>
      </rPr>
      <t>Objective:</t>
    </r>
    <r>
      <rPr>
        <sz val="11"/>
        <rFont val="Trebuchet MS"/>
        <family val="2"/>
      </rPr>
      <t xml:space="preserve"> Imprоving thе knоwlеdgе lеvеl, plаnning, dеvеlоpmеnt аnd cооrdinаtiоn in thе оrgаnizаtiоn, mаnаgеmеnt аnd mаrkеting оf thе cоmmоn culturаl hеritаgе tо incrеаsе еcоnоmic grоwth аnd sоciаl prоspеritу in thе еntirе rеgiоn. </t>
    </r>
  </si>
  <si>
    <t>03.03.2016</t>
  </si>
  <si>
    <t>02.09.2017</t>
  </si>
  <si>
    <t xml:space="preserve">Ministrу оf Culturе оf Bulgаriа </t>
  </si>
  <si>
    <t>Bulgаriа</t>
  </si>
  <si>
    <t>Sofia</t>
  </si>
  <si>
    <t xml:space="preserve">Thе Nаtiоnаl Institutе fоr Culturаl Rеsеаrch аnd Trаining </t>
  </si>
  <si>
    <t>Bucharest</t>
  </si>
  <si>
    <t>District Аdministrаtiоn Silistrа</t>
  </si>
  <si>
    <t>Silistra</t>
  </si>
  <si>
    <t>Bilаtеrаl Chаmbеr оf Cоmmеrcе Bulgаriа-Rоmаniа</t>
  </si>
  <si>
    <t>15.2.1.009</t>
  </si>
  <si>
    <t>Danube - A River with lot of history</t>
  </si>
  <si>
    <r>
      <rPr>
        <b/>
        <sz val="11"/>
        <rFont val="Trebuchet MS"/>
        <family val="2"/>
      </rPr>
      <t>Objectives:</t>
    </r>
    <r>
      <rPr>
        <sz val="11"/>
        <rFont val="Trebuchet MS"/>
        <family val="2"/>
      </rPr>
      <t xml:space="preserve"> -Creation of a unique of its kind model of the cross-border area
-Increase the awareness and promote the cross-border area
-Increasing the awareness in the cross-border area and the community about the available cultural and historical heratige
-Increasing the tourists number in the region</t>
    </r>
  </si>
  <si>
    <t>09.03.2016</t>
  </si>
  <si>
    <t>08.03.2018</t>
  </si>
  <si>
    <t>“Open Hand” Foundation</t>
  </si>
  <si>
    <t>Federation of Employers in Oltenia Region</t>
  </si>
  <si>
    <t>15.2.1.003</t>
  </si>
  <si>
    <t>The path of the clay</t>
  </si>
  <si>
    <r>
      <rPr>
        <b/>
        <sz val="11"/>
        <rFont val="Trebuchet MS"/>
        <family val="2"/>
      </rPr>
      <t>Objective:</t>
    </r>
    <r>
      <rPr>
        <sz val="11"/>
        <rFont val="Trebuchet MS"/>
        <family val="2"/>
      </rPr>
      <t xml:space="preserve"> The project aims to improve the sustainable use of cultural heritage and resources in the districts of Vidin, Vratsa, Montana and Pleven and the counties of Mehedinti, Dolj, Olt and Teleorman through creation of a boutique tourism product based on clay heritage with innovative tourist services, which will keep tourists longer in the CB area and will lead to increasing the number of tourists overnights in the target area with 1350 overnights. </t>
    </r>
  </si>
  <si>
    <t>19.03.2016</t>
  </si>
  <si>
    <t>18.03.2018</t>
  </si>
  <si>
    <t>Civil Association for Development</t>
  </si>
  <si>
    <t>15.2.1.038</t>
  </si>
  <si>
    <t>Ancient roman cultural heritage interactive visualization environment for the cross border area between Bulgaria and Romania (ARCHIVE)</t>
  </si>
  <si>
    <r>
      <t xml:space="preserve">Objective: </t>
    </r>
    <r>
      <rPr>
        <sz val="11"/>
        <rFont val="Trebuchet MS"/>
        <family val="2"/>
      </rPr>
      <t xml:space="preserve">Preservation and popularisation of the roman cultural heritage through the development of a flexible, multifunctional platform for web-based access to digitalized content and information. </t>
    </r>
  </si>
  <si>
    <t>05.04.2016</t>
  </si>
  <si>
    <t>UNIVERSITY OF RUSE ANGEL KANCHEV (UR)</t>
  </si>
  <si>
    <t>RUSE REGIONAL MUSEUM OF HISTORY (RRMH)</t>
  </si>
  <si>
    <t>Museum of National History and Archaeology Constanta
(MNHAC)</t>
  </si>
  <si>
    <t>Total Investment priority 2.1</t>
  </si>
  <si>
    <t>Investment priority 2.2 To enhance the sustainable management of the ecosystems from the cross-border area</t>
  </si>
  <si>
    <t>15.2.1.054</t>
  </si>
  <si>
    <t>Plums for Junk</t>
  </si>
  <si>
    <r>
      <rPr>
        <b/>
        <sz val="11"/>
        <rFont val="Trebuchet MS"/>
        <family val="2"/>
      </rPr>
      <t>Objective:</t>
    </r>
    <r>
      <rPr>
        <sz val="11"/>
        <rFont val="Trebuchet MS"/>
        <family val="2"/>
      </rPr>
      <t xml:space="preserve"> to inform the population of the target area about the wild life in the protected areas;
to engage the people in concrete actions for protection of the environment in towns and Natura 2000 protected areas
</t>
    </r>
  </si>
  <si>
    <t>Foundation "Phoenix - 21 century", Vidin</t>
  </si>
  <si>
    <t>Pro-Mehedinti Association</t>
  </si>
  <si>
    <t>15.2.1.052</t>
  </si>
  <si>
    <t>Innovative and collaborative  management of Natura 2000 sites in the Danube border region</t>
  </si>
  <si>
    <r>
      <rPr>
        <b/>
        <sz val="11"/>
        <rFont val="Trebuchet MS"/>
        <family val="2"/>
      </rPr>
      <t>Objective:</t>
    </r>
    <r>
      <rPr>
        <sz val="11"/>
        <rFont val="Trebuchet MS"/>
        <family val="2"/>
      </rPr>
      <t xml:space="preserve"> to promote and strengthen the partnership between the border environment communities to sustainably management of ecosystems in zones of European Natura 2000 network</t>
    </r>
  </si>
  <si>
    <t>19.02.2016</t>
  </si>
  <si>
    <t>18.02.2018</t>
  </si>
  <si>
    <t xml:space="preserve">NATIONAL ENVIRONMENTAL GUARD – (NEG) </t>
  </si>
  <si>
    <t>Regional Inspectorate of Environment and Water – Veliko Tarnovo (RIEW)</t>
  </si>
  <si>
    <t>Veliko Tarnovo</t>
  </si>
  <si>
    <t xml:space="preserve">Total Investment priority 2.2 </t>
  </si>
  <si>
    <t>Total for Priority Axis 2</t>
  </si>
  <si>
    <t xml:space="preserve">Priority axis 3 </t>
  </si>
  <si>
    <t>Investment priority 3.1 To improve joint risk management in the cross-border area</t>
  </si>
  <si>
    <t>15.3.1.016</t>
  </si>
  <si>
    <t>Development and adoption of a joint institutionalized partnership on risk management on excessive proliferation of insects affecting public health and safety within the cross-border region Romania-Bulgaria</t>
  </si>
  <si>
    <t>"Living Nature" Foundation (LNF)</t>
  </si>
  <si>
    <t>15.3.1.002</t>
  </si>
  <si>
    <t>Community Opposition of Disastrous Events (CODE)</t>
  </si>
  <si>
    <r>
      <rPr>
        <b/>
        <sz val="11"/>
        <rFont val="Trebuchet MS"/>
        <family val="2"/>
      </rPr>
      <t>Objective</t>
    </r>
    <r>
      <rPr>
        <sz val="11"/>
        <rFont val="Trebuchet MS"/>
        <family val="2"/>
      </rPr>
      <t xml:space="preserve">:to increase local capacity in rural areas of Romania-Bulgaria border region for disasters’ prevention and mitigation trough development of extended volunteer units
</t>
    </r>
  </si>
  <si>
    <t>Vasiliada Association</t>
  </si>
  <si>
    <t>Red Cross - Dolj Branch</t>
  </si>
  <si>
    <t xml:space="preserve">Free Youth Centre (FYC)
</t>
  </si>
  <si>
    <t>Bulgarian Red Cross (BRC)</t>
  </si>
  <si>
    <t>15.3.1.001</t>
  </si>
  <si>
    <t>Safe Schools Network</t>
  </si>
  <si>
    <r>
      <rPr>
        <b/>
        <sz val="11"/>
        <rFont val="Trebuchet MS"/>
        <family val="2"/>
      </rPr>
      <t>Objective</t>
    </r>
    <r>
      <rPr>
        <sz val="11"/>
        <rFont val="Trebuchet MS"/>
        <family val="2"/>
      </rPr>
      <t xml:space="preserve">:raising awareness in the field of efficient risk prevention trough formal and informal education of children and youth in border area;
</t>
    </r>
  </si>
  <si>
    <t>Free Youth Centre (FYC)</t>
  </si>
  <si>
    <t>Regional Network for Innovative Education (RNIE)</t>
  </si>
  <si>
    <t>15.3.1.017</t>
  </si>
  <si>
    <t>Risk Management for Large Scale Infrastructures in the Romanian Bulgarian cross border area</t>
  </si>
  <si>
    <t>Horia Hulubei National Institute for Research and Development for Physics and Nuclear Engineering (IFIN-HH)</t>
  </si>
  <si>
    <t>Ilfov</t>
  </si>
  <si>
    <t xml:space="preserve">Romanian Association for Technology Transfer and Innovation (ARoTT)
</t>
  </si>
  <si>
    <t>Asociation for Development of the Business Environment Oltenia - ADMAO</t>
  </si>
  <si>
    <t>Business Innovation Centre Innobridge</t>
  </si>
  <si>
    <t>15.3.1.051</t>
  </si>
  <si>
    <t>Capabilities and interoperability for joint Romanian - Bulgarian cross - border first responder intervention to chemical - biological - radiological - nuclear high yield explosive</t>
  </si>
  <si>
    <t>15.3.1.052</t>
  </si>
  <si>
    <t>Rapid intervention force to chemical, biological, radiological and nuclear emergencies on the Danube river</t>
  </si>
  <si>
    <t xml:space="preserve">Total Investment priority 3.1 </t>
  </si>
  <si>
    <t>Total for Priority Axis 3</t>
  </si>
  <si>
    <t xml:space="preserve">
TA Beneficiary </t>
  </si>
  <si>
    <t xml:space="preserve">Priority Axis 6 Technical Assistance </t>
  </si>
  <si>
    <t>N/A</t>
  </si>
  <si>
    <r>
      <rPr>
        <b/>
        <sz val="11"/>
        <rFont val="Trebuchet MS"/>
        <family val="2"/>
      </rPr>
      <t xml:space="preserve">Objective: </t>
    </r>
    <r>
      <rPr>
        <sz val="11"/>
        <rFont val="Trebuchet MS"/>
        <family val="2"/>
      </rPr>
      <t>ensuring the implementation of Interreg V-A Romania-Bulgaria Programme and closure of Romania - Bulgaria Cross-border Cooperation Programme</t>
    </r>
  </si>
  <si>
    <t>31.12.2015</t>
  </si>
  <si>
    <t>121, 122, 123</t>
  </si>
  <si>
    <r>
      <rPr>
        <b/>
        <sz val="11"/>
        <rFont val="Trebuchet MS"/>
        <family val="2"/>
      </rPr>
      <t>Objective:</t>
    </r>
    <r>
      <rPr>
        <sz val="11"/>
        <rFont val="Trebuchet MS"/>
        <family val="2"/>
      </rPr>
      <t xml:space="preserve"> performing activities related to first level control - for Romanian beneficiaries</t>
    </r>
  </si>
  <si>
    <t>Global financing decision for the Managing Authority for the Technical Assistance budget of the Interreg V-A Romania-Bulgaria Programme - 2015</t>
  </si>
  <si>
    <r>
      <rPr>
        <b/>
        <sz val="11"/>
        <rFont val="Trebuchet MS"/>
        <family val="2"/>
      </rPr>
      <t>Objective:</t>
    </r>
    <r>
      <rPr>
        <sz val="11"/>
        <rFont val="Trebuchet MS"/>
        <family val="2"/>
      </rPr>
      <t xml:space="preserve"> ensuring the implementation of Interreg V-A Romania-Bulgaria Programme and closure of Romania - Bulgaria Cross-border Cooperation Programme</t>
    </r>
  </si>
  <si>
    <t>30.06.2016</t>
  </si>
  <si>
    <t>MDRPA (Managing Authority)</t>
  </si>
  <si>
    <t xml:space="preserve">Bucharest </t>
  </si>
  <si>
    <t>Global financing decision for the Managing Authority for the Technical Assistance budget of the Interreg V-A Romania-Bulgaria Programme - 2016</t>
  </si>
  <si>
    <t>30.07.2017</t>
  </si>
  <si>
    <t>31.12.2016</t>
  </si>
  <si>
    <t>Total for Priority Axis 6</t>
  </si>
  <si>
    <r>
      <rPr>
        <b/>
        <sz val="11"/>
        <rFont val="Trebuchet MS"/>
        <family val="2"/>
        <charset val="238"/>
      </rPr>
      <t xml:space="preserve">Objective: </t>
    </r>
    <r>
      <rPr>
        <sz val="11"/>
        <rFont val="Trebuchet MS"/>
        <family val="2"/>
      </rPr>
      <t>The ERDF grant allows for endowment of emergency response units from the cross-border area in a coordinated and integrated approach by providing along with the needed funding, also the platform for strong interconnection between organizations from different sides of the border, which set the stage for high-quality collaboration that, ensures achievement of project strategic objective in a relatively short period.</t>
    </r>
  </si>
  <si>
    <r>
      <rPr>
        <b/>
        <sz val="11"/>
        <rFont val="Trebuchet MS"/>
        <family val="2"/>
      </rPr>
      <t>Objective</t>
    </r>
    <r>
      <rPr>
        <sz val="11"/>
        <rFont val="Trebuchet MS"/>
        <family val="2"/>
      </rPr>
      <t>: to make the ROBG 2014+ program area safer by addressing specific atrophic hazards and possible mitigation</t>
    </r>
  </si>
  <si>
    <r>
      <rPr>
        <b/>
        <sz val="11"/>
        <rFont val="Trebuchet MS"/>
        <family val="2"/>
        <charset val="238"/>
      </rPr>
      <t xml:space="preserve">Objective: </t>
    </r>
    <r>
      <rPr>
        <sz val="11"/>
        <rFont val="Trebuchet MS"/>
        <family val="2"/>
      </rPr>
      <t xml:space="preserve">To create within the structure of emergency authorities from the cross-border area, a joint rapid intervention force to CBRN emergencies on the Danube river. </t>
    </r>
  </si>
  <si>
    <t>National Research-Development Institute for Materials Physics - NIMP</t>
  </si>
  <si>
    <t>University of Ruse "Angel Kanchev"</t>
  </si>
  <si>
    <t>General Inspectorate of Romanian Police</t>
  </si>
  <si>
    <t>Ministry of Interior</t>
  </si>
  <si>
    <t>General Inspectorate for Emergency Situations - Ministry of Internal Affairs</t>
  </si>
  <si>
    <t>Directorate General Fire safety  and Civil Protection - Ministry of Interior</t>
  </si>
  <si>
    <t>15.3.1.018</t>
  </si>
  <si>
    <t>GRADe – Joint risk prevention and management system for Gradinari – Malu – Byala communities for a safe and developed cross - border region</t>
  </si>
  <si>
    <t>Teritorial Administrative Unit - Malu Commune</t>
  </si>
  <si>
    <t>Teritorial Administrative Unit - Gradinari Commune</t>
  </si>
  <si>
    <t>Municipality of Byala</t>
  </si>
  <si>
    <t>Giurgiu</t>
  </si>
  <si>
    <r>
      <rPr>
        <b/>
        <sz val="11"/>
        <rFont val="Trebuchet MS"/>
        <family val="2"/>
        <charset val="238"/>
      </rPr>
      <t>Objective:</t>
    </r>
    <r>
      <rPr>
        <sz val="11"/>
        <rFont val="Trebuchet MS"/>
        <family val="2"/>
      </rPr>
      <t xml:space="preserve"> To improve the joint risk management in Byala-(Pleven, Bulgaria) – Gradinari – Malu (Giurgiu, Romania) cross-border area.</t>
    </r>
  </si>
  <si>
    <t>Financing Contract for the activities of the Joint Secretariat within CBC ROC regarding the implementation of Interreg V-A Romania-Bulgaria Programme / closure of Romania - Bulgaria Cross-border Cooperation Programme 2007-2013 (Contract de finanţare a activităţilor Secretariatului Comun din cadrul Biroului Regional pentru Cooperare Transfrontalieră Călăraşi privind implementarea Interreg V-A România-Bulgaria/închiderea Programului de Cooperare Transfrontalieră România-Bulgaria 2007-2013) – 2016</t>
  </si>
  <si>
    <t>Financing Contract for the activities of the Joint Secretariat within CBC ROC regarding the implementation of Interreg V-A Romania-Bulgaria Programme / closure of Romania - Bulgaria Cross-border Cooperation Programme 2007-2013 (Contract de finanţare a activităţilor Secretariatului Comun din cadrul Biroului Regional pentru Cooperare Transfrontalieră Călăraşi privind implementarea Interreg V-A România-Bulgaria/închiderea Programului de Cooperare Transfrontalieră România-Bulgaria 2007-2013) – 2015</t>
  </si>
  <si>
    <t>Objective: ensuring the implementation of Interreg V-A Romania-Bulgaria Programme and closure of Romania - Bulgaria Cross-border Cooperation Programme</t>
  </si>
  <si>
    <t>Financing Contract for the activities of the First Level Control Unit within CBC ROC regarding the implementation of Interreg V-A Romania-Bulgaria Programme /closure of Romania - Bulgaria Cross-border Cooperation Programe 2007-2013 (Contract de finanţare a activităţilor Unităţii de Control de Prim nivel din cadrul Biroului Regional pentru Cooperare Transfrontalieră Călăraşi privind implementarea Interreg V-A România-Bulgaria/închiderea Programului de Cooperare Transfrontalieră România-Bulgaria 2007-2013 ) – 2015</t>
  </si>
  <si>
    <t xml:space="preserve">Financing Contract for the activities of the First Level Control Unit within CBC ROC regarding the implementation of Interreg V-A Romania-Bulgaria Programme /closure of Romania - Bulgaria Cross-border Cooperation Programe 2007-2013 (Contract de finanţare a activităţilor Unităţii de Control de Prim nivel din cadrul Biroului Regional pentru Cooperare Transfrontalieră Călăraşi privind implementarea Interreg V-A România-Bulgaria/închiderea Programului de Cooperare Transfrontalieră România-Bulgaria 2007-2013 ) – 2016 </t>
  </si>
  <si>
    <t>Financing Contract for the activities of the Joint Secretariat within CBC ROC regarding the implementation of Interreg V-A Romania-Bulgaria Programme / closure of Romania - Bulgaria Cross-border Cooperation Programme 2007-2013 (Contract de finanţare a activităţilor Secretariatului Comun din cadrul Biroului Regional pentru Cooperare Transfrontalieră Călăraşi privind implementarea Interreg V-A România-Bulgaria/închiderea Programului de Cooperare Transfrontalieră România-Bulgaria 2007-2013) – 2017</t>
  </si>
  <si>
    <t>Financing Contract for the activities of the First Level Control Unit within CBC ROC regarding the implementation of Interreg V-A Romania-Bulgaria Programme /closure of Romania - Bulgaria Cross-border Cooperation Programe 2007-2013 (Contract de finanţare a activităţilor Unităţii de Control de Prim nivel din cadrul Biroului Regional pentru Cooperare Transfrontalieră Călăraşi privind implementarea Interreg V-A România-Bulgaria/închiderea Programului de Cooperare Transfrontalieră România-Bulgaria 2007-2013 ) – 2017</t>
  </si>
  <si>
    <t xml:space="preserve"> CBC ROC (Romanian First Level Control Unit)</t>
  </si>
  <si>
    <t xml:space="preserve"> CBC ROC (Joint Secretariat)</t>
  </si>
  <si>
    <t>Global financing decision for the Managing Authority for the Technical Assistance budget of the Interreg V-A Romania-Bulgaria Programme - 2017</t>
  </si>
  <si>
    <t>Audit Authority within the Romanian Court of Accounts</t>
  </si>
  <si>
    <t>Financing Contract for the activities of the Audit Authority within the Romanian Court of Accounts, Romania, regarding the implementation of Interreg V-A Romania-Bulgaria Programme / closure of Romania - Bulgaria Cross-border Cooperation Programme 2007-2013 (Contract de finanţare a activităţilor Autoritatii de Audit de pe Langa Curtea de Conturi a Romaniei privind implementarea Interreg V-A România-Bulgaria/închiderea Programului de Cooperare Transfrontalieră România-Bulgaria 2007-2013) – 2017</t>
  </si>
  <si>
    <t>15.3.1.039</t>
  </si>
  <si>
    <t>Joint initiatives and solutions in addressing emergency situations in the cross border area</t>
  </si>
  <si>
    <t>02.02.2017</t>
  </si>
  <si>
    <t>01.02.2020</t>
  </si>
  <si>
    <t>Belogradchik Municipality</t>
  </si>
  <si>
    <t>Last update: 02.02.2017</t>
  </si>
  <si>
    <t>MRDPAEF (Managing Authority)</t>
  </si>
  <si>
    <t>15.1.1.014</t>
  </si>
  <si>
    <t>"L-TEN: linking TEN  through better connection between tertiary nodes Turnu Magurele and Levski for sustainable development of the area"</t>
  </si>
  <si>
    <t>Territorial Administrative Unit - Turnu Magurele Town</t>
  </si>
  <si>
    <t>Territorial Administrative Unit - Drobeta Turnu Severin Town</t>
  </si>
  <si>
    <t>Municipality of Levski</t>
  </si>
  <si>
    <t>Teleorman</t>
  </si>
  <si>
    <r>
      <rPr>
        <b/>
        <sz val="11"/>
        <rFont val="Trebuchet MS"/>
        <family val="2"/>
        <charset val="238"/>
      </rPr>
      <t>Objective:</t>
    </r>
    <r>
      <rPr>
        <sz val="11"/>
        <rFont val="Trebuchet MS"/>
        <family val="2"/>
      </rPr>
      <t xml:space="preserve"> to improve the connection among core and comprehensive TEN-T networks using the tertiary nodes Turnu Magurele and Levski as „bridgeheads” for joint transport system</t>
    </r>
  </si>
  <si>
    <t>Priority axis 4</t>
  </si>
  <si>
    <t>Investment priority 4.1 To create an integrated cross-border area in terms of employment and labour mobility</t>
  </si>
  <si>
    <t>16.4.2.054</t>
  </si>
  <si>
    <t>United for a Common Labor Market: an integrated approach for labor mobility within the cross-border area between Romania and Bulgaria</t>
  </si>
  <si>
    <t>EMMA Foundation</t>
  </si>
  <si>
    <t>European Information Centre</t>
  </si>
  <si>
    <t>15.3.1.041</t>
  </si>
  <si>
    <t>“RIMANA - Risk management and flood protection in cross-border regions Calarasi and Polski Trambesh”</t>
  </si>
  <si>
    <t>15.3.1.045</t>
  </si>
  <si>
    <t>“Partners in Safety”</t>
  </si>
  <si>
    <t>17.03.2017</t>
  </si>
  <si>
    <t>16.03.2020</t>
  </si>
  <si>
    <t>Municipality of Polski Trambesh</t>
  </si>
  <si>
    <t>Territorial Administrative Unit – Calarasi County</t>
  </si>
  <si>
    <t>Territorial Administrative Unit - Branistea Commune</t>
  </si>
  <si>
    <t>Boynitsa Municipality</t>
  </si>
  <si>
    <t>Territorial Administrative Unit - Brosteni Commune</t>
  </si>
  <si>
    <r>
      <rPr>
        <b/>
        <sz val="11"/>
        <rFont val="Trebuchet MS"/>
        <family val="2"/>
      </rPr>
      <t xml:space="preserve">Objective: </t>
    </r>
    <r>
      <rPr>
        <sz val="11"/>
        <rFont val="Trebuchet MS"/>
        <family val="2"/>
      </rPr>
      <t>To improve the joint risk management in the cross-border region.</t>
    </r>
  </si>
  <si>
    <r>
      <rPr>
        <b/>
        <sz val="11"/>
        <rFont val="Trebuchet MS"/>
        <family val="2"/>
      </rPr>
      <t>Objective:</t>
    </r>
    <r>
      <rPr>
        <sz val="11"/>
        <rFont val="Trebuchet MS"/>
        <family val="2"/>
      </rPr>
      <t xml:space="preserve"> To improve joint risk management in the cross-border area</t>
    </r>
  </si>
  <si>
    <r>
      <t xml:space="preserve">Objective: </t>
    </r>
    <r>
      <rPr>
        <sz val="11"/>
        <rFont val="Trebuchet MS"/>
        <family val="2"/>
      </rPr>
      <t>To contribute to the establishment of a uniform system of risk management by developing appropriate infrastructures capable of scrupulously addressing, overcoming and minimizing crisis situations associated with snowdrifts and icing phenomena, floods and fires in order to safeguard the life and health of the population and to preserve the existing infrastructure in the involved territories.</t>
    </r>
  </si>
  <si>
    <t xml:space="preserve">Total Investment priority 4.1 </t>
  </si>
  <si>
    <t>Total for Priority Axis 4</t>
  </si>
  <si>
    <t>15.1.1.019</t>
  </si>
  <si>
    <t>Increasing accessibility to the TEN-T in the border area Negru Voda - General Toshevo</t>
  </si>
  <si>
    <t>Territorial Administrative Unit - Negru Voda Town</t>
  </si>
  <si>
    <t>General Toshevo Municipality</t>
  </si>
  <si>
    <t>Dobrich</t>
  </si>
  <si>
    <r>
      <t xml:space="preserve">Objective: </t>
    </r>
    <r>
      <rPr>
        <sz val="11"/>
        <rFont val="Trebuchet MS"/>
        <family val="2"/>
      </rPr>
      <t>to improve the connection to the TEN-T network for the communities of the two cities and for the traffic participants in the border region. It will also improve the living conditions of the citizens of the two cities.</t>
    </r>
  </si>
  <si>
    <t>15.3.1.023</t>
  </si>
  <si>
    <t>"Investment for a safe region: Giurgiu County and Ruse District"</t>
  </si>
  <si>
    <t>30.03.2017</t>
  </si>
  <si>
    <t>29.03.2020</t>
  </si>
  <si>
    <t>Territorial Administrative Unit - Giurgiu Council</t>
  </si>
  <si>
    <t>Directorate General Fire Safety and Civil Protection – Ministry of Interior (DG FSCP)</t>
  </si>
  <si>
    <r>
      <t xml:space="preserve">Objecticve: </t>
    </r>
    <r>
      <rPr>
        <sz val="11"/>
        <rFont val="Trebuchet MS"/>
        <family val="2"/>
      </rPr>
      <t>to improve the joint risk management in the cross - border area.</t>
    </r>
  </si>
  <si>
    <t>Last update: 29.03.2017</t>
  </si>
  <si>
    <t>15.2.1.104</t>
  </si>
  <si>
    <t>The Bridges of Time: An Integrated Approach for Improving the Sustainable Use of Nikopol -Turnu Magurele Cross – 
Border Cultural Heritage</t>
  </si>
  <si>
    <t>31.03.2017</t>
  </si>
  <si>
    <t>30.07.2019</t>
  </si>
  <si>
    <t>Municipality of Nikopole</t>
  </si>
  <si>
    <r>
      <t xml:space="preserve">Objective: </t>
    </r>
    <r>
      <rPr>
        <sz val="11"/>
        <rFont val="Trebuchet MS"/>
        <family val="2"/>
      </rPr>
      <t>Improve the sustainable use of Nikopol-Turnu Magurele cultural heritage by developing, implementing and promoting integrated joint approach for investing in sustainable tourism.</t>
    </r>
  </si>
  <si>
    <t>16.4.2.113</t>
  </si>
  <si>
    <t>“BG RO Mobility”</t>
  </si>
  <si>
    <t>16.4.2.002</t>
  </si>
  <si>
    <t>“Society for All Ages”</t>
  </si>
  <si>
    <t>16.4.2.136</t>
  </si>
  <si>
    <t>“Building a sustainable model and partner network to support employment and labour mobility in the cross border area Bulgaria-Romania”</t>
  </si>
  <si>
    <t>Association European Centre in Support of Business</t>
  </si>
  <si>
    <t>Association Volunteering for Ecology</t>
  </si>
  <si>
    <t>Territorial Administrative Unit – Crucea Commune</t>
  </si>
  <si>
    <t>Territorial Administrative Unit – Mihail Kogălniceanu</t>
  </si>
  <si>
    <t>Territorial Administrative Unit – Siliștea Commune</t>
  </si>
  <si>
    <t>Youth Organization for European Silistra</t>
  </si>
  <si>
    <t>Industrial Association – Veliko Tarnovo</t>
  </si>
  <si>
    <t>Constanta Chamber of Commerce, Industry, Navigation and Agriculture</t>
  </si>
  <si>
    <t>Bulgarian Industrial Association – union of the Bulgarian business</t>
  </si>
  <si>
    <t>Caracal</t>
  </si>
  <si>
    <r>
      <rPr>
        <b/>
        <sz val="11"/>
        <rFont val="Trebuchet MS"/>
        <family val="2"/>
      </rPr>
      <t>Objective</t>
    </r>
    <r>
      <rPr>
        <sz val="11"/>
        <rFont val="Trebuchet MS"/>
        <family val="2"/>
      </rPr>
      <t>: improve joint risk management in the CBC area through the setup of a joint institutionalized partnership on control over the insect population</t>
    </r>
  </si>
  <si>
    <r>
      <rPr>
        <b/>
        <sz val="11"/>
        <rFont val="Trebuchet MS"/>
        <family val="2"/>
      </rPr>
      <t>Objective:</t>
    </r>
    <r>
      <rPr>
        <sz val="11"/>
        <rFont val="Trebuchet MS"/>
        <family val="2"/>
      </rPr>
      <t xml:space="preserve"> Facilitating the employment and the labor mobility in the CBC area through: a joint study on the needs and demands on the CBC labor market; a CB network of recruitment companies, LPAs and vocational schools; vocational training for youth in both regions; an awareness campaign for promoting employment opportunities throughout the CBC area; a CB online job platform for economic interconnections between stakeholders.</t>
    </r>
  </si>
  <si>
    <r>
      <rPr>
        <b/>
        <sz val="11"/>
        <rFont val="Trebuchet MS"/>
        <family val="2"/>
      </rPr>
      <t xml:space="preserve">Objective: </t>
    </r>
    <r>
      <rPr>
        <sz val="11"/>
        <rFont val="Trebuchet MS"/>
        <family val="2"/>
      </rPr>
      <t>To bring together jobseekers, local communities, private sector&amp; authorities of BGROCB region to participate in joint developm.of cooperative area, using its resources&amp;advantages in sustainable way in order to promote CBLM integration.</t>
    </r>
  </si>
  <si>
    <r>
      <rPr>
        <b/>
        <sz val="11"/>
        <rFont val="Trebuchet MS"/>
        <family val="2"/>
      </rPr>
      <t>Objective:</t>
    </r>
    <r>
      <rPr>
        <sz val="11"/>
        <rFont val="Trebuchet MS"/>
        <family val="2"/>
      </rPr>
      <t xml:space="preserve"> Decreasing of differences between job supply and demand,due to the precarious level of education in rural areas.
Correlation of workforce with the actual needs,amid a process of aging population.</t>
    </r>
  </si>
  <si>
    <r>
      <rPr>
        <b/>
        <sz val="11"/>
        <rFont val="Trebuchet MS"/>
        <family val="2"/>
      </rPr>
      <t>Objective:</t>
    </r>
    <r>
      <rPr>
        <sz val="11"/>
        <rFont val="Trebuchet MS"/>
        <family val="2"/>
      </rPr>
      <t xml:space="preserve"> To encourage the labour mobility in key economic sectors in the cross border area through creating conditions for balance between demand and supply on the labour market.</t>
    </r>
  </si>
  <si>
    <t>16.5.2.063</t>
  </si>
  <si>
    <t>"BORDERLESS HEALTH THROUGH SPORT AND COOPERATION – UNITED IN THE BATTLE AGAINST DISEASES"</t>
  </si>
  <si>
    <r>
      <rPr>
        <b/>
        <sz val="11"/>
        <rFont val="Trebuchet MS"/>
        <family val="2"/>
      </rPr>
      <t>Objective:</t>
    </r>
    <r>
      <rPr>
        <sz val="11"/>
        <rFont val="Trebuchet MS"/>
        <family val="2"/>
      </rPr>
      <t xml:space="preserve"> To increase cooperation capacity and the efficiency of public institutions in CBC Constanta- Dobrich area by implementing a common local health policy focused on disease redress and prevention as an effective method for reducing the public health system overload. </t>
    </r>
  </si>
  <si>
    <t>Municipality of Shabla</t>
  </si>
  <si>
    <t>Romanian Oina Federation</t>
  </si>
  <si>
    <t xml:space="preserve">Total Investment priority 5.1 </t>
  </si>
  <si>
    <t>Total for Priority Axis 5</t>
  </si>
  <si>
    <t>Priority axis 5</t>
  </si>
  <si>
    <t>Investment priority 5.1 To increase cooperation capacity and the efficiency of public institutions in a CBC context</t>
  </si>
  <si>
    <t>TERRITORIAL ADMINISTRATIVE UNIT - HARSOVA TOWN</t>
  </si>
  <si>
    <t>16.4.2.023</t>
  </si>
  <si>
    <t>“Cross-Border Partnership for Training and Labour mobility in the Juridical field</t>
  </si>
  <si>
    <t>Bar Association - Dolj</t>
  </si>
  <si>
    <t>Bar Association - Vidin</t>
  </si>
  <si>
    <r>
      <rPr>
        <b/>
        <sz val="11"/>
        <rFont val="Trebuchet MS"/>
        <family val="2"/>
      </rPr>
      <t xml:space="preserve">Objective: </t>
    </r>
    <r>
      <rPr>
        <sz val="11"/>
        <rFont val="Trebuchet MS"/>
        <family val="2"/>
      </rPr>
      <t>encouragement of the integration of the cross-border area regarding employment and workforce mobility in the juridical field, in county Dolj and district Vidin, via cooperation and promotion of joint actions of beneficiaries, by using human and natural resources in a sustainable manner.</t>
    </r>
  </si>
  <si>
    <t>16.4.2.089</t>
  </si>
  <si>
    <t>“JobEase for women – enhancing unemployed women’s potential to find a job within the CBC RO-BG region”</t>
  </si>
  <si>
    <t>Idein Development Foundation</t>
  </si>
  <si>
    <t>Association for Sustainable Development Slatina</t>
  </si>
  <si>
    <r>
      <rPr>
        <b/>
        <sz val="11"/>
        <rFont val="Trebuchet MS"/>
        <family val="2"/>
      </rPr>
      <t>Objective:</t>
    </r>
    <r>
      <rPr>
        <sz val="11"/>
        <rFont val="Trebuchet MS"/>
        <family val="2"/>
      </rPr>
      <t xml:space="preserve"> To encourage the integration of the CB area through promoting the access to the labour market of the unemployed and long-term unemployed women.</t>
    </r>
  </si>
  <si>
    <t>16.5.2.042</t>
  </si>
  <si>
    <t>"Your Health Matters! – Modernization of the hospitals in Zimnicea and Svishtov"</t>
  </si>
  <si>
    <t>16.5.2.094</t>
  </si>
  <si>
    <t>“Innovative practices and services in education”</t>
  </si>
  <si>
    <t>Territorial Administrative Unit – Zimnicea Town</t>
  </si>
  <si>
    <t xml:space="preserve">Svishtov Municipality </t>
  </si>
  <si>
    <t>“Hristo Smirnenski” Primary School</t>
  </si>
  <si>
    <t>“Adrian V. Radulescu” School</t>
  </si>
  <si>
    <r>
      <rPr>
        <b/>
        <sz val="11"/>
        <rFont val="Trebuchet MS"/>
        <family val="2"/>
      </rPr>
      <t>Objective:</t>
    </r>
    <r>
      <rPr>
        <sz val="11"/>
        <rFont val="Trebuchet MS"/>
        <family val="2"/>
      </rPr>
      <t xml:space="preserve"> To improve the efficiency of health services and the collaboration between health care providers at the level of communities from Zimnicea and Svishtov</t>
    </r>
  </si>
  <si>
    <r>
      <rPr>
        <b/>
        <sz val="11"/>
        <rFont val="Trebuchet MS"/>
        <family val="2"/>
      </rPr>
      <t>Objective:</t>
    </r>
    <r>
      <rPr>
        <sz val="11"/>
        <rFont val="Trebuchet MS"/>
        <family val="2"/>
      </rPr>
      <t xml:space="preserve"> To increase the capacity of co-operation and effectiveness of educational institutions in the border region by improving the learning environment in order to improve the quality of education and preventing school dropout and retention of children in the classroom.</t>
    </r>
  </si>
  <si>
    <t>16.4.2.109</t>
  </si>
  <si>
    <t>“Cross Border virtual incubator for promoting employment on bio agriculture, bio products processing and connected services”</t>
  </si>
  <si>
    <t>Romanian Movement For Quality</t>
  </si>
  <si>
    <t>National Center for Information Service</t>
  </si>
  <si>
    <t>Craiova</t>
  </si>
  <si>
    <t>Pleven</t>
  </si>
  <si>
    <r>
      <rPr>
        <b/>
        <sz val="11"/>
        <rFont val="Trebuchet MS"/>
        <family val="2"/>
      </rPr>
      <t>Objective:</t>
    </r>
    <r>
      <rPr>
        <sz val="11"/>
        <rFont val="Trebuchet MS"/>
        <family val="2"/>
      </rPr>
      <t xml:space="preserve"> To encourage integration of the cross-border area Dolj Pleven in terms of employment, labour mobility, business development in the field of bio agriculture, bio products processing and connected services.</t>
    </r>
  </si>
  <si>
    <t>16.5.2.017</t>
  </si>
  <si>
    <t>“Development of an information network to ease the cooperation between public authorities, NGOs, business and citizens in the cross-border region Bulgaria-Romania”</t>
  </si>
  <si>
    <t>Business Support Centre for Small and Medium Enterprises – Ruse, BSC SME</t>
  </si>
  <si>
    <t>Ruse Regional Administration</t>
  </si>
  <si>
    <t>Eastern Danube Convention &amp; Visitors Bureau Association</t>
  </si>
  <si>
    <r>
      <rPr>
        <b/>
        <sz val="11"/>
        <rFont val="Trebuchet MS"/>
        <family val="2"/>
      </rPr>
      <t>Objective:</t>
    </r>
    <r>
      <rPr>
        <sz val="11"/>
        <rFont val="Trebuchet MS"/>
        <family val="2"/>
      </rPr>
      <t xml:space="preserve"> To foster long-term cooperation between public authorities by establishing an efficient and effective innovative tool for better coordination among public and private stakeholders at cross-border level, an adequate means of communication and encourage e-governance. </t>
    </r>
  </si>
  <si>
    <t>16.4.2.013</t>
  </si>
  <si>
    <t>“Heightened Information and Resources for Employability Development”</t>
  </si>
  <si>
    <t>16.4.2.125</t>
  </si>
  <si>
    <t>Romanian Bulgarian Organic - Entrepreneurial Network</t>
  </si>
  <si>
    <t>16.4.2.098</t>
  </si>
  <si>
    <t>“VISA - Cross-border Labour Mobility Agency”</t>
  </si>
  <si>
    <t>Black Sea Centre of Excellence BSCE</t>
  </si>
  <si>
    <t>Mare Nostrum NGO</t>
  </si>
  <si>
    <t>Bulgarian-Romanian Chamber of Commerce and Industry</t>
  </si>
  <si>
    <t>Slatina</t>
  </si>
  <si>
    <t>Triangulum Association subsidiary, Oltenița</t>
  </si>
  <si>
    <t>Association Partners 2000</t>
  </si>
  <si>
    <t>Agency for Economic Development and Investments - Silistra</t>
  </si>
  <si>
    <t>Association for Cross-Border Cooperation and Development “Danube Dobrudja”</t>
  </si>
  <si>
    <r>
      <rPr>
        <b/>
        <sz val="11"/>
        <rFont val="Trebuchet MS"/>
        <family val="2"/>
      </rPr>
      <t>Objective:</t>
    </r>
    <r>
      <rPr>
        <sz val="11"/>
        <rFont val="Trebuchet MS"/>
        <family val="2"/>
      </rPr>
      <t xml:space="preserve"> To encourage the integration of the cross-border area in terms of employment and labour mobility.</t>
    </r>
  </si>
  <si>
    <r>
      <rPr>
        <b/>
        <sz val="11"/>
        <rFont val="Trebuchet MS"/>
        <family val="2"/>
      </rPr>
      <t>Objective:</t>
    </r>
    <r>
      <rPr>
        <sz val="11"/>
        <rFont val="Trebuchet MS"/>
        <family val="2"/>
      </rPr>
      <t xml:space="preserve"> To contribute to the integration of the CBC area in terms of employment and labour mobility.</t>
    </r>
  </si>
  <si>
    <r>
      <rPr>
        <b/>
        <sz val="11"/>
        <rFont val="Trebuchet MS"/>
        <family val="2"/>
      </rPr>
      <t>Objective:</t>
    </r>
    <r>
      <rPr>
        <sz val="11"/>
        <rFont val="Trebuchet MS"/>
        <family val="2"/>
      </rPr>
      <t xml:space="preserve"> To provide sustainable &amp; research-informed instruments for enhancing employability &amp; work mobility in the CBA. </t>
    </r>
  </si>
  <si>
    <t>16.5.2.061</t>
  </si>
  <si>
    <t>“Coordinating and supporting the modernization of the public health services in Dolj-Vratsa”</t>
  </si>
  <si>
    <t>Dolj County Council</t>
  </si>
  <si>
    <t>Municipality of Kozloduy</t>
  </si>
  <si>
    <t>Clinical Emergency County Hospital Craiova</t>
  </si>
  <si>
    <t>Vratsa District Administration</t>
  </si>
  <si>
    <t>Vratsa</t>
  </si>
  <si>
    <t>16.4.2.036</t>
  </si>
  <si>
    <t>“Integrated employment interventions in the Border Cooperation Region, Giurgiu - Ruse”</t>
  </si>
  <si>
    <t>Romanian Red Cross National Society Giurgiu Subsidiary</t>
  </si>
  <si>
    <t>Bulgarian Academy of Sciences - BAS</t>
  </si>
  <si>
    <t>Ruse District Administration</t>
  </si>
  <si>
    <r>
      <rPr>
        <b/>
        <sz val="11"/>
        <rFont val="Trebuchet MS"/>
        <family val="2"/>
      </rPr>
      <t xml:space="preserve">Objective: </t>
    </r>
    <r>
      <rPr>
        <sz val="11"/>
        <rFont val="Trebuchet MS"/>
        <family val="2"/>
      </rPr>
      <t>to develop the capacity of employment for the unemployed and inactive persons from the Region Giurgiu - Ruse for a period of 18 months.</t>
    </r>
  </si>
  <si>
    <r>
      <rPr>
        <b/>
        <sz val="11"/>
        <rFont val="Trebuchet MS"/>
        <family val="2"/>
      </rPr>
      <t>Objective:</t>
    </r>
    <r>
      <rPr>
        <sz val="11"/>
        <rFont val="Trebuchet MS"/>
        <family val="2"/>
      </rPr>
      <t xml:space="preserve"> Improving cooperation capacity and efficiency of the public health players in a CBC context, in DJ-VR.</t>
    </r>
  </si>
  <si>
    <t>16.4.2.070</t>
  </si>
  <si>
    <t xml:space="preserve">“Green Jobs Network”- Promoting Ecotourism and Organic Agriculture as Innovative Mechanisms for employment and local sustainable development in the Rural areas in the Romania-Bulgaria Cross Border area”, </t>
  </si>
  <si>
    <t>Municipality of Lyaskovets</t>
  </si>
  <si>
    <t>Territorial Administrative Unit – Videle Town</t>
  </si>
  <si>
    <r>
      <rPr>
        <b/>
        <sz val="11"/>
        <rFont val="Trebuchet MS"/>
        <family val="2"/>
      </rPr>
      <t>Objective:</t>
    </r>
    <r>
      <rPr>
        <sz val="11"/>
        <rFont val="Trebuchet MS"/>
        <family val="2"/>
      </rPr>
      <t xml:space="preserve"> Promoting and strengthening the cooperation between the communities and institutions from both sides of the border to increase employment and mobility of the labour force in the cross-border region</t>
    </r>
  </si>
  <si>
    <t>16.5.2.001</t>
  </si>
  <si>
    <t>“Regional Network for Social Cohesion”</t>
  </si>
  <si>
    <t>Free Youth Centre</t>
  </si>
  <si>
    <r>
      <rPr>
        <b/>
        <sz val="11"/>
        <rFont val="Trebuchet MS"/>
        <family val="2"/>
      </rPr>
      <t>Objective:</t>
    </r>
    <r>
      <rPr>
        <sz val="11"/>
        <rFont val="Trebuchet MS"/>
        <family val="2"/>
      </rPr>
      <t xml:space="preserve"> Through cross-border consolidation of resources, capacity building and public-private partnership to achieve provision of more effective social services for people at risk of poverty or social exclusion in Romanian-Bulgarian border area.</t>
    </r>
  </si>
  <si>
    <t>16.5.2.054</t>
  </si>
  <si>
    <t>Coordination of joint policies and equipment investments in the field of education in the cross-border area</t>
  </si>
  <si>
    <t>School Inspectorate of Călăraşi County</t>
  </si>
  <si>
    <t>“Emilian Stanev” Secondary school</t>
  </si>
  <si>
    <t>“Sv. Kliment Ohridski” High school of Mathematics and natural sciences</t>
  </si>
  <si>
    <t>“Hristo Botev” Secondary School</t>
  </si>
  <si>
    <r>
      <rPr>
        <b/>
        <sz val="11"/>
        <rFont val="Trebuchet MS"/>
        <family val="2"/>
      </rPr>
      <t>Objective:</t>
    </r>
    <r>
      <rPr>
        <sz val="11"/>
        <rFont val="Trebuchet MS"/>
        <family val="2"/>
      </rPr>
      <t xml:space="preserve"> the common development of the MaST (Mathematics, Science and Technologies) field.</t>
    </r>
  </si>
  <si>
    <t>16.4.2.104</t>
  </si>
  <si>
    <t>Integrated Culinary Arts and Restaurant Sector Employment Solutions for a Skilled and Inclusive Romania-Bulgaria Cross Border Region</t>
  </si>
  <si>
    <t>Association `Dobrudja Agro &amp; Business School`</t>
  </si>
  <si>
    <t>Regional Inspectorate of Education - Dobrich</t>
  </si>
  <si>
    <t xml:space="preserve">Association “Choose Your Profession” - Center for Vocational Training </t>
  </si>
  <si>
    <r>
      <rPr>
        <b/>
        <sz val="11"/>
        <rFont val="Trebuchet MS"/>
        <family val="2"/>
      </rPr>
      <t xml:space="preserve">Objective: </t>
    </r>
    <r>
      <rPr>
        <sz val="11"/>
        <rFont val="Trebuchet MS"/>
        <family val="2"/>
      </rPr>
      <t>to facilitate labor mobility in the restaurant/culinary business through joint skill-building and support services in the CB area</t>
    </r>
  </si>
  <si>
    <t>16.4.2.030</t>
  </si>
  <si>
    <t>Cross-border partnership for employment and labour mobility</t>
  </si>
  <si>
    <t>16.4.2.021</t>
  </si>
  <si>
    <t xml:space="preserve">Career Paths to Youth Labour Mobility  </t>
  </si>
  <si>
    <t xml:space="preserve">Bulgarian Small and Medium Enterprises Promotion Agency </t>
  </si>
  <si>
    <t>Local Employers’ Association for Small and Middle Enterprises (LEASME) Calafat</t>
  </si>
  <si>
    <t>University of Agronomic Science and Veterenary Medicine, Bucharest, Romania</t>
  </si>
  <si>
    <t>University of Ruse “Angel Kanchev” –Silistra Subsidiary</t>
  </si>
  <si>
    <t>Chamber of Commerce, Industry and Agriculture – Calarasi</t>
  </si>
  <si>
    <t>ACCES ASSOCIATION – CALARASI</t>
  </si>
  <si>
    <t>BUSINESS INNOVATION CENTRE INNOBRIDGE</t>
  </si>
  <si>
    <r>
      <rPr>
        <b/>
        <sz val="11"/>
        <rFont val="Trebuchet MS"/>
        <family val="2"/>
      </rPr>
      <t>Objective:</t>
    </r>
    <r>
      <rPr>
        <sz val="11"/>
        <rFont val="Trebuchet MS"/>
        <family val="2"/>
      </rPr>
      <t xml:space="preserve"> to  encourage the integration of the cross-border area in terms of employment and labor mobility</t>
    </r>
  </si>
  <si>
    <r>
      <rPr>
        <b/>
        <sz val="11"/>
        <rFont val="Trebuchet MS"/>
        <family val="2"/>
      </rPr>
      <t xml:space="preserve">Objective: </t>
    </r>
    <r>
      <rPr>
        <sz val="11"/>
        <rFont val="Trebuchet MS"/>
        <family val="2"/>
      </rPr>
      <t xml:space="preserve">
1. Encourage horizontal integration and CBC cooperation between universities, institutions, and businesses to offer joint employment initiatives and a Joint educational scheme (JES) for youth employment. 
2. Contribute to the integration of the CB labor market via the promotion of these initiatives in the whole area.
</t>
    </r>
  </si>
  <si>
    <t>16.4.2.056</t>
  </si>
  <si>
    <t>16.4.2.050</t>
  </si>
  <si>
    <t>16.4.2.088</t>
  </si>
  <si>
    <t>Combined Efforts in Support to Disadvantaged People on the Labour Market in the Cross-Border Area</t>
  </si>
  <si>
    <t>CBC LABORLAB – Developing an integrated and inclusive labor market at cross-border level</t>
  </si>
  <si>
    <t>“Improving the workforce mobility and employment in cultural and creative industries from the RO-BG cross-border area”</t>
  </si>
  <si>
    <t>“Roma – Berk” Association</t>
  </si>
  <si>
    <t xml:space="preserve">Association for Regional Development and Partnership </t>
  </si>
  <si>
    <t>Municipality of Berkovitsa</t>
  </si>
  <si>
    <t>Chamber of Commerce, Industry and Agriculture Calarasi</t>
  </si>
  <si>
    <t>Romanian Association for Technology Transfer and Innovation – Mehedinti Subsidiary</t>
  </si>
  <si>
    <t>CHAMBER OF COMMERCE AND INDUSTRY VRATSA</t>
  </si>
  <si>
    <t>Romanian Association for Technology Transfer and Innovation</t>
  </si>
  <si>
    <t>Forever for Europe Association</t>
  </si>
  <si>
    <r>
      <rPr>
        <b/>
        <sz val="11"/>
        <rFont val="Trebuchet MS"/>
        <family val="2"/>
      </rPr>
      <t>Objective:</t>
    </r>
    <r>
      <rPr>
        <sz val="11"/>
        <rFont val="Trebuchet MS"/>
        <family val="2"/>
      </rPr>
      <t xml:space="preserve"> Establishing active CBC for development of joint strategies and measures logically united for improving the chances for employment of disadvantaged people.
Support to their integration on labor market through innovative measures and trainings and creating a reliable online source for job finding.</t>
    </r>
  </si>
  <si>
    <r>
      <rPr>
        <b/>
        <sz val="11"/>
        <rFont val="Trebuchet MS"/>
        <family val="2"/>
      </rPr>
      <t xml:space="preserve">Objective: </t>
    </r>
    <r>
      <rPr>
        <sz val="11"/>
        <rFont val="Trebuchet MS"/>
        <family val="2"/>
      </rPr>
      <t>to support the CBC integration of employment and labor mobility as a common “market” through creating CBC LABORLAB Model that will realize future skills forecasts, develop operational structures and joint vocational training programs capable to integrate CBC labor market in a flexible environment.</t>
    </r>
  </si>
  <si>
    <t>Objective: Improving the knowledge base on creative and cultural industries, as well as labour mobility barriers in the CBC area through 2 comprehensive studies.
Developing the skills and knowledge of 220 people from the CBC area working in the creative and cultural industries in order to increase their chances for work mobility.</t>
  </si>
  <si>
    <t>16.5.2.014</t>
  </si>
  <si>
    <t>„Development of common database and legal framework for ships inspections for the common Bulgarian-Romanian stretch of the Danube River with interface to the national River Information Service (RIS)”</t>
  </si>
  <si>
    <t>Romanian Naval Authority</t>
  </si>
  <si>
    <t>Executive Agency “Maritime Administration”</t>
  </si>
  <si>
    <r>
      <rPr>
        <b/>
        <sz val="11"/>
        <rFont val="Trebuchet MS"/>
        <family val="2"/>
      </rPr>
      <t xml:space="preserve">Objective: </t>
    </r>
    <r>
      <rPr>
        <sz val="11"/>
        <rFont val="Trebuchet MS"/>
        <family val="2"/>
      </rPr>
      <t>Increased level of coordination between R.N.A (Romanian Naval Authority) and EAMA (Executive Agency “Maritime Administration”)</t>
    </r>
  </si>
  <si>
    <t>15.1.1.041</t>
  </si>
  <si>
    <t>“Development of River Danube for better connectivity of the Euroregion Ruse-Giurgiu with Pan-European transport corridor No 7”</t>
  </si>
  <si>
    <t>Ruse Municipality</t>
  </si>
  <si>
    <t>Territorial Administrative Unit - Giurgiu Municipality</t>
  </si>
  <si>
    <r>
      <rPr>
        <b/>
        <sz val="11"/>
        <rFont val="Trebuchet MS"/>
        <family val="2"/>
      </rPr>
      <t>Objective:</t>
    </r>
    <r>
      <rPr>
        <sz val="11"/>
        <rFont val="Trebuchet MS"/>
        <family val="2"/>
      </rPr>
      <t xml:space="preserve"> to increase transport safety on waterways in CBC region.</t>
    </r>
  </si>
  <si>
    <t>16.4.2.077</t>
  </si>
  <si>
    <t xml:space="preserve">“Cross-border Sustainable Employment Mix-Centres in the fields of informational technologies, tourism and agriculture” </t>
  </si>
  <si>
    <t>Cross Border Association E(quilibrum) Environment (C.B.A.E.E)</t>
  </si>
  <si>
    <t>National Tourism Cluster “Bulgarian Guide” (NTC BG Guide)</t>
  </si>
  <si>
    <t>Regional Agribusiness Center-Vidin /RABC/</t>
  </si>
  <si>
    <r>
      <rPr>
        <b/>
        <sz val="11"/>
        <rFont val="Trebuchet MS"/>
        <family val="2"/>
      </rPr>
      <t>Objective:</t>
    </r>
    <r>
      <rPr>
        <sz val="11"/>
        <rFont val="Trebuchet MS"/>
        <family val="2"/>
      </rPr>
      <t xml:space="preserve"> To improve the cross-border labour market conditions towards an integrated market with better employment rates.</t>
    </r>
  </si>
  <si>
    <t>16.4.2.087</t>
  </si>
  <si>
    <t>16.4.2.038</t>
  </si>
  <si>
    <t>“A chance for development”</t>
  </si>
  <si>
    <t>“ENCOURAGING LABOUR MOBILITY IN FIELD OF SUSTAINABLE TOURISM SERVICES”</t>
  </si>
  <si>
    <t>University of Craiova</t>
  </si>
  <si>
    <t>Regional Development Foundation</t>
  </si>
  <si>
    <t>D Tsenov Academy of Economics</t>
  </si>
  <si>
    <t>“Badnina” Community Center</t>
  </si>
  <si>
    <t>The Civic Resource Centre/CRC</t>
  </si>
  <si>
    <r>
      <rPr>
        <b/>
        <sz val="11"/>
        <rFont val="Trebuchet MS"/>
        <family val="2"/>
      </rPr>
      <t xml:space="preserve">Objective: </t>
    </r>
    <r>
      <rPr>
        <sz val="11"/>
        <rFont val="Trebuchet MS"/>
        <family val="2"/>
      </rPr>
      <t xml:space="preserve">Increase of employability and professional mobility of people in search of employment in Dolj, Vidin and Svisthov. </t>
    </r>
  </si>
  <si>
    <r>
      <rPr>
        <b/>
        <sz val="11"/>
        <rFont val="Trebuchet MS"/>
        <family val="2"/>
      </rPr>
      <t xml:space="preserve">Objective: </t>
    </r>
    <r>
      <rPr>
        <sz val="11"/>
        <rFont val="Trebuchet MS"/>
        <family val="2"/>
      </rPr>
      <t>To encourage labor mobility in field of sustainable tourism service.</t>
    </r>
  </si>
  <si>
    <t>16.4.2.017</t>
  </si>
  <si>
    <t>Improvement of the conditions for employment of youth in the tourism sector</t>
  </si>
  <si>
    <t>Kavarna Municipality</t>
  </si>
  <si>
    <t>”Ovidius” University of Constanta (OUC)</t>
  </si>
  <si>
    <t>Association partners 2000</t>
  </si>
  <si>
    <t>16.4.2.026</t>
  </si>
  <si>
    <t>Joint services and initiatives for sustainable employment and labor mobility in the cross-border area of Dobrich district and Constanta county</t>
  </si>
  <si>
    <t xml:space="preserve">NPO European Institute for Cultural Tourism EUREKA (EICT EUREKA)  </t>
  </si>
  <si>
    <t>Chamber of Commerce and Industry – Dobrich CCI-Dobrich</t>
  </si>
  <si>
    <t>The “Institute for the Promotion of Tourism and Applied Economy” Association</t>
  </si>
  <si>
    <t>16.5.2.010</t>
  </si>
  <si>
    <t>“Cross-border advanced training programme for Giurgiu County and Ruse District Administrations”</t>
  </si>
  <si>
    <t>Territorial Administrative Unit – Giurgiu County</t>
  </si>
  <si>
    <r>
      <rPr>
        <b/>
        <sz val="11"/>
        <rFont val="Trebuchet MS"/>
        <family val="2"/>
      </rPr>
      <t xml:space="preserve">Objective: </t>
    </r>
    <r>
      <rPr>
        <sz val="11"/>
        <rFont val="Trebuchet MS"/>
        <family val="2"/>
      </rPr>
      <t>to increase the capacity of cooperation between GC and RD administrations through the professionalization of staff and creating a joint framework for cooperation in areas of common interest such as regional importance investments and green economy.</t>
    </r>
  </si>
  <si>
    <t>15.2.1.123</t>
  </si>
  <si>
    <t>“A Cross Border union in the shadow of
History”</t>
  </si>
  <si>
    <t>20.05.2017</t>
  </si>
  <si>
    <t>19.05.2020</t>
  </si>
  <si>
    <t>Territorial Administrative Unit, Hârșova Town</t>
  </si>
  <si>
    <t>Krushari Municipality</t>
  </si>
  <si>
    <t>Museum of National History and Archaeology - Constanta</t>
  </si>
  <si>
    <t>Regional Museum of History - Dobrich</t>
  </si>
  <si>
    <r>
      <t xml:space="preserve">Objective: </t>
    </r>
    <r>
      <rPr>
        <sz val="11"/>
        <rFont val="Trebuchet MS"/>
        <family val="2"/>
      </rPr>
      <t>to improve the sustainable use of the natural and cultural heritage in the target cross-border region Dobrich-Constanta (Harsova – Krushari) through the development and promotion of joint tourism product ZALDAPA-DRY VALLEY-CARSIUM.</t>
    </r>
  </si>
  <si>
    <t>16.4.2.052</t>
  </si>
  <si>
    <t xml:space="preserve">MObility of Workers and unEmployed UPgrade </t>
  </si>
  <si>
    <r>
      <t xml:space="preserve">Objective: </t>
    </r>
    <r>
      <rPr>
        <sz val="11"/>
        <rFont val="Trebuchet MS"/>
        <family val="2"/>
      </rPr>
      <t>Main goal of the project is to foster labor market integrity of the cross border area of Dobrich-Constanta, creating sustainable conditions for labour mobility, employability аnd entrepreneurship.</t>
    </r>
  </si>
  <si>
    <r>
      <t xml:space="preserve">Objective: </t>
    </r>
    <r>
      <rPr>
        <sz val="11"/>
        <rFont val="Trebuchet MS"/>
        <family val="2"/>
      </rPr>
      <t>Increasing of the competitiveness of the youth work force from cross border region and stimulating its mobility across the border.</t>
    </r>
  </si>
  <si>
    <r>
      <rPr>
        <b/>
        <sz val="11"/>
        <rFont val="Trebuchet MS"/>
        <family val="2"/>
      </rPr>
      <t>Objective:</t>
    </r>
    <r>
      <rPr>
        <sz val="11"/>
        <rFont val="Trebuchet MS"/>
        <family val="2"/>
      </rPr>
      <t xml:space="preserve"> 
1. To elaborate and sustain web based platform as carrier information and advice tool. 
2. To contribute to creating an integrated eligible area in terms of employment and labour mobility
3. To make the workforce seize cross-border jobs and entrepreneurship opportunities
4. To create measurable outcomes for enabling the area to be a region to live, study, work.</t>
    </r>
  </si>
  <si>
    <t>Chamber of Commerce Industry Shipping and Agriculture Constanta</t>
  </si>
  <si>
    <t>16.5.2.056</t>
  </si>
  <si>
    <t>16.5.2.033</t>
  </si>
  <si>
    <t>Developing a Common Approach to Education in Entrepreneurship at School</t>
  </si>
  <si>
    <t xml:space="preserve">First Elementary School “Nikola Yonkov Vaptsarov”, Berkovitsa, Montana District, Bulgaria </t>
  </si>
  <si>
    <t xml:space="preserve">Gimnasyum School „Zaharia Stancu”, Roșiori De Vede, Teleorman County, Romania </t>
  </si>
  <si>
    <t>Regional Inspectorate of Education – town of Montana</t>
  </si>
  <si>
    <t>Last update: 08.06.2017</t>
  </si>
  <si>
    <t>“Listen, Educate, Act and Read in a Network”</t>
  </si>
  <si>
    <t>Territorial Administrative Unit - Lumina Commune</t>
  </si>
  <si>
    <t>Territorial Administrative Unit - Ovidiu Town</t>
  </si>
  <si>
    <t>Territorial Administrative Unit – Mihail Kogalniceanu Commune</t>
  </si>
  <si>
    <t xml:space="preserve">Kavarna Municipality </t>
  </si>
  <si>
    <r>
      <rPr>
        <b/>
        <sz val="11"/>
        <rFont val="Trebuchet MS"/>
        <family val="2"/>
      </rPr>
      <t>Objective:</t>
    </r>
    <r>
      <rPr>
        <sz val="11"/>
        <rFont val="Trebuchet MS"/>
        <family val="2"/>
      </rPr>
      <t xml:space="preserve"> Increasing the capacity of the educational institutions through collaboration within the cross-border region.</t>
    </r>
  </si>
  <si>
    <r>
      <rPr>
        <b/>
        <sz val="11"/>
        <rFont val="Trebuchet MS"/>
        <family val="2"/>
      </rPr>
      <t xml:space="preserve">Objective: </t>
    </r>
    <r>
      <rPr>
        <sz val="11"/>
        <rFont val="Trebuchet MS"/>
        <family val="2"/>
      </rPr>
      <t>Developing services of career guidance for pupils from lower secondary school.
Encouraging community Leads to be mentors in order to strengthen school-labor market relationships.</t>
    </r>
  </si>
  <si>
    <t>15.1.1.013</t>
  </si>
  <si>
    <t>“I-TeN: Improved tertiary nodes Turnu Magurele - Nikopole for sustainable development of the region, for a better connection to TEN-T infrastructure”</t>
  </si>
  <si>
    <t xml:space="preserve">Territorial Administrative Unit - Turnu Magurele </t>
  </si>
  <si>
    <t>Nikopole Municipality</t>
  </si>
  <si>
    <r>
      <t xml:space="preserve">Objective: </t>
    </r>
    <r>
      <rPr>
        <sz val="11"/>
        <rFont val="Trebuchet MS"/>
        <family val="2"/>
      </rPr>
      <t xml:space="preserve">to improve the development of cross-border transport system of the Turnu Magurele – Nikopole tertiary nodes in a better connection with TENT infrastructure for sustainable development of the area. </t>
    </r>
  </si>
  <si>
    <t>16.4.2.106</t>
  </si>
  <si>
    <t>“FairDeal – short supply – chain platform for local artisan products in the CBC area”</t>
  </si>
  <si>
    <t>Municipality of Veliko Tarnovo</t>
  </si>
  <si>
    <t>Dimanche Association</t>
  </si>
  <si>
    <t>Bilateral Chamber of Commerce Bulgaria-Romania</t>
  </si>
  <si>
    <t>National Theatre "Marin Sorescu" Craiova</t>
  </si>
  <si>
    <r>
      <rPr>
        <b/>
        <sz val="11"/>
        <rFont val="Trebuchet MS"/>
        <family val="2"/>
      </rPr>
      <t>Objective:</t>
    </r>
    <r>
      <rPr>
        <sz val="11"/>
        <rFont val="Trebuchet MS"/>
        <family val="2"/>
      </rPr>
      <t xml:space="preserve"> to trigger new economic opportunities for self-/employment and entrepreneurship in the CB area by joint development of an innovative solution for online marketing of local products.</t>
    </r>
  </si>
  <si>
    <t>20.06.2017</t>
  </si>
  <si>
    <t>19.06.2019</t>
  </si>
  <si>
    <t>LB - Association for tourism promotion – Vidin</t>
  </si>
  <si>
    <t>B2 - Romanian Association for Electronic and Software Industry- Oltenia Subsidiary</t>
  </si>
  <si>
    <t>Last update: 19.06.2017</t>
  </si>
  <si>
    <t>15.2.1.036</t>
  </si>
  <si>
    <t>"Renaissance of architectural past of Vidin and Dolj district"</t>
  </si>
  <si>
    <r>
      <t xml:space="preserve">Objective: </t>
    </r>
    <r>
      <rPr>
        <sz val="11"/>
        <rFont val="Trebuchet MS"/>
        <family val="2"/>
      </rPr>
      <t>to gather, analyze and promote information for the architectural monuments in Vidin and Dolj regions.</t>
    </r>
  </si>
  <si>
    <t>16.4.2.015</t>
  </si>
  <si>
    <t>“Entrepreneurship for Youth Labor Mobility”</t>
  </si>
  <si>
    <t>Secondary Vocational School of Economics, Administration and Services “Atanas Burov”</t>
  </si>
  <si>
    <t>Economic College Calarasi</t>
  </si>
  <si>
    <t>NGO “Paralel-Silistra”</t>
  </si>
  <si>
    <r>
      <rPr>
        <b/>
        <sz val="11"/>
        <rFont val="Trebuchet MS"/>
        <family val="2"/>
      </rPr>
      <t>Objective:</t>
    </r>
    <r>
      <rPr>
        <sz val="11"/>
        <rFont val="Trebuchet MS"/>
        <family val="2"/>
      </rPr>
      <t xml:space="preserve">
1. Develop and provide a Joint Educational Scheme on ‘Entrepreneurship Education without Borders’ (JES on EEwB) as part of vocational education to enhance youth employment potential and labour mobility.
2. Contribute to the integration of the CB area in terms of employment opportunities and labour mobility by promoting the JES as an employment initiative in CB secondary and tertiary education. 
</t>
    </r>
  </si>
  <si>
    <t>16.5.2.032</t>
  </si>
  <si>
    <t>“Cross border partnership between Bolintin-Vale Municipality and Strazhitsa Municipality in order to improve decision-making system – rows of bridges and gates (ROBG)"</t>
  </si>
  <si>
    <t>Territorial Administrative Unit - Bolintin Vale Town</t>
  </si>
  <si>
    <t>Municipality of Strazhitsa</t>
  </si>
  <si>
    <r>
      <rPr>
        <b/>
        <sz val="11"/>
        <rFont val="Trebuchet MS"/>
        <family val="2"/>
      </rPr>
      <t xml:space="preserve">Objective: </t>
    </r>
    <r>
      <rPr>
        <sz val="11"/>
        <rFont val="Trebuchet MS"/>
        <family val="2"/>
      </rPr>
      <t>Sustainable improvement and streamlining of local government capacity, by optimizing structures, developing, testing and implementing tools, processes and practices of management and public administration and also through the development and implementation of training programs that will contribute to develop managerial and leadership skills for the execution and management staff of the 2 municiplaities partners in the project.</t>
    </r>
  </si>
  <si>
    <t>15.2.1.077</t>
  </si>
  <si>
    <t>15.2.1.046</t>
  </si>
  <si>
    <t>"Networking for sustainable use of natural heritage and resources in the cross-border region",</t>
  </si>
  <si>
    <t>“EasyGuide - interactive mobile application for promoting the historical and cultural heritage in the region of Calarasi and Silistra”</t>
  </si>
  <si>
    <t>27.06.2017</t>
  </si>
  <si>
    <t>26.03.2019</t>
  </si>
  <si>
    <t>26.06.2019</t>
  </si>
  <si>
    <t>LB - “Regional Development Agency and Business Center 2000”</t>
  </si>
  <si>
    <t>B2 - Romanian Association for Technology Transfer and Innovation (ARoTT)</t>
  </si>
  <si>
    <t>B3 - Agency for Regional Development and Business Center – Vidin (ARDBC Vidin)</t>
  </si>
  <si>
    <t xml:space="preserve">Municipality of Silistra </t>
  </si>
  <si>
    <t xml:space="preserve">Lower Danube Museum Calarasi </t>
  </si>
  <si>
    <t>Last update: 26.06.2017</t>
  </si>
  <si>
    <r>
      <t xml:space="preserve">Objective: </t>
    </r>
    <r>
      <rPr>
        <sz val="11"/>
        <rFont val="Trebuchet MS"/>
        <family val="2"/>
      </rPr>
      <t>Strengthen the sustainable use of natural heritage and promotion of complex tourist services in the tourist branch in the cross-border region.</t>
    </r>
  </si>
  <si>
    <r>
      <rPr>
        <b/>
        <sz val="11"/>
        <rFont val="Trebuchet MS"/>
        <family val="2"/>
      </rPr>
      <t xml:space="preserve">Objectives: 
</t>
    </r>
    <r>
      <rPr>
        <sz val="11"/>
        <rFont val="Trebuchet MS"/>
        <family val="2"/>
      </rPr>
      <t>1) developing an interactive touristic environment which would encourage the growth of other integrated tourist products (such as boat trips, overnights with trips across Danube, etc.) and eventually become an attraction by itself; 
2) building Digital tourist services to attract the attention of the X and Y generations, being the main target groups. The cross-Danube feature would contribute to a more appealing product; 
3) Propose strategic actions by developing and communicating to stakeholders a management plan for results sustainability.</t>
    </r>
  </si>
  <si>
    <t>16.4.2.076</t>
  </si>
  <si>
    <t xml:space="preserve">Development of the Joint labour market and labour mobility in the Construction field from the Romania-Bulgaria cross-border area </t>
  </si>
  <si>
    <t>Romanian Association for Electronic and Software Industry- Oltenia Subsidiary</t>
  </si>
  <si>
    <t>OLTENIA CONSTRUCT CLUSTER ASSOCIATION</t>
  </si>
  <si>
    <t>Vidin Chamber of Commerce and Industry</t>
  </si>
  <si>
    <t>National Centre for Information Service – Pleven</t>
  </si>
  <si>
    <r>
      <rPr>
        <b/>
        <sz val="11"/>
        <rFont val="Trebuchet MS"/>
        <family val="2"/>
      </rPr>
      <t xml:space="preserve">Objective: </t>
    </r>
    <r>
      <rPr>
        <sz val="11"/>
        <rFont val="Trebuchet MS"/>
        <family val="2"/>
      </rPr>
      <t>to increase employment and to reduce unemployment, improving the economic development and promoting social inclusion within the cross-border region.</t>
    </r>
  </si>
  <si>
    <t>Last update: 28.06.2017</t>
  </si>
  <si>
    <t>16.4.2.074</t>
  </si>
  <si>
    <t>“Active employment measures in the Border Cooperation Region Drobeta Turnu Severin - Vidin.”</t>
  </si>
  <si>
    <t>Teritorial Administrative Unit - Vînju Mare Town</t>
  </si>
  <si>
    <t>Active Society Assosiation</t>
  </si>
  <si>
    <r>
      <rPr>
        <b/>
        <sz val="11"/>
        <rFont val="Trebuchet MS"/>
        <family val="2"/>
      </rPr>
      <t xml:space="preserve">Objective: </t>
    </r>
    <r>
      <rPr>
        <sz val="11"/>
        <rFont val="Trebuchet MS"/>
        <family val="2"/>
      </rPr>
      <t>to develop the capacity of employment for the unemployed and inactive persons from the Region Drobeta Turnu Severin - Vidin for a period of 18 months.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</si>
</sst>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l_e_i_-;\-* #,##0.00\ _l_e_i_-;_-* &quot;-&quot;??\ _l_e_i_-;_-@_-"/>
  </numFmts>
  <fonts count="15" x14ac:knownFonts="1">
    <font>
      <sz val="11"/>
      <color theme="1"/>
      <name val="Calibri"/>
      <family val="2"/>
      <scheme val="minor"/>
    </font>
    <font>
      <sz val="10"/>
      <name val="Arial"/>
      <family val="2"/>
      <charset val="238"/>
    </font>
    <font>
      <b/>
      <sz val="11"/>
      <name val="Trebuchet MS"/>
      <family val="2"/>
    </font>
    <font>
      <sz val="11"/>
      <name val="Trebuchet MS"/>
      <family val="2"/>
    </font>
    <font>
      <sz val="10"/>
      <name val="Arial"/>
      <family val="2"/>
    </font>
    <font>
      <b/>
      <sz val="11"/>
      <name val="Trebuchet MS"/>
      <family val="2"/>
      <charset val="238"/>
    </font>
    <font>
      <sz val="11"/>
      <name val="Trebuchet MS"/>
      <family val="2"/>
      <charset val="238"/>
    </font>
    <font>
      <sz val="12"/>
      <color theme="1"/>
      <name val="Trebuchet MS"/>
      <family val="2"/>
    </font>
    <font>
      <b/>
      <sz val="9"/>
      <name val="Trebuchet MS"/>
      <family val="2"/>
    </font>
    <font>
      <b/>
      <sz val="10"/>
      <name val="Trebuchet MS"/>
      <family val="2"/>
    </font>
    <font>
      <sz val="10"/>
      <name val="Trebuchet MS"/>
      <family val="2"/>
    </font>
    <font>
      <sz val="11"/>
      <color theme="1"/>
      <name val="Calibri"/>
      <family val="2"/>
      <scheme val="minor"/>
    </font>
    <font>
      <sz val="12"/>
      <name val="Trebuchet MS"/>
      <family val="2"/>
    </font>
    <font>
      <sz val="11"/>
      <color indexed="8"/>
      <name val="Calibri"/>
      <family val="2"/>
      <charset val="238"/>
    </font>
    <font>
      <sz val="11"/>
      <color theme="1"/>
      <name val="Trebuchet MS"/>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249977111117893"/>
        <bgColor indexed="64"/>
      </patternFill>
    </fill>
    <fill>
      <patternFill patternType="solid">
        <fgColor rgb="FFFFFFFF"/>
        <bgColor rgb="FF000000"/>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9" fontId="1" fillId="0" borderId="0" applyFont="0" applyFill="0" applyBorder="0" applyAlignment="0" applyProtection="0"/>
    <xf numFmtId="0" fontId="4" fillId="0" borderId="0"/>
    <xf numFmtId="164" fontId="11" fillId="0" borderId="0" applyFont="0" applyFill="0" applyBorder="0" applyAlignment="0" applyProtection="0"/>
    <xf numFmtId="164" fontId="13" fillId="0" borderId="0" applyFont="0" applyFill="0" applyBorder="0" applyAlignment="0" applyProtection="0"/>
  </cellStyleXfs>
  <cellXfs count="281">
    <xf numFmtId="0" fontId="0" fillId="0" borderId="0" xfId="0"/>
    <xf numFmtId="0" fontId="1" fillId="2" borderId="7" xfId="1" applyFill="1" applyBorder="1"/>
    <xf numFmtId="0" fontId="1" fillId="0" borderId="0" xfId="1"/>
    <xf numFmtId="4" fontId="2" fillId="2" borderId="9" xfId="1" applyNumberFormat="1" applyFont="1" applyFill="1" applyBorder="1" applyAlignment="1">
      <alignment horizontal="center" vertical="center" wrapText="1"/>
    </xf>
    <xf numFmtId="4" fontId="2" fillId="2" borderId="11" xfId="1" applyNumberFormat="1" applyFont="1" applyFill="1" applyBorder="1" applyAlignment="1">
      <alignment horizontal="center" vertical="center" wrapText="1"/>
    </xf>
    <xf numFmtId="0" fontId="2" fillId="2" borderId="8" xfId="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4" fontId="2" fillId="2" borderId="12" xfId="1" applyNumberFormat="1" applyFont="1" applyFill="1" applyBorder="1" applyAlignment="1">
      <alignment horizontal="center" vertical="center" wrapText="1"/>
    </xf>
    <xf numFmtId="1" fontId="2" fillId="3" borderId="8" xfId="1" applyNumberFormat="1" applyFont="1" applyFill="1" applyBorder="1" applyAlignment="1">
      <alignment horizontal="center" vertical="center" wrapText="1"/>
    </xf>
    <xf numFmtId="1" fontId="2" fillId="3" borderId="9" xfId="1" applyNumberFormat="1" applyFont="1" applyFill="1" applyBorder="1" applyAlignment="1">
      <alignment horizontal="center" vertical="center" wrapText="1"/>
    </xf>
    <xf numFmtId="1" fontId="2" fillId="3" borderId="12" xfId="1" applyNumberFormat="1" applyFont="1" applyFill="1" applyBorder="1" applyAlignment="1">
      <alignment horizontal="center" vertical="center" wrapText="1"/>
    </xf>
    <xf numFmtId="0" fontId="3" fillId="3" borderId="9" xfId="1" applyFont="1" applyFill="1" applyBorder="1" applyAlignment="1">
      <alignment horizontal="left" vertical="top"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0" fontId="3" fillId="3" borderId="16"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vertical="center" wrapText="1"/>
    </xf>
    <xf numFmtId="0" fontId="3" fillId="3" borderId="9" xfId="1" applyFont="1" applyFill="1" applyBorder="1" applyAlignment="1">
      <alignment horizontal="left" vertical="center" wrapText="1"/>
    </xf>
    <xf numFmtId="4" fontId="2" fillId="2" borderId="9" xfId="1" applyNumberFormat="1" applyFont="1" applyFill="1" applyBorder="1" applyAlignment="1">
      <alignment horizontal="right" vertical="center" wrapText="1"/>
    </xf>
    <xf numFmtId="4" fontId="2" fillId="2" borderId="27" xfId="1" applyNumberFormat="1" applyFont="1" applyFill="1" applyBorder="1" applyAlignment="1">
      <alignment horizontal="right" vertical="center" wrapText="1"/>
    </xf>
    <xf numFmtId="4" fontId="2" fillId="2" borderId="28" xfId="1" applyNumberFormat="1" applyFont="1" applyFill="1" applyBorder="1" applyAlignment="1">
      <alignment horizontal="right" vertical="center" wrapText="1"/>
    </xf>
    <xf numFmtId="0" fontId="1" fillId="0" borderId="0" xfId="1" applyAlignment="1">
      <alignment vertical="center" wrapText="1"/>
    </xf>
    <xf numFmtId="0" fontId="1" fillId="0" borderId="0" xfId="1" applyAlignment="1">
      <alignment horizontal="left" vertical="top"/>
    </xf>
    <xf numFmtId="0" fontId="1" fillId="0" borderId="0" xfId="1" applyAlignment="1">
      <alignment horizontal="left"/>
    </xf>
    <xf numFmtId="4" fontId="1" fillId="0" borderId="0" xfId="1" applyNumberFormat="1"/>
    <xf numFmtId="0" fontId="3" fillId="3" borderId="9" xfId="1" applyFont="1" applyFill="1" applyBorder="1" applyAlignment="1">
      <alignment horizontal="left" wrapText="1"/>
    </xf>
    <xf numFmtId="0" fontId="3" fillId="0" borderId="9" xfId="1" applyFont="1" applyFill="1" applyBorder="1" applyAlignment="1">
      <alignment horizontal="left" vertical="center" wrapText="1"/>
    </xf>
    <xf numFmtId="4" fontId="2" fillId="2" borderId="9" xfId="1" applyNumberFormat="1" applyFont="1" applyFill="1" applyBorder="1" applyAlignment="1">
      <alignment horizontal="right" vertical="center"/>
    </xf>
    <xf numFmtId="4" fontId="3" fillId="2" borderId="12" xfId="1" applyNumberFormat="1" applyFont="1" applyFill="1" applyBorder="1" applyAlignment="1">
      <alignment horizontal="right" vertical="center" wrapText="1"/>
    </xf>
    <xf numFmtId="4" fontId="3" fillId="2" borderId="11" xfId="1" applyNumberFormat="1" applyFont="1" applyFill="1" applyBorder="1" applyAlignment="1">
      <alignment horizontal="right" vertical="center" wrapText="1"/>
    </xf>
    <xf numFmtId="4" fontId="2" fillId="2" borderId="27" xfId="1" applyNumberFormat="1" applyFont="1" applyFill="1" applyBorder="1"/>
    <xf numFmtId="0" fontId="2" fillId="2" borderId="27" xfId="1" applyFont="1" applyFill="1" applyBorder="1"/>
    <xf numFmtId="0" fontId="2" fillId="2" borderId="28" xfId="1" applyFont="1" applyFill="1" applyBorder="1"/>
    <xf numFmtId="4" fontId="3" fillId="3" borderId="9" xfId="1" applyNumberFormat="1" applyFont="1" applyFill="1" applyBorder="1" applyAlignment="1">
      <alignment horizontal="left" vertical="center" wrapText="1"/>
    </xf>
    <xf numFmtId="4" fontId="3" fillId="3" borderId="16" xfId="1" applyNumberFormat="1" applyFont="1" applyFill="1" applyBorder="1" applyAlignment="1">
      <alignment horizontal="center" vertical="center" wrapText="1"/>
    </xf>
    <xf numFmtId="1" fontId="3" fillId="3" borderId="21" xfId="1" applyNumberFormat="1" applyFont="1" applyFill="1" applyBorder="1" applyAlignment="1">
      <alignment horizontal="center" vertical="center" wrapText="1"/>
    </xf>
    <xf numFmtId="0" fontId="3" fillId="3" borderId="9" xfId="1" applyFont="1" applyFill="1" applyBorder="1" applyAlignment="1">
      <alignment horizontal="left" vertical="top"/>
    </xf>
    <xf numFmtId="1" fontId="3" fillId="3" borderId="10" xfId="1" applyNumberFormat="1" applyFont="1" applyFill="1" applyBorder="1" applyAlignment="1">
      <alignment horizontal="center" vertical="center" wrapText="1"/>
    </xf>
    <xf numFmtId="9" fontId="3" fillId="3" borderId="9" xfId="2" applyFont="1" applyFill="1" applyBorder="1" applyAlignment="1">
      <alignment horizontal="center" vertical="center" wrapText="1"/>
    </xf>
    <xf numFmtId="0" fontId="4" fillId="3" borderId="9" xfId="1" applyFont="1" applyFill="1" applyBorder="1" applyAlignment="1">
      <alignment horizontal="center" vertical="center"/>
    </xf>
    <xf numFmtId="0" fontId="3" fillId="3" borderId="9" xfId="1" applyFont="1" applyFill="1" applyBorder="1" applyAlignment="1">
      <alignment vertical="top" wrapText="1"/>
    </xf>
    <xf numFmtId="0" fontId="3" fillId="0" borderId="9" xfId="1" applyFont="1" applyFill="1" applyBorder="1" applyAlignment="1">
      <alignment horizontal="center" vertical="center" wrapText="1"/>
    </xf>
    <xf numFmtId="4" fontId="3" fillId="0" borderId="9" xfId="1" applyNumberFormat="1" applyFont="1" applyFill="1" applyBorder="1" applyAlignment="1">
      <alignment horizontal="center" vertical="center" wrapText="1"/>
    </xf>
    <xf numFmtId="4" fontId="2" fillId="2" borderId="27" xfId="1" applyNumberFormat="1" applyFont="1" applyFill="1" applyBorder="1" applyAlignment="1">
      <alignment horizontal="center"/>
    </xf>
    <xf numFmtId="0" fontId="3" fillId="0" borderId="9" xfId="3"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23" xfId="1" applyFont="1" applyFill="1" applyBorder="1" applyAlignment="1">
      <alignment horizontal="left" vertical="center" wrapText="1"/>
    </xf>
    <xf numFmtId="14" fontId="3" fillId="3" borderId="9" xfId="1" applyNumberFormat="1" applyFont="1" applyFill="1" applyBorder="1" applyAlignment="1">
      <alignment horizontal="center" vertical="center" wrapText="1"/>
    </xf>
    <xf numFmtId="4" fontId="3" fillId="3" borderId="16" xfId="1" applyNumberFormat="1" applyFont="1" applyFill="1" applyBorder="1" applyAlignment="1">
      <alignment horizontal="center" vertical="center" wrapText="1"/>
    </xf>
    <xf numFmtId="0" fontId="3" fillId="3" borderId="16" xfId="1" applyFont="1" applyFill="1" applyBorder="1" applyAlignment="1">
      <alignment vertical="center" wrapText="1"/>
    </xf>
    <xf numFmtId="0" fontId="3" fillId="3" borderId="16" xfId="1" applyFont="1" applyFill="1" applyBorder="1" applyAlignment="1">
      <alignment horizontal="center" vertical="center" wrapText="1"/>
    </xf>
    <xf numFmtId="9" fontId="3" fillId="3" borderId="16" xfId="2" applyFont="1" applyFill="1" applyBorder="1" applyAlignment="1">
      <alignment horizontal="center" vertical="center" wrapText="1"/>
    </xf>
    <xf numFmtId="14" fontId="3" fillId="3" borderId="16" xfId="1" applyNumberFormat="1" applyFont="1" applyFill="1" applyBorder="1" applyAlignment="1">
      <alignment horizontal="center" vertical="center" wrapText="1"/>
    </xf>
    <xf numFmtId="0" fontId="3" fillId="3" borderId="9" xfId="1" applyFont="1" applyFill="1" applyBorder="1" applyAlignment="1">
      <alignment horizontal="center" vertical="center" wrapText="1"/>
    </xf>
    <xf numFmtId="1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0" fontId="4" fillId="3" borderId="16" xfId="1" applyFont="1" applyFill="1" applyBorder="1" applyAlignment="1">
      <alignment horizontal="center" vertical="center"/>
    </xf>
    <xf numFmtId="0" fontId="3" fillId="3" borderId="16" xfId="1" applyFont="1" applyFill="1" applyBorder="1" applyAlignment="1">
      <alignment vertical="top" wrapText="1"/>
    </xf>
    <xf numFmtId="0" fontId="1" fillId="0" borderId="9" xfId="1" applyBorder="1" applyAlignment="1">
      <alignment horizontal="center" vertical="center"/>
    </xf>
    <xf numFmtId="0" fontId="4"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0" fontId="7" fillId="0" borderId="9" xfId="0" applyFont="1" applyBorder="1" applyAlignment="1">
      <alignment wrapText="1"/>
    </xf>
    <xf numFmtId="4" fontId="2" fillId="2" borderId="27" xfId="1" applyNumberFormat="1" applyFont="1" applyFill="1" applyBorder="1" applyAlignment="1">
      <alignment horizontal="right"/>
    </xf>
    <xf numFmtId="0" fontId="2" fillId="2" borderId="27" xfId="1" applyFont="1" applyFill="1" applyBorder="1" applyAlignment="1">
      <alignment horizontal="right"/>
    </xf>
    <xf numFmtId="4" fontId="3" fillId="3" borderId="9" xfId="1" applyNumberFormat="1" applyFont="1" applyFill="1" applyBorder="1" applyAlignment="1">
      <alignment horizontal="center" vertical="center" wrapText="1"/>
    </xf>
    <xf numFmtId="0" fontId="2" fillId="2" borderId="8" xfId="1" applyFont="1" applyFill="1" applyBorder="1" applyAlignment="1">
      <alignment horizontal="center" vertical="center" wrapText="1"/>
    </xf>
    <xf numFmtId="4" fontId="2" fillId="2" borderId="9" xfId="1" applyNumberFormat="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0" fontId="3" fillId="3" borderId="9" xfId="1" applyFont="1" applyFill="1" applyBorder="1" applyAlignment="1">
      <alignment horizontal="center" vertical="center" wrapText="1"/>
    </xf>
    <xf numFmtId="0" fontId="7" fillId="0" borderId="9" xfId="0" applyFont="1" applyBorder="1" applyAlignment="1">
      <alignment vertical="center" wrapText="1"/>
    </xf>
    <xf numFmtId="4" fontId="2" fillId="2" borderId="9" xfId="1" applyNumberFormat="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4" fontId="2" fillId="2" borderId="27" xfId="1" applyNumberFormat="1" applyFont="1" applyFill="1" applyBorder="1" applyAlignment="1">
      <alignment horizontal="center" vertical="center" wrapText="1"/>
    </xf>
    <xf numFmtId="0" fontId="12" fillId="0" borderId="9" xfId="0" applyFont="1" applyFill="1" applyBorder="1" applyAlignment="1">
      <alignment horizontal="left" vertical="center" wrapText="1"/>
    </xf>
    <xf numFmtId="0" fontId="7" fillId="0" borderId="9" xfId="0" applyFont="1" applyBorder="1" applyAlignment="1">
      <alignment horizontal="left" vertical="center"/>
    </xf>
    <xf numFmtId="0" fontId="7" fillId="0" borderId="9" xfId="0" applyFont="1" applyBorder="1" applyAlignment="1">
      <alignment horizontal="left"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0" fontId="3" fillId="3" borderId="9" xfId="1" applyFont="1" applyFill="1" applyBorder="1" applyAlignment="1">
      <alignment horizontal="center" vertical="center" wrapText="1"/>
    </xf>
    <xf numFmtId="0" fontId="14" fillId="0" borderId="9" xfId="0" applyFont="1" applyFill="1" applyBorder="1" applyAlignment="1">
      <alignment vertical="center" wrapText="1"/>
    </xf>
    <xf numFmtId="0" fontId="2" fillId="2" borderId="8" xfId="1" applyFont="1" applyFill="1" applyBorder="1" applyAlignment="1">
      <alignment horizontal="center" vertical="center" wrapText="1"/>
    </xf>
    <xf numFmtId="4" fontId="2" fillId="2" borderId="9" xfId="1" applyNumberFormat="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16" xfId="1" applyFont="1" applyFill="1" applyBorder="1" applyAlignment="1">
      <alignment horizontal="left"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4" fontId="2" fillId="2" borderId="10" xfId="1" applyNumberFormat="1" applyFont="1" applyFill="1" applyBorder="1" applyAlignment="1">
      <alignment horizontal="right" vertical="center" wrapText="1"/>
    </xf>
    <xf numFmtId="4" fontId="2" fillId="2" borderId="10" xfId="1" applyNumberFormat="1" applyFont="1" applyFill="1" applyBorder="1" applyAlignment="1">
      <alignment horizontal="right" vertical="center"/>
    </xf>
    <xf numFmtId="0" fontId="1" fillId="0" borderId="0" xfId="1" applyBorder="1"/>
    <xf numFmtId="0" fontId="3" fillId="3"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4" fontId="2" fillId="2" borderId="9" xfId="1" applyNumberFormat="1" applyFont="1" applyFill="1" applyBorder="1" applyAlignment="1">
      <alignment horizontal="center" vertical="center" wrapText="1"/>
    </xf>
    <xf numFmtId="0" fontId="3" fillId="3" borderId="9" xfId="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4" fontId="2" fillId="2" borderId="9" xfId="1" applyNumberFormat="1" applyFont="1" applyFill="1" applyBorder="1" applyAlignment="1">
      <alignment horizontal="center" vertical="center" wrapText="1"/>
    </xf>
    <xf numFmtId="0" fontId="3" fillId="3" borderId="9" xfId="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0" borderId="9" xfId="0" applyFont="1" applyFill="1" applyBorder="1" applyAlignment="1">
      <alignment horizontal="center" vertical="center"/>
    </xf>
    <xf numFmtId="0" fontId="3" fillId="3" borderId="9" xfId="1" applyFont="1" applyFill="1" applyBorder="1" applyAlignment="1">
      <alignment horizontal="center" vertical="center" wrapText="1"/>
    </xf>
    <xf numFmtId="9" fontId="3" fillId="3" borderId="16" xfId="2" applyFont="1" applyFill="1" applyBorder="1" applyAlignment="1">
      <alignment horizontal="center" vertical="center" wrapText="1"/>
    </xf>
    <xf numFmtId="9" fontId="3" fillId="3" borderId="10" xfId="2" applyFont="1" applyFill="1" applyBorder="1" applyAlignment="1">
      <alignment horizontal="center" vertical="center" wrapText="1"/>
    </xf>
    <xf numFmtId="4" fontId="3" fillId="3" borderId="16" xfId="1" applyNumberFormat="1" applyFont="1" applyFill="1" applyBorder="1" applyAlignment="1">
      <alignment horizontal="center" vertical="center" wrapText="1"/>
    </xf>
    <xf numFmtId="4" fontId="3" fillId="3" borderId="10" xfId="1" applyNumberFormat="1" applyFont="1" applyFill="1" applyBorder="1" applyAlignment="1">
      <alignment horizontal="center" vertical="center" wrapText="1"/>
    </xf>
    <xf numFmtId="3" fontId="2" fillId="3" borderId="16" xfId="1" applyNumberFormat="1" applyFont="1" applyFill="1" applyBorder="1" applyAlignment="1">
      <alignment horizontal="center" vertical="center" wrapText="1"/>
    </xf>
    <xf numFmtId="3" fontId="2" fillId="3" borderId="10" xfId="1" applyNumberFormat="1" applyFont="1" applyFill="1" applyBorder="1" applyAlignment="1">
      <alignment horizontal="center" vertical="center" wrapText="1"/>
    </xf>
    <xf numFmtId="14" fontId="3" fillId="3" borderId="9" xfId="1" applyNumberFormat="1" applyFont="1" applyFill="1" applyBorder="1" applyAlignment="1">
      <alignment horizontal="center" vertical="center" wrapText="1"/>
    </xf>
    <xf numFmtId="0" fontId="2" fillId="3" borderId="9" xfId="1" applyFont="1" applyFill="1" applyBorder="1" applyAlignment="1">
      <alignment horizontal="left" vertical="top" wrapText="1"/>
    </xf>
    <xf numFmtId="0" fontId="3" fillId="5" borderId="9"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10" xfId="0" applyFont="1" applyFill="1" applyBorder="1" applyAlignment="1">
      <alignment horizontal="center" vertical="center"/>
    </xf>
    <xf numFmtId="0" fontId="3" fillId="3" borderId="16" xfId="1" applyFont="1" applyFill="1" applyBorder="1" applyAlignment="1">
      <alignment horizontal="center" vertical="center" wrapText="1"/>
    </xf>
    <xf numFmtId="0" fontId="3" fillId="3" borderId="10" xfId="1" applyFont="1" applyFill="1" applyBorder="1" applyAlignment="1">
      <alignment horizontal="center" vertical="center" wrapText="1"/>
    </xf>
    <xf numFmtId="14" fontId="3" fillId="3" borderId="16" xfId="1" applyNumberFormat="1" applyFont="1" applyFill="1" applyBorder="1" applyAlignment="1">
      <alignment horizontal="center" vertical="center" wrapText="1"/>
    </xf>
    <xf numFmtId="0" fontId="2" fillId="3" borderId="16" xfId="1" applyFont="1" applyFill="1" applyBorder="1" applyAlignment="1">
      <alignment horizontal="left" vertical="top" wrapText="1"/>
    </xf>
    <xf numFmtId="0" fontId="3" fillId="3" borderId="10" xfId="1" applyFont="1" applyFill="1" applyBorder="1" applyAlignment="1">
      <alignment horizontal="left" vertical="top" wrapText="1"/>
    </xf>
    <xf numFmtId="0" fontId="3" fillId="5" borderId="16"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6" fillId="3" borderId="16" xfId="1" applyFont="1" applyFill="1" applyBorder="1" applyAlignment="1">
      <alignment horizontal="left" vertical="top" wrapText="1"/>
    </xf>
    <xf numFmtId="0" fontId="3" fillId="3" borderId="16" xfId="1" applyFont="1" applyFill="1" applyBorder="1" applyAlignment="1">
      <alignment horizontal="left" vertical="center" wrapText="1"/>
    </xf>
    <xf numFmtId="0" fontId="3" fillId="3" borderId="10" xfId="1" applyFont="1" applyFill="1" applyBorder="1" applyAlignment="1">
      <alignment horizontal="left" vertical="center" wrapText="1"/>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8" xfId="1" applyFont="1" applyFill="1" applyBorder="1" applyAlignment="1">
      <alignment horizontal="center" vertical="center" wrapText="1"/>
    </xf>
    <xf numFmtId="4" fontId="2" fillId="2" borderId="2" xfId="1" applyNumberFormat="1" applyFont="1" applyFill="1" applyBorder="1" applyAlignment="1">
      <alignment horizontal="center" vertical="center" wrapText="1"/>
    </xf>
    <xf numFmtId="4" fontId="2" fillId="2" borderId="9" xfId="1" applyNumberFormat="1" applyFont="1" applyFill="1" applyBorder="1" applyAlignment="1">
      <alignment horizontal="center" vertical="center" wrapText="1"/>
    </xf>
    <xf numFmtId="4" fontId="2" fillId="2" borderId="3" xfId="1" applyNumberFormat="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0" fontId="2" fillId="4" borderId="13" xfId="1" applyFont="1" applyFill="1" applyBorder="1" applyAlignment="1">
      <alignment horizontal="center" vertical="center" wrapText="1"/>
    </xf>
    <xf numFmtId="0" fontId="2" fillId="4" borderId="14" xfId="1" applyFont="1" applyFill="1" applyBorder="1" applyAlignment="1">
      <alignment horizontal="center" vertical="center" wrapText="1"/>
    </xf>
    <xf numFmtId="0" fontId="2" fillId="4" borderId="12"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16" xfId="1" applyFont="1" applyFill="1" applyBorder="1" applyAlignment="1">
      <alignment vertical="center" wrapText="1"/>
    </xf>
    <xf numFmtId="0" fontId="3" fillId="3" borderId="10" xfId="1" applyFont="1" applyFill="1" applyBorder="1" applyAlignment="1">
      <alignment vertical="center" wrapText="1"/>
    </xf>
    <xf numFmtId="0" fontId="3" fillId="3" borderId="16" xfId="1" applyFont="1" applyFill="1" applyBorder="1" applyAlignment="1">
      <alignment horizontal="left" vertical="top" wrapText="1"/>
    </xf>
    <xf numFmtId="9" fontId="3" fillId="3" borderId="17" xfId="2" applyFont="1" applyFill="1" applyBorder="1" applyAlignment="1">
      <alignment horizontal="center" vertical="center" wrapText="1"/>
    </xf>
    <xf numFmtId="9" fontId="3" fillId="3" borderId="19" xfId="2" applyFont="1" applyFill="1" applyBorder="1" applyAlignment="1">
      <alignment horizontal="center" vertical="center" wrapText="1"/>
    </xf>
    <xf numFmtId="0" fontId="3" fillId="3" borderId="20" xfId="1" applyFont="1" applyFill="1" applyBorder="1" applyAlignment="1">
      <alignment horizontal="center" vertical="center" wrapText="1"/>
    </xf>
    <xf numFmtId="4" fontId="3" fillId="3" borderId="21" xfId="1" applyNumberFormat="1" applyFont="1" applyFill="1" applyBorder="1" applyAlignment="1">
      <alignment horizontal="center" vertical="center" wrapText="1"/>
    </xf>
    <xf numFmtId="0" fontId="3" fillId="3" borderId="21" xfId="1" applyFont="1" applyFill="1" applyBorder="1" applyAlignment="1">
      <alignment vertical="center" wrapText="1"/>
    </xf>
    <xf numFmtId="0" fontId="3" fillId="3" borderId="21" xfId="1" applyFont="1" applyFill="1" applyBorder="1" applyAlignment="1">
      <alignment horizontal="left" vertical="top" wrapText="1"/>
    </xf>
    <xf numFmtId="0" fontId="3" fillId="3" borderId="21" xfId="1" applyFont="1" applyFill="1" applyBorder="1" applyAlignment="1">
      <alignment horizontal="center" vertical="center" wrapText="1"/>
    </xf>
    <xf numFmtId="0" fontId="2" fillId="3" borderId="13" xfId="1" applyFont="1" applyFill="1" applyBorder="1" applyAlignment="1">
      <alignment horizontal="center" vertical="center" wrapText="1"/>
    </xf>
    <xf numFmtId="0" fontId="2" fillId="3" borderId="14" xfId="1" applyFont="1" applyFill="1" applyBorder="1" applyAlignment="1">
      <alignment horizontal="center" vertical="center" wrapText="1"/>
    </xf>
    <xf numFmtId="0" fontId="2" fillId="3" borderId="12" xfId="1" applyFont="1" applyFill="1" applyBorder="1" applyAlignment="1">
      <alignment horizontal="center" vertical="center" wrapText="1"/>
    </xf>
    <xf numFmtId="0" fontId="2" fillId="2" borderId="23" xfId="1" applyFont="1" applyFill="1" applyBorder="1" applyAlignment="1">
      <alignment horizontal="center" vertical="center" wrapText="1"/>
    </xf>
    <xf numFmtId="0" fontId="2" fillId="2" borderId="24" xfId="1" applyFont="1" applyFill="1" applyBorder="1" applyAlignment="1">
      <alignment horizontal="center" vertical="center" wrapText="1"/>
    </xf>
    <xf numFmtId="0" fontId="2" fillId="2" borderId="25" xfId="1" applyFont="1" applyFill="1" applyBorder="1" applyAlignment="1">
      <alignment horizontal="center" vertical="center" wrapText="1"/>
    </xf>
    <xf numFmtId="0" fontId="2" fillId="2" borderId="26" xfId="1" applyFont="1" applyFill="1" applyBorder="1" applyAlignment="1">
      <alignment horizontal="center" vertical="center" wrapText="1"/>
    </xf>
    <xf numFmtId="0" fontId="8" fillId="0" borderId="0" xfId="1" applyFont="1" applyAlignment="1">
      <alignment horizontal="left"/>
    </xf>
    <xf numFmtId="9" fontId="3" fillId="3" borderId="21" xfId="2" applyFont="1" applyFill="1" applyBorder="1" applyAlignment="1">
      <alignment horizontal="center" vertical="center" wrapText="1"/>
    </xf>
    <xf numFmtId="9" fontId="3" fillId="3" borderId="22" xfId="2" applyFont="1" applyFill="1" applyBorder="1" applyAlignment="1">
      <alignment horizontal="center" vertical="center" wrapText="1"/>
    </xf>
    <xf numFmtId="3" fontId="2" fillId="3" borderId="21" xfId="1" applyNumberFormat="1" applyFont="1" applyFill="1" applyBorder="1" applyAlignment="1">
      <alignment horizontal="center" vertical="center" wrapText="1"/>
    </xf>
    <xf numFmtId="9" fontId="3" fillId="3" borderId="16" xfId="1" applyNumberFormat="1" applyFont="1" applyFill="1" applyBorder="1" applyAlignment="1">
      <alignment horizontal="center" vertical="center" wrapText="1"/>
    </xf>
    <xf numFmtId="9" fontId="3" fillId="3" borderId="10" xfId="1" applyNumberFormat="1" applyFont="1" applyFill="1" applyBorder="1" applyAlignment="1">
      <alignment horizontal="center" vertical="center" wrapText="1"/>
    </xf>
    <xf numFmtId="0" fontId="3" fillId="3" borderId="9" xfId="1" applyFont="1" applyFill="1" applyBorder="1" applyAlignment="1">
      <alignment horizontal="left" vertical="center" wrapText="1"/>
    </xf>
    <xf numFmtId="0" fontId="2" fillId="3" borderId="16" xfId="1" applyFont="1" applyFill="1" applyBorder="1" applyAlignment="1">
      <alignment horizontal="center" vertical="center" wrapText="1"/>
    </xf>
    <xf numFmtId="0" fontId="2" fillId="3" borderId="10" xfId="1" applyFont="1" applyFill="1" applyBorder="1" applyAlignment="1">
      <alignment horizontal="center" vertical="center" wrapText="1"/>
    </xf>
    <xf numFmtId="164" fontId="3" fillId="3" borderId="16" xfId="4" applyFont="1" applyFill="1" applyBorder="1" applyAlignment="1">
      <alignment vertical="center" wrapText="1"/>
    </xf>
    <xf numFmtId="164" fontId="3" fillId="3" borderId="10" xfId="4" applyFont="1" applyFill="1" applyBorder="1" applyAlignment="1">
      <alignment vertical="center" wrapText="1"/>
    </xf>
    <xf numFmtId="9" fontId="3" fillId="0" borderId="31" xfId="2" applyFont="1" applyFill="1" applyBorder="1" applyAlignment="1">
      <alignment horizontal="center" vertical="center" wrapText="1"/>
    </xf>
    <xf numFmtId="9" fontId="3" fillId="0" borderId="30" xfId="2" applyFont="1" applyFill="1" applyBorder="1" applyAlignment="1">
      <alignment horizontal="center" vertical="center" wrapText="1"/>
    </xf>
    <xf numFmtId="0" fontId="1" fillId="3" borderId="9" xfId="1" applyFill="1" applyBorder="1" applyAlignment="1">
      <alignment horizontal="center" vertical="center"/>
    </xf>
    <xf numFmtId="0" fontId="4" fillId="3" borderId="15" xfId="1" applyFont="1" applyFill="1" applyBorder="1" applyAlignment="1">
      <alignment horizontal="center" vertical="center"/>
    </xf>
    <xf numFmtId="0" fontId="4" fillId="3" borderId="18" xfId="1" applyFont="1" applyFill="1" applyBorder="1" applyAlignment="1">
      <alignment horizontal="center" vertical="center"/>
    </xf>
    <xf numFmtId="9" fontId="3" fillId="0" borderId="17" xfId="2" applyFont="1" applyFill="1" applyBorder="1" applyAlignment="1">
      <alignment horizontal="center" vertical="center" wrapText="1"/>
    </xf>
    <xf numFmtId="9" fontId="3" fillId="0" borderId="19" xfId="2" applyFont="1" applyFill="1" applyBorder="1" applyAlignment="1">
      <alignment horizontal="center" vertical="center" wrapText="1"/>
    </xf>
    <xf numFmtId="9" fontId="3" fillId="0" borderId="22" xfId="2" applyFont="1" applyFill="1" applyBorder="1" applyAlignment="1">
      <alignment horizontal="center" vertical="center" wrapText="1"/>
    </xf>
    <xf numFmtId="0" fontId="1" fillId="3" borderId="15" xfId="1" applyFill="1" applyBorder="1" applyAlignment="1">
      <alignment horizontal="center" vertical="center"/>
    </xf>
    <xf numFmtId="0" fontId="1" fillId="3" borderId="20" xfId="1" applyFill="1" applyBorder="1" applyAlignment="1">
      <alignment horizontal="center" vertical="center"/>
    </xf>
    <xf numFmtId="0" fontId="1" fillId="3" borderId="18" xfId="1" applyFill="1" applyBorder="1" applyAlignment="1">
      <alignment horizontal="center" vertical="center"/>
    </xf>
    <xf numFmtId="0" fontId="2" fillId="3" borderId="21" xfId="1" applyFont="1" applyFill="1" applyBorder="1" applyAlignment="1">
      <alignment horizontal="left" vertical="top" wrapText="1"/>
    </xf>
    <xf numFmtId="0" fontId="2" fillId="3" borderId="10" xfId="1" applyFont="1" applyFill="1" applyBorder="1" applyAlignment="1">
      <alignment horizontal="left" vertical="top" wrapText="1"/>
    </xf>
    <xf numFmtId="9" fontId="3" fillId="0" borderId="16" xfId="2" applyFont="1" applyFill="1" applyBorder="1" applyAlignment="1">
      <alignment horizontal="center" vertical="center" wrapText="1"/>
    </xf>
    <xf numFmtId="9" fontId="3" fillId="0" borderId="21" xfId="2" applyFont="1" applyFill="1" applyBorder="1" applyAlignment="1">
      <alignment horizontal="center" vertical="center" wrapText="1"/>
    </xf>
    <xf numFmtId="9" fontId="3" fillId="0" borderId="10" xfId="2" applyFont="1" applyFill="1" applyBorder="1" applyAlignment="1">
      <alignment horizontal="center" vertical="center" wrapText="1"/>
    </xf>
    <xf numFmtId="0" fontId="1" fillId="3" borderId="16" xfId="1" applyFill="1" applyBorder="1" applyAlignment="1">
      <alignment horizontal="center" vertical="center"/>
    </xf>
    <xf numFmtId="0" fontId="1" fillId="3" borderId="21" xfId="1" applyFill="1" applyBorder="1" applyAlignment="1">
      <alignment horizontal="center" vertical="center"/>
    </xf>
    <xf numFmtId="0" fontId="1" fillId="3" borderId="10" xfId="1" applyFill="1" applyBorder="1" applyAlignment="1">
      <alignment horizontal="center" vertical="center"/>
    </xf>
    <xf numFmtId="0" fontId="3" fillId="3" borderId="21" xfId="1" applyFont="1" applyFill="1" applyBorder="1" applyAlignment="1">
      <alignment horizontal="left" vertical="center" wrapText="1"/>
    </xf>
    <xf numFmtId="4" fontId="3" fillId="3" borderId="9" xfId="1" applyNumberFormat="1" applyFont="1" applyFill="1" applyBorder="1" applyAlignment="1">
      <alignment horizontal="center" vertical="center" wrapText="1"/>
    </xf>
    <xf numFmtId="9" fontId="3" fillId="3" borderId="9" xfId="2" applyFont="1" applyFill="1" applyBorder="1" applyAlignment="1">
      <alignment horizontal="center" vertical="center" wrapText="1"/>
    </xf>
    <xf numFmtId="3" fontId="2" fillId="3" borderId="9" xfId="1" applyNumberFormat="1" applyFont="1" applyFill="1" applyBorder="1" applyAlignment="1">
      <alignment horizontal="center" vertical="center" wrapText="1"/>
    </xf>
    <xf numFmtId="9" fontId="3" fillId="0" borderId="9" xfId="2" applyFont="1" applyFill="1" applyBorder="1" applyAlignment="1">
      <alignment horizontal="center" vertical="center" wrapText="1"/>
    </xf>
    <xf numFmtId="0" fontId="2" fillId="2" borderId="24" xfId="1" applyFont="1" applyFill="1" applyBorder="1" applyAlignment="1">
      <alignment horizontal="center"/>
    </xf>
    <xf numFmtId="0" fontId="2" fillId="2" borderId="25" xfId="1" applyFont="1" applyFill="1" applyBorder="1" applyAlignment="1">
      <alignment horizontal="center"/>
    </xf>
    <xf numFmtId="0" fontId="2" fillId="2" borderId="26" xfId="1" applyFont="1" applyFill="1" applyBorder="1" applyAlignment="1">
      <alignment horizontal="center"/>
    </xf>
    <xf numFmtId="0" fontId="9" fillId="0" borderId="0" xfId="1" applyFont="1" applyAlignment="1">
      <alignment horizontal="left"/>
    </xf>
    <xf numFmtId="0" fontId="10" fillId="0" borderId="0" xfId="1" applyFont="1" applyAlignment="1">
      <alignment horizontal="left"/>
    </xf>
    <xf numFmtId="9" fontId="3" fillId="0" borderId="32" xfId="2" applyFont="1" applyFill="1" applyBorder="1" applyAlignment="1">
      <alignment horizontal="center" vertical="center" wrapText="1"/>
    </xf>
    <xf numFmtId="0" fontId="3" fillId="3" borderId="9" xfId="1" applyFont="1" applyFill="1" applyBorder="1" applyAlignment="1">
      <alignment horizontal="left" vertical="top" wrapText="1"/>
    </xf>
    <xf numFmtId="164" fontId="14" fillId="0" borderId="9" xfId="5" applyFont="1" applyFill="1" applyBorder="1" applyAlignment="1">
      <alignment vertical="center" wrapText="1"/>
    </xf>
    <xf numFmtId="0" fontId="3" fillId="3" borderId="16" xfId="1" applyNumberFormat="1" applyFont="1" applyFill="1" applyBorder="1" applyAlignment="1">
      <alignment horizontal="center" vertical="center" wrapText="1"/>
    </xf>
    <xf numFmtId="0" fontId="3" fillId="3" borderId="10" xfId="1" applyNumberFormat="1" applyFont="1" applyFill="1" applyBorder="1" applyAlignment="1">
      <alignment horizontal="center" vertical="center" wrapText="1"/>
    </xf>
    <xf numFmtId="1" fontId="3" fillId="3" borderId="16" xfId="1" applyNumberFormat="1" applyFont="1" applyFill="1" applyBorder="1" applyAlignment="1">
      <alignment horizontal="center" vertical="center" wrapText="1"/>
    </xf>
    <xf numFmtId="1" fontId="3" fillId="3" borderId="10" xfId="1" applyNumberFormat="1" applyFont="1" applyFill="1" applyBorder="1" applyAlignment="1">
      <alignment horizontal="center" vertical="center" wrapText="1"/>
    </xf>
    <xf numFmtId="0" fontId="3" fillId="3" borderId="16" xfId="1" applyNumberFormat="1" applyFont="1" applyFill="1" applyBorder="1" applyAlignment="1">
      <alignment horizontal="left" vertical="top" wrapText="1"/>
    </xf>
    <xf numFmtId="0" fontId="3" fillId="3" borderId="10" xfId="1" applyNumberFormat="1" applyFont="1" applyFill="1" applyBorder="1" applyAlignment="1">
      <alignment horizontal="left" vertical="top" wrapText="1"/>
    </xf>
    <xf numFmtId="0" fontId="3" fillId="3" borderId="21" xfId="1" applyNumberFormat="1" applyFont="1" applyFill="1" applyBorder="1" applyAlignment="1">
      <alignment horizontal="center" vertical="center" wrapText="1"/>
    </xf>
    <xf numFmtId="1" fontId="3" fillId="3" borderId="21" xfId="1" applyNumberFormat="1" applyFont="1" applyFill="1" applyBorder="1" applyAlignment="1">
      <alignment horizontal="center" vertical="center" wrapText="1"/>
    </xf>
    <xf numFmtId="0" fontId="2" fillId="3" borderId="16" xfId="1" applyNumberFormat="1" applyFont="1" applyFill="1" applyBorder="1" applyAlignment="1">
      <alignment horizontal="left" vertical="top" wrapText="1"/>
    </xf>
    <xf numFmtId="0" fontId="2" fillId="3" borderId="21" xfId="1" applyNumberFormat="1" applyFont="1" applyFill="1" applyBorder="1" applyAlignment="1">
      <alignment horizontal="left" vertical="top" wrapText="1"/>
    </xf>
    <xf numFmtId="0" fontId="2" fillId="3" borderId="10" xfId="1" applyNumberFormat="1" applyFont="1" applyFill="1" applyBorder="1" applyAlignment="1">
      <alignment horizontal="left" vertical="top" wrapText="1"/>
    </xf>
    <xf numFmtId="9" fontId="3" fillId="3" borderId="31" xfId="2" applyFont="1" applyFill="1" applyBorder="1" applyAlignment="1">
      <alignment horizontal="center" vertical="center" wrapText="1"/>
    </xf>
    <xf numFmtId="9" fontId="3" fillId="3" borderId="32" xfId="2" applyFont="1" applyFill="1" applyBorder="1" applyAlignment="1">
      <alignment horizontal="center" vertical="center" wrapText="1"/>
    </xf>
    <xf numFmtId="9" fontId="3" fillId="3" borderId="30" xfId="2" applyFont="1" applyFill="1" applyBorder="1" applyAlignment="1">
      <alignment horizontal="center" vertical="center" wrapText="1"/>
    </xf>
    <xf numFmtId="4" fontId="3" fillId="3" borderId="16" xfId="1" applyNumberFormat="1" applyFont="1" applyFill="1" applyBorder="1" applyAlignment="1">
      <alignment horizontal="center" vertical="center"/>
    </xf>
    <xf numFmtId="4" fontId="3" fillId="3" borderId="21" xfId="1" applyNumberFormat="1" applyFont="1" applyFill="1" applyBorder="1" applyAlignment="1">
      <alignment horizontal="center" vertical="center"/>
    </xf>
    <xf numFmtId="4" fontId="3" fillId="3" borderId="10" xfId="1" applyNumberFormat="1" applyFont="1" applyFill="1" applyBorder="1" applyAlignment="1">
      <alignment horizontal="center" vertical="center"/>
    </xf>
    <xf numFmtId="0" fontId="6" fillId="3" borderId="9" xfId="1" applyNumberFormat="1" applyFont="1" applyFill="1" applyBorder="1" applyAlignment="1">
      <alignment horizontal="left" vertical="top" wrapText="1"/>
    </xf>
    <xf numFmtId="0" fontId="3" fillId="3" borderId="9" xfId="1" applyNumberFormat="1" applyFont="1" applyFill="1" applyBorder="1" applyAlignment="1">
      <alignment horizontal="left" vertical="top" wrapText="1"/>
    </xf>
    <xf numFmtId="1" fontId="3" fillId="3" borderId="9" xfId="1" applyNumberFormat="1" applyFont="1" applyFill="1" applyBorder="1" applyAlignment="1">
      <alignment horizontal="center" vertical="center" wrapText="1"/>
    </xf>
    <xf numFmtId="0" fontId="3" fillId="3" borderId="9" xfId="1" applyNumberFormat="1" applyFont="1" applyFill="1" applyBorder="1" applyAlignment="1">
      <alignment horizontal="center" vertical="center" wrapText="1"/>
    </xf>
    <xf numFmtId="0" fontId="6" fillId="3" borderId="16" xfId="1" applyNumberFormat="1" applyFont="1" applyFill="1" applyBorder="1" applyAlignment="1">
      <alignment horizontal="left" vertical="top" wrapText="1"/>
    </xf>
    <xf numFmtId="0" fontId="3" fillId="3" borderId="21" xfId="1" applyNumberFormat="1" applyFont="1" applyFill="1" applyBorder="1" applyAlignment="1">
      <alignment horizontal="left" vertical="top" wrapText="1"/>
    </xf>
    <xf numFmtId="4" fontId="3" fillId="3" borderId="16" xfId="1" applyNumberFormat="1" applyFont="1" applyFill="1" applyBorder="1" applyAlignment="1">
      <alignment vertical="center" wrapText="1"/>
    </xf>
    <xf numFmtId="4" fontId="3" fillId="3" borderId="10" xfId="1" applyNumberFormat="1" applyFont="1" applyFill="1" applyBorder="1" applyAlignment="1">
      <alignment vertical="center" wrapText="1"/>
    </xf>
    <xf numFmtId="3" fontId="2" fillId="3" borderId="16" xfId="1" applyNumberFormat="1" applyFont="1" applyFill="1" applyBorder="1" applyAlignment="1">
      <alignment horizontal="center" vertical="center"/>
    </xf>
    <xf numFmtId="3" fontId="2" fillId="3" borderId="10" xfId="1" applyNumberFormat="1" applyFont="1" applyFill="1" applyBorder="1" applyAlignment="1">
      <alignment horizontal="center" vertical="center"/>
    </xf>
    <xf numFmtId="4" fontId="3" fillId="3" borderId="21" xfId="1" applyNumberFormat="1" applyFont="1" applyFill="1" applyBorder="1" applyAlignment="1">
      <alignment vertical="center" wrapText="1"/>
    </xf>
    <xf numFmtId="4" fontId="3" fillId="3" borderId="16" xfId="1" applyNumberFormat="1" applyFont="1" applyFill="1" applyBorder="1" applyAlignment="1">
      <alignment horizontal="left" vertical="top" wrapText="1"/>
    </xf>
    <xf numFmtId="4" fontId="3" fillId="3" borderId="21" xfId="1" applyNumberFormat="1" applyFont="1" applyFill="1" applyBorder="1" applyAlignment="1">
      <alignment horizontal="left" vertical="top" wrapText="1"/>
    </xf>
    <xf numFmtId="4" fontId="3" fillId="3" borderId="10" xfId="1" applyNumberFormat="1" applyFont="1" applyFill="1" applyBorder="1" applyAlignment="1">
      <alignment horizontal="left" vertical="top" wrapText="1"/>
    </xf>
    <xf numFmtId="0" fontId="2" fillId="0" borderId="0" xfId="1" applyFont="1" applyAlignment="1">
      <alignment horizontal="left"/>
    </xf>
    <xf numFmtId="0" fontId="3" fillId="0" borderId="0" xfId="1" applyFont="1" applyAlignment="1">
      <alignment horizontal="left"/>
    </xf>
    <xf numFmtId="164" fontId="14" fillId="0" borderId="16" xfId="5" applyFont="1" applyFill="1" applyBorder="1" applyAlignment="1">
      <alignment horizontal="center" vertical="center" wrapText="1"/>
    </xf>
    <xf numFmtId="164" fontId="14" fillId="0" borderId="10" xfId="5"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164" fontId="14" fillId="0" borderId="16" xfId="5" applyFont="1" applyFill="1" applyBorder="1" applyAlignment="1">
      <alignment vertical="center" wrapText="1"/>
    </xf>
    <xf numFmtId="164" fontId="14" fillId="0" borderId="21" xfId="5" applyFont="1" applyFill="1" applyBorder="1" applyAlignment="1">
      <alignment vertical="center" wrapText="1"/>
    </xf>
    <xf numFmtId="164" fontId="14" fillId="0" borderId="10" xfId="5" applyFont="1" applyFill="1" applyBorder="1" applyAlignment="1">
      <alignment vertical="center" wrapText="1"/>
    </xf>
    <xf numFmtId="3" fontId="2" fillId="3" borderId="21" xfId="1" applyNumberFormat="1" applyFont="1" applyFill="1" applyBorder="1" applyAlignment="1">
      <alignment horizontal="center" vertical="center"/>
    </xf>
    <xf numFmtId="0" fontId="14" fillId="0" borderId="9" xfId="0" applyFont="1" applyFill="1" applyBorder="1" applyAlignment="1">
      <alignment horizontal="center" vertical="center" wrapText="1"/>
    </xf>
    <xf numFmtId="4" fontId="2" fillId="3" borderId="9" xfId="1" applyNumberFormat="1" applyFont="1" applyFill="1" applyBorder="1" applyAlignment="1">
      <alignment horizontal="left" vertical="top" wrapText="1"/>
    </xf>
    <xf numFmtId="164" fontId="14" fillId="0" borderId="21" xfId="5"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10" xfId="0" applyFont="1" applyFill="1" applyBorder="1" applyAlignment="1">
      <alignment horizontal="center" vertical="center" wrapText="1"/>
    </xf>
    <xf numFmtId="14" fontId="3" fillId="3" borderId="10"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center" wrapText="1"/>
    </xf>
    <xf numFmtId="4" fontId="3" fillId="3" borderId="16" xfId="1" applyNumberFormat="1" applyFont="1" applyFill="1" applyBorder="1" applyAlignment="1">
      <alignment horizontal="left" vertical="center" wrapText="1"/>
    </xf>
    <xf numFmtId="4" fontId="3" fillId="3" borderId="10" xfId="1" applyNumberFormat="1" applyFont="1" applyFill="1" applyBorder="1" applyAlignment="1">
      <alignment horizontal="left" vertical="center" wrapText="1"/>
    </xf>
    <xf numFmtId="164" fontId="3" fillId="3" borderId="16" xfId="4" applyFont="1" applyFill="1" applyBorder="1" applyAlignment="1">
      <alignment horizontal="center" vertical="center"/>
    </xf>
    <xf numFmtId="164" fontId="3" fillId="3" borderId="10" xfId="4" applyFont="1" applyFill="1" applyBorder="1" applyAlignment="1">
      <alignment horizontal="center" vertical="center"/>
    </xf>
    <xf numFmtId="14" fontId="3" fillId="3" borderId="21" xfId="1" applyNumberFormat="1" applyFont="1" applyFill="1" applyBorder="1" applyAlignment="1">
      <alignment horizontal="center" vertical="center" wrapText="1"/>
    </xf>
    <xf numFmtId="4" fontId="3" fillId="3" borderId="21" xfId="1" applyNumberFormat="1" applyFont="1" applyFill="1" applyBorder="1" applyAlignment="1">
      <alignment horizontal="left" vertical="center" wrapText="1"/>
    </xf>
    <xf numFmtId="0" fontId="2" fillId="2" borderId="34" xfId="1" applyFont="1" applyFill="1" applyBorder="1" applyAlignment="1">
      <alignment horizontal="center" vertical="center" wrapText="1"/>
    </xf>
    <xf numFmtId="0" fontId="2" fillId="2" borderId="33" xfId="1" applyFont="1" applyFill="1" applyBorder="1" applyAlignment="1">
      <alignment horizontal="center" vertical="center" wrapText="1"/>
    </xf>
    <xf numFmtId="0" fontId="2" fillId="2" borderId="35" xfId="1" applyFont="1" applyFill="1" applyBorder="1" applyAlignment="1">
      <alignment horizontal="center" vertical="center" wrapText="1"/>
    </xf>
    <xf numFmtId="3" fontId="2" fillId="3" borderId="9" xfId="1" applyNumberFormat="1" applyFont="1" applyFill="1" applyBorder="1" applyAlignment="1">
      <alignment horizontal="center" vertical="center"/>
    </xf>
    <xf numFmtId="0" fontId="2" fillId="2" borderId="29" xfId="1" applyFont="1" applyFill="1" applyBorder="1" applyAlignment="1">
      <alignment horizontal="center" vertical="center" wrapText="1"/>
    </xf>
    <xf numFmtId="0" fontId="2" fillId="2" borderId="18" xfId="1" applyFont="1" applyFill="1" applyBorder="1" applyAlignment="1">
      <alignment horizontal="center" vertical="center" wrapText="1"/>
    </xf>
  </cellXfs>
  <cellStyles count="6">
    <cellStyle name="Comma" xfId="4" builtinId="3"/>
    <cellStyle name="Comma 2" xfId="5"/>
    <cellStyle name="Normal" xfId="0" builtinId="0"/>
    <cellStyle name="Normal 2" xfId="1"/>
    <cellStyle name="Normal_Sheet1" xfId="3"/>
    <cellStyle name="Percent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rmie_dgcte\dcti\Viitorul%20CTE%202014-2020\INTERREG%20V%20A%20ROMANIA%20BULGARIA\CONTRACTARE\Evidenta%20contrac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e finantare"/>
      <sheetName val="contracte cofin"/>
      <sheetName val="analiza_avizare"/>
      <sheetName val="AT"/>
      <sheetName val="contractare hard"/>
      <sheetName val="contractare apel2"/>
    </sheetNames>
    <sheetDataSet>
      <sheetData sheetId="0" refreshError="1"/>
      <sheetData sheetId="1" refreshError="1"/>
      <sheetData sheetId="2" refreshError="1"/>
      <sheetData sheetId="3" refreshError="1">
        <row r="9">
          <cell r="H9">
            <v>1548800</v>
          </cell>
        </row>
        <row r="10">
          <cell r="H10">
            <v>374608</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tabSelected="1" view="pageBreakPreview" zoomScaleNormal="100" zoomScaleSheetLayoutView="100" zoomScalePageLayoutView="82" workbookViewId="0">
      <selection sqref="A1:A2"/>
    </sheetView>
  </sheetViews>
  <sheetFormatPr defaultRowHeight="13.2" x14ac:dyDescent="0.25"/>
  <cols>
    <col min="1" max="1" width="11.33203125" style="2" customWidth="1"/>
    <col min="2" max="2" width="19.44140625" style="2" customWidth="1"/>
    <col min="3" max="3" width="38.88671875" style="23" customWidth="1"/>
    <col min="4" max="4" width="34" style="24" customWidth="1"/>
    <col min="5" max="5" width="22.5546875" style="2" customWidth="1"/>
    <col min="6" max="6" width="13.5546875" style="2" customWidth="1"/>
    <col min="7" max="7" width="14.109375" style="2" customWidth="1"/>
    <col min="8" max="8" width="26.5546875" style="25" customWidth="1"/>
    <col min="9" max="9" width="12.88671875" style="2" customWidth="1"/>
    <col min="10" max="10" width="16.33203125" style="2" customWidth="1"/>
    <col min="11" max="11" width="18.44140625" style="2" customWidth="1"/>
    <col min="12" max="12" width="20.6640625" style="2" customWidth="1"/>
    <col min="13" max="13" width="25.109375" style="2" customWidth="1"/>
    <col min="14" max="14" width="10.109375" style="2" customWidth="1"/>
    <col min="15" max="15" width="22.109375" style="2" customWidth="1"/>
    <col min="16" max="16" width="19.5546875" style="2" customWidth="1"/>
    <col min="17" max="17" width="21.88671875" style="2" customWidth="1"/>
    <col min="18" max="18" width="16.109375" style="2" customWidth="1"/>
    <col min="19" max="19" width="24.109375" style="2" customWidth="1"/>
    <col min="20" max="20" width="14" style="2" bestFit="1" customWidth="1"/>
    <col min="21" max="256" width="8.88671875" style="2"/>
    <col min="257" max="257" width="11.33203125" style="2" customWidth="1"/>
    <col min="258" max="258" width="19.44140625" style="2" customWidth="1"/>
    <col min="259" max="259" width="38.88671875" style="2" customWidth="1"/>
    <col min="260" max="260" width="34" style="2" customWidth="1"/>
    <col min="261" max="261" width="22.5546875" style="2" customWidth="1"/>
    <col min="262" max="262" width="13.5546875" style="2" customWidth="1"/>
    <col min="263" max="263" width="14.109375" style="2" customWidth="1"/>
    <col min="264" max="264" width="26.5546875" style="2" customWidth="1"/>
    <col min="265" max="265" width="12.88671875" style="2" customWidth="1"/>
    <col min="266" max="266" width="16.33203125" style="2" customWidth="1"/>
    <col min="267" max="267" width="18.44140625" style="2" customWidth="1"/>
    <col min="268" max="268" width="20.6640625" style="2" customWidth="1"/>
    <col min="269" max="269" width="25.109375" style="2" customWidth="1"/>
    <col min="270" max="270" width="10.109375" style="2" customWidth="1"/>
    <col min="271" max="271" width="22.109375" style="2" customWidth="1"/>
    <col min="272" max="272" width="19.5546875" style="2" customWidth="1"/>
    <col min="273" max="273" width="21.88671875" style="2" customWidth="1"/>
    <col min="274" max="274" width="16.109375" style="2" customWidth="1"/>
    <col min="275" max="275" width="24.109375" style="2" customWidth="1"/>
    <col min="276" max="276" width="14" style="2" bestFit="1" customWidth="1"/>
    <col min="277" max="512" width="8.88671875" style="2"/>
    <col min="513" max="513" width="11.33203125" style="2" customWidth="1"/>
    <col min="514" max="514" width="19.44140625" style="2" customWidth="1"/>
    <col min="515" max="515" width="38.88671875" style="2" customWidth="1"/>
    <col min="516" max="516" width="34" style="2" customWidth="1"/>
    <col min="517" max="517" width="22.5546875" style="2" customWidth="1"/>
    <col min="518" max="518" width="13.5546875" style="2" customWidth="1"/>
    <col min="519" max="519" width="14.109375" style="2" customWidth="1"/>
    <col min="520" max="520" width="26.5546875" style="2" customWidth="1"/>
    <col min="521" max="521" width="12.88671875" style="2" customWidth="1"/>
    <col min="522" max="522" width="16.33203125" style="2" customWidth="1"/>
    <col min="523" max="523" width="18.44140625" style="2" customWidth="1"/>
    <col min="524" max="524" width="20.6640625" style="2" customWidth="1"/>
    <col min="525" max="525" width="25.109375" style="2" customWidth="1"/>
    <col min="526" max="526" width="10.109375" style="2" customWidth="1"/>
    <col min="527" max="527" width="22.109375" style="2" customWidth="1"/>
    <col min="528" max="528" width="19.5546875" style="2" customWidth="1"/>
    <col min="529" max="529" width="21.88671875" style="2" customWidth="1"/>
    <col min="530" max="530" width="16.109375" style="2" customWidth="1"/>
    <col min="531" max="531" width="24.109375" style="2" customWidth="1"/>
    <col min="532" max="532" width="14" style="2" bestFit="1" customWidth="1"/>
    <col min="533" max="768" width="8.88671875" style="2"/>
    <col min="769" max="769" width="11.33203125" style="2" customWidth="1"/>
    <col min="770" max="770" width="19.44140625" style="2" customWidth="1"/>
    <col min="771" max="771" width="38.88671875" style="2" customWidth="1"/>
    <col min="772" max="772" width="34" style="2" customWidth="1"/>
    <col min="773" max="773" width="22.5546875" style="2" customWidth="1"/>
    <col min="774" max="774" width="13.5546875" style="2" customWidth="1"/>
    <col min="775" max="775" width="14.109375" style="2" customWidth="1"/>
    <col min="776" max="776" width="26.5546875" style="2" customWidth="1"/>
    <col min="777" max="777" width="12.88671875" style="2" customWidth="1"/>
    <col min="778" max="778" width="16.33203125" style="2" customWidth="1"/>
    <col min="779" max="779" width="18.44140625" style="2" customWidth="1"/>
    <col min="780" max="780" width="20.6640625" style="2" customWidth="1"/>
    <col min="781" max="781" width="25.109375" style="2" customWidth="1"/>
    <col min="782" max="782" width="10.109375" style="2" customWidth="1"/>
    <col min="783" max="783" width="22.109375" style="2" customWidth="1"/>
    <col min="784" max="784" width="19.5546875" style="2" customWidth="1"/>
    <col min="785" max="785" width="21.88671875" style="2" customWidth="1"/>
    <col min="786" max="786" width="16.109375" style="2" customWidth="1"/>
    <col min="787" max="787" width="24.109375" style="2" customWidth="1"/>
    <col min="788" max="788" width="14" style="2" bestFit="1" customWidth="1"/>
    <col min="789" max="1024" width="8.88671875" style="2"/>
    <col min="1025" max="1025" width="11.33203125" style="2" customWidth="1"/>
    <col min="1026" max="1026" width="19.44140625" style="2" customWidth="1"/>
    <col min="1027" max="1027" width="38.88671875" style="2" customWidth="1"/>
    <col min="1028" max="1028" width="34" style="2" customWidth="1"/>
    <col min="1029" max="1029" width="22.5546875" style="2" customWidth="1"/>
    <col min="1030" max="1030" width="13.5546875" style="2" customWidth="1"/>
    <col min="1031" max="1031" width="14.109375" style="2" customWidth="1"/>
    <col min="1032" max="1032" width="26.5546875" style="2" customWidth="1"/>
    <col min="1033" max="1033" width="12.88671875" style="2" customWidth="1"/>
    <col min="1034" max="1034" width="16.33203125" style="2" customWidth="1"/>
    <col min="1035" max="1035" width="18.44140625" style="2" customWidth="1"/>
    <col min="1036" max="1036" width="20.6640625" style="2" customWidth="1"/>
    <col min="1037" max="1037" width="25.109375" style="2" customWidth="1"/>
    <col min="1038" max="1038" width="10.109375" style="2" customWidth="1"/>
    <col min="1039" max="1039" width="22.109375" style="2" customWidth="1"/>
    <col min="1040" max="1040" width="19.5546875" style="2" customWidth="1"/>
    <col min="1041" max="1041" width="21.88671875" style="2" customWidth="1"/>
    <col min="1042" max="1042" width="16.109375" style="2" customWidth="1"/>
    <col min="1043" max="1043" width="24.109375" style="2" customWidth="1"/>
    <col min="1044" max="1044" width="14" style="2" bestFit="1" customWidth="1"/>
    <col min="1045" max="1280" width="8.88671875" style="2"/>
    <col min="1281" max="1281" width="11.33203125" style="2" customWidth="1"/>
    <col min="1282" max="1282" width="19.44140625" style="2" customWidth="1"/>
    <col min="1283" max="1283" width="38.88671875" style="2" customWidth="1"/>
    <col min="1284" max="1284" width="34" style="2" customWidth="1"/>
    <col min="1285" max="1285" width="22.5546875" style="2" customWidth="1"/>
    <col min="1286" max="1286" width="13.5546875" style="2" customWidth="1"/>
    <col min="1287" max="1287" width="14.109375" style="2" customWidth="1"/>
    <col min="1288" max="1288" width="26.5546875" style="2" customWidth="1"/>
    <col min="1289" max="1289" width="12.88671875" style="2" customWidth="1"/>
    <col min="1290" max="1290" width="16.33203125" style="2" customWidth="1"/>
    <col min="1291" max="1291" width="18.44140625" style="2" customWidth="1"/>
    <col min="1292" max="1292" width="20.6640625" style="2" customWidth="1"/>
    <col min="1293" max="1293" width="25.109375" style="2" customWidth="1"/>
    <col min="1294" max="1294" width="10.109375" style="2" customWidth="1"/>
    <col min="1295" max="1295" width="22.109375" style="2" customWidth="1"/>
    <col min="1296" max="1296" width="19.5546875" style="2" customWidth="1"/>
    <col min="1297" max="1297" width="21.88671875" style="2" customWidth="1"/>
    <col min="1298" max="1298" width="16.109375" style="2" customWidth="1"/>
    <col min="1299" max="1299" width="24.109375" style="2" customWidth="1"/>
    <col min="1300" max="1300" width="14" style="2" bestFit="1" customWidth="1"/>
    <col min="1301" max="1536" width="8.88671875" style="2"/>
    <col min="1537" max="1537" width="11.33203125" style="2" customWidth="1"/>
    <col min="1538" max="1538" width="19.44140625" style="2" customWidth="1"/>
    <col min="1539" max="1539" width="38.88671875" style="2" customWidth="1"/>
    <col min="1540" max="1540" width="34" style="2" customWidth="1"/>
    <col min="1541" max="1541" width="22.5546875" style="2" customWidth="1"/>
    <col min="1542" max="1542" width="13.5546875" style="2" customWidth="1"/>
    <col min="1543" max="1543" width="14.109375" style="2" customWidth="1"/>
    <col min="1544" max="1544" width="26.5546875" style="2" customWidth="1"/>
    <col min="1545" max="1545" width="12.88671875" style="2" customWidth="1"/>
    <col min="1546" max="1546" width="16.33203125" style="2" customWidth="1"/>
    <col min="1547" max="1547" width="18.44140625" style="2" customWidth="1"/>
    <col min="1548" max="1548" width="20.6640625" style="2" customWidth="1"/>
    <col min="1549" max="1549" width="25.109375" style="2" customWidth="1"/>
    <col min="1550" max="1550" width="10.109375" style="2" customWidth="1"/>
    <col min="1551" max="1551" width="22.109375" style="2" customWidth="1"/>
    <col min="1552" max="1552" width="19.5546875" style="2" customWidth="1"/>
    <col min="1553" max="1553" width="21.88671875" style="2" customWidth="1"/>
    <col min="1554" max="1554" width="16.109375" style="2" customWidth="1"/>
    <col min="1555" max="1555" width="24.109375" style="2" customWidth="1"/>
    <col min="1556" max="1556" width="14" style="2" bestFit="1" customWidth="1"/>
    <col min="1557" max="1792" width="8.88671875" style="2"/>
    <col min="1793" max="1793" width="11.33203125" style="2" customWidth="1"/>
    <col min="1794" max="1794" width="19.44140625" style="2" customWidth="1"/>
    <col min="1795" max="1795" width="38.88671875" style="2" customWidth="1"/>
    <col min="1796" max="1796" width="34" style="2" customWidth="1"/>
    <col min="1797" max="1797" width="22.5546875" style="2" customWidth="1"/>
    <col min="1798" max="1798" width="13.5546875" style="2" customWidth="1"/>
    <col min="1799" max="1799" width="14.109375" style="2" customWidth="1"/>
    <col min="1800" max="1800" width="26.5546875" style="2" customWidth="1"/>
    <col min="1801" max="1801" width="12.88671875" style="2" customWidth="1"/>
    <col min="1802" max="1802" width="16.33203125" style="2" customWidth="1"/>
    <col min="1803" max="1803" width="18.44140625" style="2" customWidth="1"/>
    <col min="1804" max="1804" width="20.6640625" style="2" customWidth="1"/>
    <col min="1805" max="1805" width="25.109375" style="2" customWidth="1"/>
    <col min="1806" max="1806" width="10.109375" style="2" customWidth="1"/>
    <col min="1807" max="1807" width="22.109375" style="2" customWidth="1"/>
    <col min="1808" max="1808" width="19.5546875" style="2" customWidth="1"/>
    <col min="1809" max="1809" width="21.88671875" style="2" customWidth="1"/>
    <col min="1810" max="1810" width="16.109375" style="2" customWidth="1"/>
    <col min="1811" max="1811" width="24.109375" style="2" customWidth="1"/>
    <col min="1812" max="1812" width="14" style="2" bestFit="1" customWidth="1"/>
    <col min="1813" max="2048" width="8.88671875" style="2"/>
    <col min="2049" max="2049" width="11.33203125" style="2" customWidth="1"/>
    <col min="2050" max="2050" width="19.44140625" style="2" customWidth="1"/>
    <col min="2051" max="2051" width="38.88671875" style="2" customWidth="1"/>
    <col min="2052" max="2052" width="34" style="2" customWidth="1"/>
    <col min="2053" max="2053" width="22.5546875" style="2" customWidth="1"/>
    <col min="2054" max="2054" width="13.5546875" style="2" customWidth="1"/>
    <col min="2055" max="2055" width="14.109375" style="2" customWidth="1"/>
    <col min="2056" max="2056" width="26.5546875" style="2" customWidth="1"/>
    <col min="2057" max="2057" width="12.88671875" style="2" customWidth="1"/>
    <col min="2058" max="2058" width="16.33203125" style="2" customWidth="1"/>
    <col min="2059" max="2059" width="18.44140625" style="2" customWidth="1"/>
    <col min="2060" max="2060" width="20.6640625" style="2" customWidth="1"/>
    <col min="2061" max="2061" width="25.109375" style="2" customWidth="1"/>
    <col min="2062" max="2062" width="10.109375" style="2" customWidth="1"/>
    <col min="2063" max="2063" width="22.109375" style="2" customWidth="1"/>
    <col min="2064" max="2064" width="19.5546875" style="2" customWidth="1"/>
    <col min="2065" max="2065" width="21.88671875" style="2" customWidth="1"/>
    <col min="2066" max="2066" width="16.109375" style="2" customWidth="1"/>
    <col min="2067" max="2067" width="24.109375" style="2" customWidth="1"/>
    <col min="2068" max="2068" width="14" style="2" bestFit="1" customWidth="1"/>
    <col min="2069" max="2304" width="8.88671875" style="2"/>
    <col min="2305" max="2305" width="11.33203125" style="2" customWidth="1"/>
    <col min="2306" max="2306" width="19.44140625" style="2" customWidth="1"/>
    <col min="2307" max="2307" width="38.88671875" style="2" customWidth="1"/>
    <col min="2308" max="2308" width="34" style="2" customWidth="1"/>
    <col min="2309" max="2309" width="22.5546875" style="2" customWidth="1"/>
    <col min="2310" max="2310" width="13.5546875" style="2" customWidth="1"/>
    <col min="2311" max="2311" width="14.109375" style="2" customWidth="1"/>
    <col min="2312" max="2312" width="26.5546875" style="2" customWidth="1"/>
    <col min="2313" max="2313" width="12.88671875" style="2" customWidth="1"/>
    <col min="2314" max="2314" width="16.33203125" style="2" customWidth="1"/>
    <col min="2315" max="2315" width="18.44140625" style="2" customWidth="1"/>
    <col min="2316" max="2316" width="20.6640625" style="2" customWidth="1"/>
    <col min="2317" max="2317" width="25.109375" style="2" customWidth="1"/>
    <col min="2318" max="2318" width="10.109375" style="2" customWidth="1"/>
    <col min="2319" max="2319" width="22.109375" style="2" customWidth="1"/>
    <col min="2320" max="2320" width="19.5546875" style="2" customWidth="1"/>
    <col min="2321" max="2321" width="21.88671875" style="2" customWidth="1"/>
    <col min="2322" max="2322" width="16.109375" style="2" customWidth="1"/>
    <col min="2323" max="2323" width="24.109375" style="2" customWidth="1"/>
    <col min="2324" max="2324" width="14" style="2" bestFit="1" customWidth="1"/>
    <col min="2325" max="2560" width="8.88671875" style="2"/>
    <col min="2561" max="2561" width="11.33203125" style="2" customWidth="1"/>
    <col min="2562" max="2562" width="19.44140625" style="2" customWidth="1"/>
    <col min="2563" max="2563" width="38.88671875" style="2" customWidth="1"/>
    <col min="2564" max="2564" width="34" style="2" customWidth="1"/>
    <col min="2565" max="2565" width="22.5546875" style="2" customWidth="1"/>
    <col min="2566" max="2566" width="13.5546875" style="2" customWidth="1"/>
    <col min="2567" max="2567" width="14.109375" style="2" customWidth="1"/>
    <col min="2568" max="2568" width="26.5546875" style="2" customWidth="1"/>
    <col min="2569" max="2569" width="12.88671875" style="2" customWidth="1"/>
    <col min="2570" max="2570" width="16.33203125" style="2" customWidth="1"/>
    <col min="2571" max="2571" width="18.44140625" style="2" customWidth="1"/>
    <col min="2572" max="2572" width="20.6640625" style="2" customWidth="1"/>
    <col min="2573" max="2573" width="25.109375" style="2" customWidth="1"/>
    <col min="2574" max="2574" width="10.109375" style="2" customWidth="1"/>
    <col min="2575" max="2575" width="22.109375" style="2" customWidth="1"/>
    <col min="2576" max="2576" width="19.5546875" style="2" customWidth="1"/>
    <col min="2577" max="2577" width="21.88671875" style="2" customWidth="1"/>
    <col min="2578" max="2578" width="16.109375" style="2" customWidth="1"/>
    <col min="2579" max="2579" width="24.109375" style="2" customWidth="1"/>
    <col min="2580" max="2580" width="14" style="2" bestFit="1" customWidth="1"/>
    <col min="2581" max="2816" width="8.88671875" style="2"/>
    <col min="2817" max="2817" width="11.33203125" style="2" customWidth="1"/>
    <col min="2818" max="2818" width="19.44140625" style="2" customWidth="1"/>
    <col min="2819" max="2819" width="38.88671875" style="2" customWidth="1"/>
    <col min="2820" max="2820" width="34" style="2" customWidth="1"/>
    <col min="2821" max="2821" width="22.5546875" style="2" customWidth="1"/>
    <col min="2822" max="2822" width="13.5546875" style="2" customWidth="1"/>
    <col min="2823" max="2823" width="14.109375" style="2" customWidth="1"/>
    <col min="2824" max="2824" width="26.5546875" style="2" customWidth="1"/>
    <col min="2825" max="2825" width="12.88671875" style="2" customWidth="1"/>
    <col min="2826" max="2826" width="16.33203125" style="2" customWidth="1"/>
    <col min="2827" max="2827" width="18.44140625" style="2" customWidth="1"/>
    <col min="2828" max="2828" width="20.6640625" style="2" customWidth="1"/>
    <col min="2829" max="2829" width="25.109375" style="2" customWidth="1"/>
    <col min="2830" max="2830" width="10.109375" style="2" customWidth="1"/>
    <col min="2831" max="2831" width="22.109375" style="2" customWidth="1"/>
    <col min="2832" max="2832" width="19.5546875" style="2" customWidth="1"/>
    <col min="2833" max="2833" width="21.88671875" style="2" customWidth="1"/>
    <col min="2834" max="2834" width="16.109375" style="2" customWidth="1"/>
    <col min="2835" max="2835" width="24.109375" style="2" customWidth="1"/>
    <col min="2836" max="2836" width="14" style="2" bestFit="1" customWidth="1"/>
    <col min="2837" max="3072" width="8.88671875" style="2"/>
    <col min="3073" max="3073" width="11.33203125" style="2" customWidth="1"/>
    <col min="3074" max="3074" width="19.44140625" style="2" customWidth="1"/>
    <col min="3075" max="3075" width="38.88671875" style="2" customWidth="1"/>
    <col min="3076" max="3076" width="34" style="2" customWidth="1"/>
    <col min="3077" max="3077" width="22.5546875" style="2" customWidth="1"/>
    <col min="3078" max="3078" width="13.5546875" style="2" customWidth="1"/>
    <col min="3079" max="3079" width="14.109375" style="2" customWidth="1"/>
    <col min="3080" max="3080" width="26.5546875" style="2" customWidth="1"/>
    <col min="3081" max="3081" width="12.88671875" style="2" customWidth="1"/>
    <col min="3082" max="3082" width="16.33203125" style="2" customWidth="1"/>
    <col min="3083" max="3083" width="18.44140625" style="2" customWidth="1"/>
    <col min="3084" max="3084" width="20.6640625" style="2" customWidth="1"/>
    <col min="3085" max="3085" width="25.109375" style="2" customWidth="1"/>
    <col min="3086" max="3086" width="10.109375" style="2" customWidth="1"/>
    <col min="3087" max="3087" width="22.109375" style="2" customWidth="1"/>
    <col min="3088" max="3088" width="19.5546875" style="2" customWidth="1"/>
    <col min="3089" max="3089" width="21.88671875" style="2" customWidth="1"/>
    <col min="3090" max="3090" width="16.109375" style="2" customWidth="1"/>
    <col min="3091" max="3091" width="24.109375" style="2" customWidth="1"/>
    <col min="3092" max="3092" width="14" style="2" bestFit="1" customWidth="1"/>
    <col min="3093" max="3328" width="8.88671875" style="2"/>
    <col min="3329" max="3329" width="11.33203125" style="2" customWidth="1"/>
    <col min="3330" max="3330" width="19.44140625" style="2" customWidth="1"/>
    <col min="3331" max="3331" width="38.88671875" style="2" customWidth="1"/>
    <col min="3332" max="3332" width="34" style="2" customWidth="1"/>
    <col min="3333" max="3333" width="22.5546875" style="2" customWidth="1"/>
    <col min="3334" max="3334" width="13.5546875" style="2" customWidth="1"/>
    <col min="3335" max="3335" width="14.109375" style="2" customWidth="1"/>
    <col min="3336" max="3336" width="26.5546875" style="2" customWidth="1"/>
    <col min="3337" max="3337" width="12.88671875" style="2" customWidth="1"/>
    <col min="3338" max="3338" width="16.33203125" style="2" customWidth="1"/>
    <col min="3339" max="3339" width="18.44140625" style="2" customWidth="1"/>
    <col min="3340" max="3340" width="20.6640625" style="2" customWidth="1"/>
    <col min="3341" max="3341" width="25.109375" style="2" customWidth="1"/>
    <col min="3342" max="3342" width="10.109375" style="2" customWidth="1"/>
    <col min="3343" max="3343" width="22.109375" style="2" customWidth="1"/>
    <col min="3344" max="3344" width="19.5546875" style="2" customWidth="1"/>
    <col min="3345" max="3345" width="21.88671875" style="2" customWidth="1"/>
    <col min="3346" max="3346" width="16.109375" style="2" customWidth="1"/>
    <col min="3347" max="3347" width="24.109375" style="2" customWidth="1"/>
    <col min="3348" max="3348" width="14" style="2" bestFit="1" customWidth="1"/>
    <col min="3349" max="3584" width="8.88671875" style="2"/>
    <col min="3585" max="3585" width="11.33203125" style="2" customWidth="1"/>
    <col min="3586" max="3586" width="19.44140625" style="2" customWidth="1"/>
    <col min="3587" max="3587" width="38.88671875" style="2" customWidth="1"/>
    <col min="3588" max="3588" width="34" style="2" customWidth="1"/>
    <col min="3589" max="3589" width="22.5546875" style="2" customWidth="1"/>
    <col min="3590" max="3590" width="13.5546875" style="2" customWidth="1"/>
    <col min="3591" max="3591" width="14.109375" style="2" customWidth="1"/>
    <col min="3592" max="3592" width="26.5546875" style="2" customWidth="1"/>
    <col min="3593" max="3593" width="12.88671875" style="2" customWidth="1"/>
    <col min="3594" max="3594" width="16.33203125" style="2" customWidth="1"/>
    <col min="3595" max="3595" width="18.44140625" style="2" customWidth="1"/>
    <col min="3596" max="3596" width="20.6640625" style="2" customWidth="1"/>
    <col min="3597" max="3597" width="25.109375" style="2" customWidth="1"/>
    <col min="3598" max="3598" width="10.109375" style="2" customWidth="1"/>
    <col min="3599" max="3599" width="22.109375" style="2" customWidth="1"/>
    <col min="3600" max="3600" width="19.5546875" style="2" customWidth="1"/>
    <col min="3601" max="3601" width="21.88671875" style="2" customWidth="1"/>
    <col min="3602" max="3602" width="16.109375" style="2" customWidth="1"/>
    <col min="3603" max="3603" width="24.109375" style="2" customWidth="1"/>
    <col min="3604" max="3604" width="14" style="2" bestFit="1" customWidth="1"/>
    <col min="3605" max="3840" width="8.88671875" style="2"/>
    <col min="3841" max="3841" width="11.33203125" style="2" customWidth="1"/>
    <col min="3842" max="3842" width="19.44140625" style="2" customWidth="1"/>
    <col min="3843" max="3843" width="38.88671875" style="2" customWidth="1"/>
    <col min="3844" max="3844" width="34" style="2" customWidth="1"/>
    <col min="3845" max="3845" width="22.5546875" style="2" customWidth="1"/>
    <col min="3846" max="3846" width="13.5546875" style="2" customWidth="1"/>
    <col min="3847" max="3847" width="14.109375" style="2" customWidth="1"/>
    <col min="3848" max="3848" width="26.5546875" style="2" customWidth="1"/>
    <col min="3849" max="3849" width="12.88671875" style="2" customWidth="1"/>
    <col min="3850" max="3850" width="16.33203125" style="2" customWidth="1"/>
    <col min="3851" max="3851" width="18.44140625" style="2" customWidth="1"/>
    <col min="3852" max="3852" width="20.6640625" style="2" customWidth="1"/>
    <col min="3853" max="3853" width="25.109375" style="2" customWidth="1"/>
    <col min="3854" max="3854" width="10.109375" style="2" customWidth="1"/>
    <col min="3855" max="3855" width="22.109375" style="2" customWidth="1"/>
    <col min="3856" max="3856" width="19.5546875" style="2" customWidth="1"/>
    <col min="3857" max="3857" width="21.88671875" style="2" customWidth="1"/>
    <col min="3858" max="3858" width="16.109375" style="2" customWidth="1"/>
    <col min="3859" max="3859" width="24.109375" style="2" customWidth="1"/>
    <col min="3860" max="3860" width="14" style="2" bestFit="1" customWidth="1"/>
    <col min="3861" max="4096" width="8.88671875" style="2"/>
    <col min="4097" max="4097" width="11.33203125" style="2" customWidth="1"/>
    <col min="4098" max="4098" width="19.44140625" style="2" customWidth="1"/>
    <col min="4099" max="4099" width="38.88671875" style="2" customWidth="1"/>
    <col min="4100" max="4100" width="34" style="2" customWidth="1"/>
    <col min="4101" max="4101" width="22.5546875" style="2" customWidth="1"/>
    <col min="4102" max="4102" width="13.5546875" style="2" customWidth="1"/>
    <col min="4103" max="4103" width="14.109375" style="2" customWidth="1"/>
    <col min="4104" max="4104" width="26.5546875" style="2" customWidth="1"/>
    <col min="4105" max="4105" width="12.88671875" style="2" customWidth="1"/>
    <col min="4106" max="4106" width="16.33203125" style="2" customWidth="1"/>
    <col min="4107" max="4107" width="18.44140625" style="2" customWidth="1"/>
    <col min="4108" max="4108" width="20.6640625" style="2" customWidth="1"/>
    <col min="4109" max="4109" width="25.109375" style="2" customWidth="1"/>
    <col min="4110" max="4110" width="10.109375" style="2" customWidth="1"/>
    <col min="4111" max="4111" width="22.109375" style="2" customWidth="1"/>
    <col min="4112" max="4112" width="19.5546875" style="2" customWidth="1"/>
    <col min="4113" max="4113" width="21.88671875" style="2" customWidth="1"/>
    <col min="4114" max="4114" width="16.109375" style="2" customWidth="1"/>
    <col min="4115" max="4115" width="24.109375" style="2" customWidth="1"/>
    <col min="4116" max="4116" width="14" style="2" bestFit="1" customWidth="1"/>
    <col min="4117" max="4352" width="8.88671875" style="2"/>
    <col min="4353" max="4353" width="11.33203125" style="2" customWidth="1"/>
    <col min="4354" max="4354" width="19.44140625" style="2" customWidth="1"/>
    <col min="4355" max="4355" width="38.88671875" style="2" customWidth="1"/>
    <col min="4356" max="4356" width="34" style="2" customWidth="1"/>
    <col min="4357" max="4357" width="22.5546875" style="2" customWidth="1"/>
    <col min="4358" max="4358" width="13.5546875" style="2" customWidth="1"/>
    <col min="4359" max="4359" width="14.109375" style="2" customWidth="1"/>
    <col min="4360" max="4360" width="26.5546875" style="2" customWidth="1"/>
    <col min="4361" max="4361" width="12.88671875" style="2" customWidth="1"/>
    <col min="4362" max="4362" width="16.33203125" style="2" customWidth="1"/>
    <col min="4363" max="4363" width="18.44140625" style="2" customWidth="1"/>
    <col min="4364" max="4364" width="20.6640625" style="2" customWidth="1"/>
    <col min="4365" max="4365" width="25.109375" style="2" customWidth="1"/>
    <col min="4366" max="4366" width="10.109375" style="2" customWidth="1"/>
    <col min="4367" max="4367" width="22.109375" style="2" customWidth="1"/>
    <col min="4368" max="4368" width="19.5546875" style="2" customWidth="1"/>
    <col min="4369" max="4369" width="21.88671875" style="2" customWidth="1"/>
    <col min="4370" max="4370" width="16.109375" style="2" customWidth="1"/>
    <col min="4371" max="4371" width="24.109375" style="2" customWidth="1"/>
    <col min="4372" max="4372" width="14" style="2" bestFit="1" customWidth="1"/>
    <col min="4373" max="4608" width="8.88671875" style="2"/>
    <col min="4609" max="4609" width="11.33203125" style="2" customWidth="1"/>
    <col min="4610" max="4610" width="19.44140625" style="2" customWidth="1"/>
    <col min="4611" max="4611" width="38.88671875" style="2" customWidth="1"/>
    <col min="4612" max="4612" width="34" style="2" customWidth="1"/>
    <col min="4613" max="4613" width="22.5546875" style="2" customWidth="1"/>
    <col min="4614" max="4614" width="13.5546875" style="2" customWidth="1"/>
    <col min="4615" max="4615" width="14.109375" style="2" customWidth="1"/>
    <col min="4616" max="4616" width="26.5546875" style="2" customWidth="1"/>
    <col min="4617" max="4617" width="12.88671875" style="2" customWidth="1"/>
    <col min="4618" max="4618" width="16.33203125" style="2" customWidth="1"/>
    <col min="4619" max="4619" width="18.44140625" style="2" customWidth="1"/>
    <col min="4620" max="4620" width="20.6640625" style="2" customWidth="1"/>
    <col min="4621" max="4621" width="25.109375" style="2" customWidth="1"/>
    <col min="4622" max="4622" width="10.109375" style="2" customWidth="1"/>
    <col min="4623" max="4623" width="22.109375" style="2" customWidth="1"/>
    <col min="4624" max="4624" width="19.5546875" style="2" customWidth="1"/>
    <col min="4625" max="4625" width="21.88671875" style="2" customWidth="1"/>
    <col min="4626" max="4626" width="16.109375" style="2" customWidth="1"/>
    <col min="4627" max="4627" width="24.109375" style="2" customWidth="1"/>
    <col min="4628" max="4628" width="14" style="2" bestFit="1" customWidth="1"/>
    <col min="4629" max="4864" width="8.88671875" style="2"/>
    <col min="4865" max="4865" width="11.33203125" style="2" customWidth="1"/>
    <col min="4866" max="4866" width="19.44140625" style="2" customWidth="1"/>
    <col min="4867" max="4867" width="38.88671875" style="2" customWidth="1"/>
    <col min="4868" max="4868" width="34" style="2" customWidth="1"/>
    <col min="4869" max="4869" width="22.5546875" style="2" customWidth="1"/>
    <col min="4870" max="4870" width="13.5546875" style="2" customWidth="1"/>
    <col min="4871" max="4871" width="14.109375" style="2" customWidth="1"/>
    <col min="4872" max="4872" width="26.5546875" style="2" customWidth="1"/>
    <col min="4873" max="4873" width="12.88671875" style="2" customWidth="1"/>
    <col min="4874" max="4874" width="16.33203125" style="2" customWidth="1"/>
    <col min="4875" max="4875" width="18.44140625" style="2" customWidth="1"/>
    <col min="4876" max="4876" width="20.6640625" style="2" customWidth="1"/>
    <col min="4877" max="4877" width="25.109375" style="2" customWidth="1"/>
    <col min="4878" max="4878" width="10.109375" style="2" customWidth="1"/>
    <col min="4879" max="4879" width="22.109375" style="2" customWidth="1"/>
    <col min="4880" max="4880" width="19.5546875" style="2" customWidth="1"/>
    <col min="4881" max="4881" width="21.88671875" style="2" customWidth="1"/>
    <col min="4882" max="4882" width="16.109375" style="2" customWidth="1"/>
    <col min="4883" max="4883" width="24.109375" style="2" customWidth="1"/>
    <col min="4884" max="4884" width="14" style="2" bestFit="1" customWidth="1"/>
    <col min="4885" max="5120" width="8.88671875" style="2"/>
    <col min="5121" max="5121" width="11.33203125" style="2" customWidth="1"/>
    <col min="5122" max="5122" width="19.44140625" style="2" customWidth="1"/>
    <col min="5123" max="5123" width="38.88671875" style="2" customWidth="1"/>
    <col min="5124" max="5124" width="34" style="2" customWidth="1"/>
    <col min="5125" max="5125" width="22.5546875" style="2" customWidth="1"/>
    <col min="5126" max="5126" width="13.5546875" style="2" customWidth="1"/>
    <col min="5127" max="5127" width="14.109375" style="2" customWidth="1"/>
    <col min="5128" max="5128" width="26.5546875" style="2" customWidth="1"/>
    <col min="5129" max="5129" width="12.88671875" style="2" customWidth="1"/>
    <col min="5130" max="5130" width="16.33203125" style="2" customWidth="1"/>
    <col min="5131" max="5131" width="18.44140625" style="2" customWidth="1"/>
    <col min="5132" max="5132" width="20.6640625" style="2" customWidth="1"/>
    <col min="5133" max="5133" width="25.109375" style="2" customWidth="1"/>
    <col min="5134" max="5134" width="10.109375" style="2" customWidth="1"/>
    <col min="5135" max="5135" width="22.109375" style="2" customWidth="1"/>
    <col min="5136" max="5136" width="19.5546875" style="2" customWidth="1"/>
    <col min="5137" max="5137" width="21.88671875" style="2" customWidth="1"/>
    <col min="5138" max="5138" width="16.109375" style="2" customWidth="1"/>
    <col min="5139" max="5139" width="24.109375" style="2" customWidth="1"/>
    <col min="5140" max="5140" width="14" style="2" bestFit="1" customWidth="1"/>
    <col min="5141" max="5376" width="8.88671875" style="2"/>
    <col min="5377" max="5377" width="11.33203125" style="2" customWidth="1"/>
    <col min="5378" max="5378" width="19.44140625" style="2" customWidth="1"/>
    <col min="5379" max="5379" width="38.88671875" style="2" customWidth="1"/>
    <col min="5380" max="5380" width="34" style="2" customWidth="1"/>
    <col min="5381" max="5381" width="22.5546875" style="2" customWidth="1"/>
    <col min="5382" max="5382" width="13.5546875" style="2" customWidth="1"/>
    <col min="5383" max="5383" width="14.109375" style="2" customWidth="1"/>
    <col min="5384" max="5384" width="26.5546875" style="2" customWidth="1"/>
    <col min="5385" max="5385" width="12.88671875" style="2" customWidth="1"/>
    <col min="5386" max="5386" width="16.33203125" style="2" customWidth="1"/>
    <col min="5387" max="5387" width="18.44140625" style="2" customWidth="1"/>
    <col min="5388" max="5388" width="20.6640625" style="2" customWidth="1"/>
    <col min="5389" max="5389" width="25.109375" style="2" customWidth="1"/>
    <col min="5390" max="5390" width="10.109375" style="2" customWidth="1"/>
    <col min="5391" max="5391" width="22.109375" style="2" customWidth="1"/>
    <col min="5392" max="5392" width="19.5546875" style="2" customWidth="1"/>
    <col min="5393" max="5393" width="21.88671875" style="2" customWidth="1"/>
    <col min="5394" max="5394" width="16.109375" style="2" customWidth="1"/>
    <col min="5395" max="5395" width="24.109375" style="2" customWidth="1"/>
    <col min="5396" max="5396" width="14" style="2" bestFit="1" customWidth="1"/>
    <col min="5397" max="5632" width="8.88671875" style="2"/>
    <col min="5633" max="5633" width="11.33203125" style="2" customWidth="1"/>
    <col min="5634" max="5634" width="19.44140625" style="2" customWidth="1"/>
    <col min="5635" max="5635" width="38.88671875" style="2" customWidth="1"/>
    <col min="5636" max="5636" width="34" style="2" customWidth="1"/>
    <col min="5637" max="5637" width="22.5546875" style="2" customWidth="1"/>
    <col min="5638" max="5638" width="13.5546875" style="2" customWidth="1"/>
    <col min="5639" max="5639" width="14.109375" style="2" customWidth="1"/>
    <col min="5640" max="5640" width="26.5546875" style="2" customWidth="1"/>
    <col min="5641" max="5641" width="12.88671875" style="2" customWidth="1"/>
    <col min="5642" max="5642" width="16.33203125" style="2" customWidth="1"/>
    <col min="5643" max="5643" width="18.44140625" style="2" customWidth="1"/>
    <col min="5644" max="5644" width="20.6640625" style="2" customWidth="1"/>
    <col min="5645" max="5645" width="25.109375" style="2" customWidth="1"/>
    <col min="5646" max="5646" width="10.109375" style="2" customWidth="1"/>
    <col min="5647" max="5647" width="22.109375" style="2" customWidth="1"/>
    <col min="5648" max="5648" width="19.5546875" style="2" customWidth="1"/>
    <col min="5649" max="5649" width="21.88671875" style="2" customWidth="1"/>
    <col min="5650" max="5650" width="16.109375" style="2" customWidth="1"/>
    <col min="5651" max="5651" width="24.109375" style="2" customWidth="1"/>
    <col min="5652" max="5652" width="14" style="2" bestFit="1" customWidth="1"/>
    <col min="5653" max="5888" width="8.88671875" style="2"/>
    <col min="5889" max="5889" width="11.33203125" style="2" customWidth="1"/>
    <col min="5890" max="5890" width="19.44140625" style="2" customWidth="1"/>
    <col min="5891" max="5891" width="38.88671875" style="2" customWidth="1"/>
    <col min="5892" max="5892" width="34" style="2" customWidth="1"/>
    <col min="5893" max="5893" width="22.5546875" style="2" customWidth="1"/>
    <col min="5894" max="5894" width="13.5546875" style="2" customWidth="1"/>
    <col min="5895" max="5895" width="14.109375" style="2" customWidth="1"/>
    <col min="5896" max="5896" width="26.5546875" style="2" customWidth="1"/>
    <col min="5897" max="5897" width="12.88671875" style="2" customWidth="1"/>
    <col min="5898" max="5898" width="16.33203125" style="2" customWidth="1"/>
    <col min="5899" max="5899" width="18.44140625" style="2" customWidth="1"/>
    <col min="5900" max="5900" width="20.6640625" style="2" customWidth="1"/>
    <col min="5901" max="5901" width="25.109375" style="2" customWidth="1"/>
    <col min="5902" max="5902" width="10.109375" style="2" customWidth="1"/>
    <col min="5903" max="5903" width="22.109375" style="2" customWidth="1"/>
    <col min="5904" max="5904" width="19.5546875" style="2" customWidth="1"/>
    <col min="5905" max="5905" width="21.88671875" style="2" customWidth="1"/>
    <col min="5906" max="5906" width="16.109375" style="2" customWidth="1"/>
    <col min="5907" max="5907" width="24.109375" style="2" customWidth="1"/>
    <col min="5908" max="5908" width="14" style="2" bestFit="1" customWidth="1"/>
    <col min="5909" max="6144" width="8.88671875" style="2"/>
    <col min="6145" max="6145" width="11.33203125" style="2" customWidth="1"/>
    <col min="6146" max="6146" width="19.44140625" style="2" customWidth="1"/>
    <col min="6147" max="6147" width="38.88671875" style="2" customWidth="1"/>
    <col min="6148" max="6148" width="34" style="2" customWidth="1"/>
    <col min="6149" max="6149" width="22.5546875" style="2" customWidth="1"/>
    <col min="6150" max="6150" width="13.5546875" style="2" customWidth="1"/>
    <col min="6151" max="6151" width="14.109375" style="2" customWidth="1"/>
    <col min="6152" max="6152" width="26.5546875" style="2" customWidth="1"/>
    <col min="6153" max="6153" width="12.88671875" style="2" customWidth="1"/>
    <col min="6154" max="6154" width="16.33203125" style="2" customWidth="1"/>
    <col min="6155" max="6155" width="18.44140625" style="2" customWidth="1"/>
    <col min="6156" max="6156" width="20.6640625" style="2" customWidth="1"/>
    <col min="6157" max="6157" width="25.109375" style="2" customWidth="1"/>
    <col min="6158" max="6158" width="10.109375" style="2" customWidth="1"/>
    <col min="6159" max="6159" width="22.109375" style="2" customWidth="1"/>
    <col min="6160" max="6160" width="19.5546875" style="2" customWidth="1"/>
    <col min="6161" max="6161" width="21.88671875" style="2" customWidth="1"/>
    <col min="6162" max="6162" width="16.109375" style="2" customWidth="1"/>
    <col min="6163" max="6163" width="24.109375" style="2" customWidth="1"/>
    <col min="6164" max="6164" width="14" style="2" bestFit="1" customWidth="1"/>
    <col min="6165" max="6400" width="8.88671875" style="2"/>
    <col min="6401" max="6401" width="11.33203125" style="2" customWidth="1"/>
    <col min="6402" max="6402" width="19.44140625" style="2" customWidth="1"/>
    <col min="6403" max="6403" width="38.88671875" style="2" customWidth="1"/>
    <col min="6404" max="6404" width="34" style="2" customWidth="1"/>
    <col min="6405" max="6405" width="22.5546875" style="2" customWidth="1"/>
    <col min="6406" max="6406" width="13.5546875" style="2" customWidth="1"/>
    <col min="6407" max="6407" width="14.109375" style="2" customWidth="1"/>
    <col min="6408" max="6408" width="26.5546875" style="2" customWidth="1"/>
    <col min="6409" max="6409" width="12.88671875" style="2" customWidth="1"/>
    <col min="6410" max="6410" width="16.33203125" style="2" customWidth="1"/>
    <col min="6411" max="6411" width="18.44140625" style="2" customWidth="1"/>
    <col min="6412" max="6412" width="20.6640625" style="2" customWidth="1"/>
    <col min="6413" max="6413" width="25.109375" style="2" customWidth="1"/>
    <col min="6414" max="6414" width="10.109375" style="2" customWidth="1"/>
    <col min="6415" max="6415" width="22.109375" style="2" customWidth="1"/>
    <col min="6416" max="6416" width="19.5546875" style="2" customWidth="1"/>
    <col min="6417" max="6417" width="21.88671875" style="2" customWidth="1"/>
    <col min="6418" max="6418" width="16.109375" style="2" customWidth="1"/>
    <col min="6419" max="6419" width="24.109375" style="2" customWidth="1"/>
    <col min="6420" max="6420" width="14" style="2" bestFit="1" customWidth="1"/>
    <col min="6421" max="6656" width="8.88671875" style="2"/>
    <col min="6657" max="6657" width="11.33203125" style="2" customWidth="1"/>
    <col min="6658" max="6658" width="19.44140625" style="2" customWidth="1"/>
    <col min="6659" max="6659" width="38.88671875" style="2" customWidth="1"/>
    <col min="6660" max="6660" width="34" style="2" customWidth="1"/>
    <col min="6661" max="6661" width="22.5546875" style="2" customWidth="1"/>
    <col min="6662" max="6662" width="13.5546875" style="2" customWidth="1"/>
    <col min="6663" max="6663" width="14.109375" style="2" customWidth="1"/>
    <col min="6664" max="6664" width="26.5546875" style="2" customWidth="1"/>
    <col min="6665" max="6665" width="12.88671875" style="2" customWidth="1"/>
    <col min="6666" max="6666" width="16.33203125" style="2" customWidth="1"/>
    <col min="6667" max="6667" width="18.44140625" style="2" customWidth="1"/>
    <col min="6668" max="6668" width="20.6640625" style="2" customWidth="1"/>
    <col min="6669" max="6669" width="25.109375" style="2" customWidth="1"/>
    <col min="6670" max="6670" width="10.109375" style="2" customWidth="1"/>
    <col min="6671" max="6671" width="22.109375" style="2" customWidth="1"/>
    <col min="6672" max="6672" width="19.5546875" style="2" customWidth="1"/>
    <col min="6673" max="6673" width="21.88671875" style="2" customWidth="1"/>
    <col min="6674" max="6674" width="16.109375" style="2" customWidth="1"/>
    <col min="6675" max="6675" width="24.109375" style="2" customWidth="1"/>
    <col min="6676" max="6676" width="14" style="2" bestFit="1" customWidth="1"/>
    <col min="6677" max="6912" width="8.88671875" style="2"/>
    <col min="6913" max="6913" width="11.33203125" style="2" customWidth="1"/>
    <col min="6914" max="6914" width="19.44140625" style="2" customWidth="1"/>
    <col min="6915" max="6915" width="38.88671875" style="2" customWidth="1"/>
    <col min="6916" max="6916" width="34" style="2" customWidth="1"/>
    <col min="6917" max="6917" width="22.5546875" style="2" customWidth="1"/>
    <col min="6918" max="6918" width="13.5546875" style="2" customWidth="1"/>
    <col min="6919" max="6919" width="14.109375" style="2" customWidth="1"/>
    <col min="6920" max="6920" width="26.5546875" style="2" customWidth="1"/>
    <col min="6921" max="6921" width="12.88671875" style="2" customWidth="1"/>
    <col min="6922" max="6922" width="16.33203125" style="2" customWidth="1"/>
    <col min="6923" max="6923" width="18.44140625" style="2" customWidth="1"/>
    <col min="6924" max="6924" width="20.6640625" style="2" customWidth="1"/>
    <col min="6925" max="6925" width="25.109375" style="2" customWidth="1"/>
    <col min="6926" max="6926" width="10.109375" style="2" customWidth="1"/>
    <col min="6927" max="6927" width="22.109375" style="2" customWidth="1"/>
    <col min="6928" max="6928" width="19.5546875" style="2" customWidth="1"/>
    <col min="6929" max="6929" width="21.88671875" style="2" customWidth="1"/>
    <col min="6930" max="6930" width="16.109375" style="2" customWidth="1"/>
    <col min="6931" max="6931" width="24.109375" style="2" customWidth="1"/>
    <col min="6932" max="6932" width="14" style="2" bestFit="1" customWidth="1"/>
    <col min="6933" max="7168" width="8.88671875" style="2"/>
    <col min="7169" max="7169" width="11.33203125" style="2" customWidth="1"/>
    <col min="7170" max="7170" width="19.44140625" style="2" customWidth="1"/>
    <col min="7171" max="7171" width="38.88671875" style="2" customWidth="1"/>
    <col min="7172" max="7172" width="34" style="2" customWidth="1"/>
    <col min="7173" max="7173" width="22.5546875" style="2" customWidth="1"/>
    <col min="7174" max="7174" width="13.5546875" style="2" customWidth="1"/>
    <col min="7175" max="7175" width="14.109375" style="2" customWidth="1"/>
    <col min="7176" max="7176" width="26.5546875" style="2" customWidth="1"/>
    <col min="7177" max="7177" width="12.88671875" style="2" customWidth="1"/>
    <col min="7178" max="7178" width="16.33203125" style="2" customWidth="1"/>
    <col min="7179" max="7179" width="18.44140625" style="2" customWidth="1"/>
    <col min="7180" max="7180" width="20.6640625" style="2" customWidth="1"/>
    <col min="7181" max="7181" width="25.109375" style="2" customWidth="1"/>
    <col min="7182" max="7182" width="10.109375" style="2" customWidth="1"/>
    <col min="7183" max="7183" width="22.109375" style="2" customWidth="1"/>
    <col min="7184" max="7184" width="19.5546875" style="2" customWidth="1"/>
    <col min="7185" max="7185" width="21.88671875" style="2" customWidth="1"/>
    <col min="7186" max="7186" width="16.109375" style="2" customWidth="1"/>
    <col min="7187" max="7187" width="24.109375" style="2" customWidth="1"/>
    <col min="7188" max="7188" width="14" style="2" bestFit="1" customWidth="1"/>
    <col min="7189" max="7424" width="8.88671875" style="2"/>
    <col min="7425" max="7425" width="11.33203125" style="2" customWidth="1"/>
    <col min="7426" max="7426" width="19.44140625" style="2" customWidth="1"/>
    <col min="7427" max="7427" width="38.88671875" style="2" customWidth="1"/>
    <col min="7428" max="7428" width="34" style="2" customWidth="1"/>
    <col min="7429" max="7429" width="22.5546875" style="2" customWidth="1"/>
    <col min="7430" max="7430" width="13.5546875" style="2" customWidth="1"/>
    <col min="7431" max="7431" width="14.109375" style="2" customWidth="1"/>
    <col min="7432" max="7432" width="26.5546875" style="2" customWidth="1"/>
    <col min="7433" max="7433" width="12.88671875" style="2" customWidth="1"/>
    <col min="7434" max="7434" width="16.33203125" style="2" customWidth="1"/>
    <col min="7435" max="7435" width="18.44140625" style="2" customWidth="1"/>
    <col min="7436" max="7436" width="20.6640625" style="2" customWidth="1"/>
    <col min="7437" max="7437" width="25.109375" style="2" customWidth="1"/>
    <col min="7438" max="7438" width="10.109375" style="2" customWidth="1"/>
    <col min="7439" max="7439" width="22.109375" style="2" customWidth="1"/>
    <col min="7440" max="7440" width="19.5546875" style="2" customWidth="1"/>
    <col min="7441" max="7441" width="21.88671875" style="2" customWidth="1"/>
    <col min="7442" max="7442" width="16.109375" style="2" customWidth="1"/>
    <col min="7443" max="7443" width="24.109375" style="2" customWidth="1"/>
    <col min="7444" max="7444" width="14" style="2" bestFit="1" customWidth="1"/>
    <col min="7445" max="7680" width="8.88671875" style="2"/>
    <col min="7681" max="7681" width="11.33203125" style="2" customWidth="1"/>
    <col min="7682" max="7682" width="19.44140625" style="2" customWidth="1"/>
    <col min="7683" max="7683" width="38.88671875" style="2" customWidth="1"/>
    <col min="7684" max="7684" width="34" style="2" customWidth="1"/>
    <col min="7685" max="7685" width="22.5546875" style="2" customWidth="1"/>
    <col min="7686" max="7686" width="13.5546875" style="2" customWidth="1"/>
    <col min="7687" max="7687" width="14.109375" style="2" customWidth="1"/>
    <col min="7688" max="7688" width="26.5546875" style="2" customWidth="1"/>
    <col min="7689" max="7689" width="12.88671875" style="2" customWidth="1"/>
    <col min="7690" max="7690" width="16.33203125" style="2" customWidth="1"/>
    <col min="7691" max="7691" width="18.44140625" style="2" customWidth="1"/>
    <col min="7692" max="7692" width="20.6640625" style="2" customWidth="1"/>
    <col min="7693" max="7693" width="25.109375" style="2" customWidth="1"/>
    <col min="7694" max="7694" width="10.109375" style="2" customWidth="1"/>
    <col min="7695" max="7695" width="22.109375" style="2" customWidth="1"/>
    <col min="7696" max="7696" width="19.5546875" style="2" customWidth="1"/>
    <col min="7697" max="7697" width="21.88671875" style="2" customWidth="1"/>
    <col min="7698" max="7698" width="16.109375" style="2" customWidth="1"/>
    <col min="7699" max="7699" width="24.109375" style="2" customWidth="1"/>
    <col min="7700" max="7700" width="14" style="2" bestFit="1" customWidth="1"/>
    <col min="7701" max="7936" width="8.88671875" style="2"/>
    <col min="7937" max="7937" width="11.33203125" style="2" customWidth="1"/>
    <col min="7938" max="7938" width="19.44140625" style="2" customWidth="1"/>
    <col min="7939" max="7939" width="38.88671875" style="2" customWidth="1"/>
    <col min="7940" max="7940" width="34" style="2" customWidth="1"/>
    <col min="7941" max="7941" width="22.5546875" style="2" customWidth="1"/>
    <col min="7942" max="7942" width="13.5546875" style="2" customWidth="1"/>
    <col min="7943" max="7943" width="14.109375" style="2" customWidth="1"/>
    <col min="7944" max="7944" width="26.5546875" style="2" customWidth="1"/>
    <col min="7945" max="7945" width="12.88671875" style="2" customWidth="1"/>
    <col min="7946" max="7946" width="16.33203125" style="2" customWidth="1"/>
    <col min="7947" max="7947" width="18.44140625" style="2" customWidth="1"/>
    <col min="7948" max="7948" width="20.6640625" style="2" customWidth="1"/>
    <col min="7949" max="7949" width="25.109375" style="2" customWidth="1"/>
    <col min="7950" max="7950" width="10.109375" style="2" customWidth="1"/>
    <col min="7951" max="7951" width="22.109375" style="2" customWidth="1"/>
    <col min="7952" max="7952" width="19.5546875" style="2" customWidth="1"/>
    <col min="7953" max="7953" width="21.88671875" style="2" customWidth="1"/>
    <col min="7954" max="7954" width="16.109375" style="2" customWidth="1"/>
    <col min="7955" max="7955" width="24.109375" style="2" customWidth="1"/>
    <col min="7956" max="7956" width="14" style="2" bestFit="1" customWidth="1"/>
    <col min="7957" max="8192" width="8.88671875" style="2"/>
    <col min="8193" max="8193" width="11.33203125" style="2" customWidth="1"/>
    <col min="8194" max="8194" width="19.44140625" style="2" customWidth="1"/>
    <col min="8195" max="8195" width="38.88671875" style="2" customWidth="1"/>
    <col min="8196" max="8196" width="34" style="2" customWidth="1"/>
    <col min="8197" max="8197" width="22.5546875" style="2" customWidth="1"/>
    <col min="8198" max="8198" width="13.5546875" style="2" customWidth="1"/>
    <col min="8199" max="8199" width="14.109375" style="2" customWidth="1"/>
    <col min="8200" max="8200" width="26.5546875" style="2" customWidth="1"/>
    <col min="8201" max="8201" width="12.88671875" style="2" customWidth="1"/>
    <col min="8202" max="8202" width="16.33203125" style="2" customWidth="1"/>
    <col min="8203" max="8203" width="18.44140625" style="2" customWidth="1"/>
    <col min="8204" max="8204" width="20.6640625" style="2" customWidth="1"/>
    <col min="8205" max="8205" width="25.109375" style="2" customWidth="1"/>
    <col min="8206" max="8206" width="10.109375" style="2" customWidth="1"/>
    <col min="8207" max="8207" width="22.109375" style="2" customWidth="1"/>
    <col min="8208" max="8208" width="19.5546875" style="2" customWidth="1"/>
    <col min="8209" max="8209" width="21.88671875" style="2" customWidth="1"/>
    <col min="8210" max="8210" width="16.109375" style="2" customWidth="1"/>
    <col min="8211" max="8211" width="24.109375" style="2" customWidth="1"/>
    <col min="8212" max="8212" width="14" style="2" bestFit="1" customWidth="1"/>
    <col min="8213" max="8448" width="8.88671875" style="2"/>
    <col min="8449" max="8449" width="11.33203125" style="2" customWidth="1"/>
    <col min="8450" max="8450" width="19.44140625" style="2" customWidth="1"/>
    <col min="8451" max="8451" width="38.88671875" style="2" customWidth="1"/>
    <col min="8452" max="8452" width="34" style="2" customWidth="1"/>
    <col min="8453" max="8453" width="22.5546875" style="2" customWidth="1"/>
    <col min="8454" max="8454" width="13.5546875" style="2" customWidth="1"/>
    <col min="8455" max="8455" width="14.109375" style="2" customWidth="1"/>
    <col min="8456" max="8456" width="26.5546875" style="2" customWidth="1"/>
    <col min="8457" max="8457" width="12.88671875" style="2" customWidth="1"/>
    <col min="8458" max="8458" width="16.33203125" style="2" customWidth="1"/>
    <col min="8459" max="8459" width="18.44140625" style="2" customWidth="1"/>
    <col min="8460" max="8460" width="20.6640625" style="2" customWidth="1"/>
    <col min="8461" max="8461" width="25.109375" style="2" customWidth="1"/>
    <col min="8462" max="8462" width="10.109375" style="2" customWidth="1"/>
    <col min="8463" max="8463" width="22.109375" style="2" customWidth="1"/>
    <col min="8464" max="8464" width="19.5546875" style="2" customWidth="1"/>
    <col min="8465" max="8465" width="21.88671875" style="2" customWidth="1"/>
    <col min="8466" max="8466" width="16.109375" style="2" customWidth="1"/>
    <col min="8467" max="8467" width="24.109375" style="2" customWidth="1"/>
    <col min="8468" max="8468" width="14" style="2" bestFit="1" customWidth="1"/>
    <col min="8469" max="8704" width="8.88671875" style="2"/>
    <col min="8705" max="8705" width="11.33203125" style="2" customWidth="1"/>
    <col min="8706" max="8706" width="19.44140625" style="2" customWidth="1"/>
    <col min="8707" max="8707" width="38.88671875" style="2" customWidth="1"/>
    <col min="8708" max="8708" width="34" style="2" customWidth="1"/>
    <col min="8709" max="8709" width="22.5546875" style="2" customWidth="1"/>
    <col min="8710" max="8710" width="13.5546875" style="2" customWidth="1"/>
    <col min="8711" max="8711" width="14.109375" style="2" customWidth="1"/>
    <col min="8712" max="8712" width="26.5546875" style="2" customWidth="1"/>
    <col min="8713" max="8713" width="12.88671875" style="2" customWidth="1"/>
    <col min="8714" max="8714" width="16.33203125" style="2" customWidth="1"/>
    <col min="8715" max="8715" width="18.44140625" style="2" customWidth="1"/>
    <col min="8716" max="8716" width="20.6640625" style="2" customWidth="1"/>
    <col min="8717" max="8717" width="25.109375" style="2" customWidth="1"/>
    <col min="8718" max="8718" width="10.109375" style="2" customWidth="1"/>
    <col min="8719" max="8719" width="22.109375" style="2" customWidth="1"/>
    <col min="8720" max="8720" width="19.5546875" style="2" customWidth="1"/>
    <col min="8721" max="8721" width="21.88671875" style="2" customWidth="1"/>
    <col min="8722" max="8722" width="16.109375" style="2" customWidth="1"/>
    <col min="8723" max="8723" width="24.109375" style="2" customWidth="1"/>
    <col min="8724" max="8724" width="14" style="2" bestFit="1" customWidth="1"/>
    <col min="8725" max="8960" width="8.88671875" style="2"/>
    <col min="8961" max="8961" width="11.33203125" style="2" customWidth="1"/>
    <col min="8962" max="8962" width="19.44140625" style="2" customWidth="1"/>
    <col min="8963" max="8963" width="38.88671875" style="2" customWidth="1"/>
    <col min="8964" max="8964" width="34" style="2" customWidth="1"/>
    <col min="8965" max="8965" width="22.5546875" style="2" customWidth="1"/>
    <col min="8966" max="8966" width="13.5546875" style="2" customWidth="1"/>
    <col min="8967" max="8967" width="14.109375" style="2" customWidth="1"/>
    <col min="8968" max="8968" width="26.5546875" style="2" customWidth="1"/>
    <col min="8969" max="8969" width="12.88671875" style="2" customWidth="1"/>
    <col min="8970" max="8970" width="16.33203125" style="2" customWidth="1"/>
    <col min="8971" max="8971" width="18.44140625" style="2" customWidth="1"/>
    <col min="8972" max="8972" width="20.6640625" style="2" customWidth="1"/>
    <col min="8973" max="8973" width="25.109375" style="2" customWidth="1"/>
    <col min="8974" max="8974" width="10.109375" style="2" customWidth="1"/>
    <col min="8975" max="8975" width="22.109375" style="2" customWidth="1"/>
    <col min="8976" max="8976" width="19.5546875" style="2" customWidth="1"/>
    <col min="8977" max="8977" width="21.88671875" style="2" customWidth="1"/>
    <col min="8978" max="8978" width="16.109375" style="2" customWidth="1"/>
    <col min="8979" max="8979" width="24.109375" style="2" customWidth="1"/>
    <col min="8980" max="8980" width="14" style="2" bestFit="1" customWidth="1"/>
    <col min="8981" max="9216" width="8.88671875" style="2"/>
    <col min="9217" max="9217" width="11.33203125" style="2" customWidth="1"/>
    <col min="9218" max="9218" width="19.44140625" style="2" customWidth="1"/>
    <col min="9219" max="9219" width="38.88671875" style="2" customWidth="1"/>
    <col min="9220" max="9220" width="34" style="2" customWidth="1"/>
    <col min="9221" max="9221" width="22.5546875" style="2" customWidth="1"/>
    <col min="9222" max="9222" width="13.5546875" style="2" customWidth="1"/>
    <col min="9223" max="9223" width="14.109375" style="2" customWidth="1"/>
    <col min="9224" max="9224" width="26.5546875" style="2" customWidth="1"/>
    <col min="9225" max="9225" width="12.88671875" style="2" customWidth="1"/>
    <col min="9226" max="9226" width="16.33203125" style="2" customWidth="1"/>
    <col min="9227" max="9227" width="18.44140625" style="2" customWidth="1"/>
    <col min="9228" max="9228" width="20.6640625" style="2" customWidth="1"/>
    <col min="9229" max="9229" width="25.109375" style="2" customWidth="1"/>
    <col min="9230" max="9230" width="10.109375" style="2" customWidth="1"/>
    <col min="9231" max="9231" width="22.109375" style="2" customWidth="1"/>
    <col min="9232" max="9232" width="19.5546875" style="2" customWidth="1"/>
    <col min="9233" max="9233" width="21.88671875" style="2" customWidth="1"/>
    <col min="9234" max="9234" width="16.109375" style="2" customWidth="1"/>
    <col min="9235" max="9235" width="24.109375" style="2" customWidth="1"/>
    <col min="9236" max="9236" width="14" style="2" bestFit="1" customWidth="1"/>
    <col min="9237" max="9472" width="8.88671875" style="2"/>
    <col min="9473" max="9473" width="11.33203125" style="2" customWidth="1"/>
    <col min="9474" max="9474" width="19.44140625" style="2" customWidth="1"/>
    <col min="9475" max="9475" width="38.88671875" style="2" customWidth="1"/>
    <col min="9476" max="9476" width="34" style="2" customWidth="1"/>
    <col min="9477" max="9477" width="22.5546875" style="2" customWidth="1"/>
    <col min="9478" max="9478" width="13.5546875" style="2" customWidth="1"/>
    <col min="9479" max="9479" width="14.109375" style="2" customWidth="1"/>
    <col min="9480" max="9480" width="26.5546875" style="2" customWidth="1"/>
    <col min="9481" max="9481" width="12.88671875" style="2" customWidth="1"/>
    <col min="9482" max="9482" width="16.33203125" style="2" customWidth="1"/>
    <col min="9483" max="9483" width="18.44140625" style="2" customWidth="1"/>
    <col min="9484" max="9484" width="20.6640625" style="2" customWidth="1"/>
    <col min="9485" max="9485" width="25.109375" style="2" customWidth="1"/>
    <col min="9486" max="9486" width="10.109375" style="2" customWidth="1"/>
    <col min="9487" max="9487" width="22.109375" style="2" customWidth="1"/>
    <col min="9488" max="9488" width="19.5546875" style="2" customWidth="1"/>
    <col min="9489" max="9489" width="21.88671875" style="2" customWidth="1"/>
    <col min="9490" max="9490" width="16.109375" style="2" customWidth="1"/>
    <col min="9491" max="9491" width="24.109375" style="2" customWidth="1"/>
    <col min="9492" max="9492" width="14" style="2" bestFit="1" customWidth="1"/>
    <col min="9493" max="9728" width="8.88671875" style="2"/>
    <col min="9729" max="9729" width="11.33203125" style="2" customWidth="1"/>
    <col min="9730" max="9730" width="19.44140625" style="2" customWidth="1"/>
    <col min="9731" max="9731" width="38.88671875" style="2" customWidth="1"/>
    <col min="9732" max="9732" width="34" style="2" customWidth="1"/>
    <col min="9733" max="9733" width="22.5546875" style="2" customWidth="1"/>
    <col min="9734" max="9734" width="13.5546875" style="2" customWidth="1"/>
    <col min="9735" max="9735" width="14.109375" style="2" customWidth="1"/>
    <col min="9736" max="9736" width="26.5546875" style="2" customWidth="1"/>
    <col min="9737" max="9737" width="12.88671875" style="2" customWidth="1"/>
    <col min="9738" max="9738" width="16.33203125" style="2" customWidth="1"/>
    <col min="9739" max="9739" width="18.44140625" style="2" customWidth="1"/>
    <col min="9740" max="9740" width="20.6640625" style="2" customWidth="1"/>
    <col min="9741" max="9741" width="25.109375" style="2" customWidth="1"/>
    <col min="9742" max="9742" width="10.109375" style="2" customWidth="1"/>
    <col min="9743" max="9743" width="22.109375" style="2" customWidth="1"/>
    <col min="9744" max="9744" width="19.5546875" style="2" customWidth="1"/>
    <col min="9745" max="9745" width="21.88671875" style="2" customWidth="1"/>
    <col min="9746" max="9746" width="16.109375" style="2" customWidth="1"/>
    <col min="9747" max="9747" width="24.109375" style="2" customWidth="1"/>
    <col min="9748" max="9748" width="14" style="2" bestFit="1" customWidth="1"/>
    <col min="9749" max="9984" width="8.88671875" style="2"/>
    <col min="9985" max="9985" width="11.33203125" style="2" customWidth="1"/>
    <col min="9986" max="9986" width="19.44140625" style="2" customWidth="1"/>
    <col min="9987" max="9987" width="38.88671875" style="2" customWidth="1"/>
    <col min="9988" max="9988" width="34" style="2" customWidth="1"/>
    <col min="9989" max="9989" width="22.5546875" style="2" customWidth="1"/>
    <col min="9990" max="9990" width="13.5546875" style="2" customWidth="1"/>
    <col min="9991" max="9991" width="14.109375" style="2" customWidth="1"/>
    <col min="9992" max="9992" width="26.5546875" style="2" customWidth="1"/>
    <col min="9993" max="9993" width="12.88671875" style="2" customWidth="1"/>
    <col min="9994" max="9994" width="16.33203125" style="2" customWidth="1"/>
    <col min="9995" max="9995" width="18.44140625" style="2" customWidth="1"/>
    <col min="9996" max="9996" width="20.6640625" style="2" customWidth="1"/>
    <col min="9997" max="9997" width="25.109375" style="2" customWidth="1"/>
    <col min="9998" max="9998" width="10.109375" style="2" customWidth="1"/>
    <col min="9999" max="9999" width="22.109375" style="2" customWidth="1"/>
    <col min="10000" max="10000" width="19.5546875" style="2" customWidth="1"/>
    <col min="10001" max="10001" width="21.88671875" style="2" customWidth="1"/>
    <col min="10002" max="10002" width="16.109375" style="2" customWidth="1"/>
    <col min="10003" max="10003" width="24.109375" style="2" customWidth="1"/>
    <col min="10004" max="10004" width="14" style="2" bestFit="1" customWidth="1"/>
    <col min="10005" max="10240" width="8.88671875" style="2"/>
    <col min="10241" max="10241" width="11.33203125" style="2" customWidth="1"/>
    <col min="10242" max="10242" width="19.44140625" style="2" customWidth="1"/>
    <col min="10243" max="10243" width="38.88671875" style="2" customWidth="1"/>
    <col min="10244" max="10244" width="34" style="2" customWidth="1"/>
    <col min="10245" max="10245" width="22.5546875" style="2" customWidth="1"/>
    <col min="10246" max="10246" width="13.5546875" style="2" customWidth="1"/>
    <col min="10247" max="10247" width="14.109375" style="2" customWidth="1"/>
    <col min="10248" max="10248" width="26.5546875" style="2" customWidth="1"/>
    <col min="10249" max="10249" width="12.88671875" style="2" customWidth="1"/>
    <col min="10250" max="10250" width="16.33203125" style="2" customWidth="1"/>
    <col min="10251" max="10251" width="18.44140625" style="2" customWidth="1"/>
    <col min="10252" max="10252" width="20.6640625" style="2" customWidth="1"/>
    <col min="10253" max="10253" width="25.109375" style="2" customWidth="1"/>
    <col min="10254" max="10254" width="10.109375" style="2" customWidth="1"/>
    <col min="10255" max="10255" width="22.109375" style="2" customWidth="1"/>
    <col min="10256" max="10256" width="19.5546875" style="2" customWidth="1"/>
    <col min="10257" max="10257" width="21.88671875" style="2" customWidth="1"/>
    <col min="10258" max="10258" width="16.109375" style="2" customWidth="1"/>
    <col min="10259" max="10259" width="24.109375" style="2" customWidth="1"/>
    <col min="10260" max="10260" width="14" style="2" bestFit="1" customWidth="1"/>
    <col min="10261" max="10496" width="8.88671875" style="2"/>
    <col min="10497" max="10497" width="11.33203125" style="2" customWidth="1"/>
    <col min="10498" max="10498" width="19.44140625" style="2" customWidth="1"/>
    <col min="10499" max="10499" width="38.88671875" style="2" customWidth="1"/>
    <col min="10500" max="10500" width="34" style="2" customWidth="1"/>
    <col min="10501" max="10501" width="22.5546875" style="2" customWidth="1"/>
    <col min="10502" max="10502" width="13.5546875" style="2" customWidth="1"/>
    <col min="10503" max="10503" width="14.109375" style="2" customWidth="1"/>
    <col min="10504" max="10504" width="26.5546875" style="2" customWidth="1"/>
    <col min="10505" max="10505" width="12.88671875" style="2" customWidth="1"/>
    <col min="10506" max="10506" width="16.33203125" style="2" customWidth="1"/>
    <col min="10507" max="10507" width="18.44140625" style="2" customWidth="1"/>
    <col min="10508" max="10508" width="20.6640625" style="2" customWidth="1"/>
    <col min="10509" max="10509" width="25.109375" style="2" customWidth="1"/>
    <col min="10510" max="10510" width="10.109375" style="2" customWidth="1"/>
    <col min="10511" max="10511" width="22.109375" style="2" customWidth="1"/>
    <col min="10512" max="10512" width="19.5546875" style="2" customWidth="1"/>
    <col min="10513" max="10513" width="21.88671875" style="2" customWidth="1"/>
    <col min="10514" max="10514" width="16.109375" style="2" customWidth="1"/>
    <col min="10515" max="10515" width="24.109375" style="2" customWidth="1"/>
    <col min="10516" max="10516" width="14" style="2" bestFit="1" customWidth="1"/>
    <col min="10517" max="10752" width="8.88671875" style="2"/>
    <col min="10753" max="10753" width="11.33203125" style="2" customWidth="1"/>
    <col min="10754" max="10754" width="19.44140625" style="2" customWidth="1"/>
    <col min="10755" max="10755" width="38.88671875" style="2" customWidth="1"/>
    <col min="10756" max="10756" width="34" style="2" customWidth="1"/>
    <col min="10757" max="10757" width="22.5546875" style="2" customWidth="1"/>
    <col min="10758" max="10758" width="13.5546875" style="2" customWidth="1"/>
    <col min="10759" max="10759" width="14.109375" style="2" customWidth="1"/>
    <col min="10760" max="10760" width="26.5546875" style="2" customWidth="1"/>
    <col min="10761" max="10761" width="12.88671875" style="2" customWidth="1"/>
    <col min="10762" max="10762" width="16.33203125" style="2" customWidth="1"/>
    <col min="10763" max="10763" width="18.44140625" style="2" customWidth="1"/>
    <col min="10764" max="10764" width="20.6640625" style="2" customWidth="1"/>
    <col min="10765" max="10765" width="25.109375" style="2" customWidth="1"/>
    <col min="10766" max="10766" width="10.109375" style="2" customWidth="1"/>
    <col min="10767" max="10767" width="22.109375" style="2" customWidth="1"/>
    <col min="10768" max="10768" width="19.5546875" style="2" customWidth="1"/>
    <col min="10769" max="10769" width="21.88671875" style="2" customWidth="1"/>
    <col min="10770" max="10770" width="16.109375" style="2" customWidth="1"/>
    <col min="10771" max="10771" width="24.109375" style="2" customWidth="1"/>
    <col min="10772" max="10772" width="14" style="2" bestFit="1" customWidth="1"/>
    <col min="10773" max="11008" width="8.88671875" style="2"/>
    <col min="11009" max="11009" width="11.33203125" style="2" customWidth="1"/>
    <col min="11010" max="11010" width="19.44140625" style="2" customWidth="1"/>
    <col min="11011" max="11011" width="38.88671875" style="2" customWidth="1"/>
    <col min="11012" max="11012" width="34" style="2" customWidth="1"/>
    <col min="11013" max="11013" width="22.5546875" style="2" customWidth="1"/>
    <col min="11014" max="11014" width="13.5546875" style="2" customWidth="1"/>
    <col min="11015" max="11015" width="14.109375" style="2" customWidth="1"/>
    <col min="11016" max="11016" width="26.5546875" style="2" customWidth="1"/>
    <col min="11017" max="11017" width="12.88671875" style="2" customWidth="1"/>
    <col min="11018" max="11018" width="16.33203125" style="2" customWidth="1"/>
    <col min="11019" max="11019" width="18.44140625" style="2" customWidth="1"/>
    <col min="11020" max="11020" width="20.6640625" style="2" customWidth="1"/>
    <col min="11021" max="11021" width="25.109375" style="2" customWidth="1"/>
    <col min="11022" max="11022" width="10.109375" style="2" customWidth="1"/>
    <col min="11023" max="11023" width="22.109375" style="2" customWidth="1"/>
    <col min="11024" max="11024" width="19.5546875" style="2" customWidth="1"/>
    <col min="11025" max="11025" width="21.88671875" style="2" customWidth="1"/>
    <col min="11026" max="11026" width="16.109375" style="2" customWidth="1"/>
    <col min="11027" max="11027" width="24.109375" style="2" customWidth="1"/>
    <col min="11028" max="11028" width="14" style="2" bestFit="1" customWidth="1"/>
    <col min="11029" max="11264" width="8.88671875" style="2"/>
    <col min="11265" max="11265" width="11.33203125" style="2" customWidth="1"/>
    <col min="11266" max="11266" width="19.44140625" style="2" customWidth="1"/>
    <col min="11267" max="11267" width="38.88671875" style="2" customWidth="1"/>
    <col min="11268" max="11268" width="34" style="2" customWidth="1"/>
    <col min="11269" max="11269" width="22.5546875" style="2" customWidth="1"/>
    <col min="11270" max="11270" width="13.5546875" style="2" customWidth="1"/>
    <col min="11271" max="11271" width="14.109375" style="2" customWidth="1"/>
    <col min="11272" max="11272" width="26.5546875" style="2" customWidth="1"/>
    <col min="11273" max="11273" width="12.88671875" style="2" customWidth="1"/>
    <col min="11274" max="11274" width="16.33203125" style="2" customWidth="1"/>
    <col min="11275" max="11275" width="18.44140625" style="2" customWidth="1"/>
    <col min="11276" max="11276" width="20.6640625" style="2" customWidth="1"/>
    <col min="11277" max="11277" width="25.109375" style="2" customWidth="1"/>
    <col min="11278" max="11278" width="10.109375" style="2" customWidth="1"/>
    <col min="11279" max="11279" width="22.109375" style="2" customWidth="1"/>
    <col min="11280" max="11280" width="19.5546875" style="2" customWidth="1"/>
    <col min="11281" max="11281" width="21.88671875" style="2" customWidth="1"/>
    <col min="11282" max="11282" width="16.109375" style="2" customWidth="1"/>
    <col min="11283" max="11283" width="24.109375" style="2" customWidth="1"/>
    <col min="11284" max="11284" width="14" style="2" bestFit="1" customWidth="1"/>
    <col min="11285" max="11520" width="8.88671875" style="2"/>
    <col min="11521" max="11521" width="11.33203125" style="2" customWidth="1"/>
    <col min="11522" max="11522" width="19.44140625" style="2" customWidth="1"/>
    <col min="11523" max="11523" width="38.88671875" style="2" customWidth="1"/>
    <col min="11524" max="11524" width="34" style="2" customWidth="1"/>
    <col min="11525" max="11525" width="22.5546875" style="2" customWidth="1"/>
    <col min="11526" max="11526" width="13.5546875" style="2" customWidth="1"/>
    <col min="11527" max="11527" width="14.109375" style="2" customWidth="1"/>
    <col min="11528" max="11528" width="26.5546875" style="2" customWidth="1"/>
    <col min="11529" max="11529" width="12.88671875" style="2" customWidth="1"/>
    <col min="11530" max="11530" width="16.33203125" style="2" customWidth="1"/>
    <col min="11531" max="11531" width="18.44140625" style="2" customWidth="1"/>
    <col min="11532" max="11532" width="20.6640625" style="2" customWidth="1"/>
    <col min="11533" max="11533" width="25.109375" style="2" customWidth="1"/>
    <col min="11534" max="11534" width="10.109375" style="2" customWidth="1"/>
    <col min="11535" max="11535" width="22.109375" style="2" customWidth="1"/>
    <col min="11536" max="11536" width="19.5546875" style="2" customWidth="1"/>
    <col min="11537" max="11537" width="21.88671875" style="2" customWidth="1"/>
    <col min="11538" max="11538" width="16.109375" style="2" customWidth="1"/>
    <col min="11539" max="11539" width="24.109375" style="2" customWidth="1"/>
    <col min="11540" max="11540" width="14" style="2" bestFit="1" customWidth="1"/>
    <col min="11541" max="11776" width="8.88671875" style="2"/>
    <col min="11777" max="11777" width="11.33203125" style="2" customWidth="1"/>
    <col min="11778" max="11778" width="19.44140625" style="2" customWidth="1"/>
    <col min="11779" max="11779" width="38.88671875" style="2" customWidth="1"/>
    <col min="11780" max="11780" width="34" style="2" customWidth="1"/>
    <col min="11781" max="11781" width="22.5546875" style="2" customWidth="1"/>
    <col min="11782" max="11782" width="13.5546875" style="2" customWidth="1"/>
    <col min="11783" max="11783" width="14.109375" style="2" customWidth="1"/>
    <col min="11784" max="11784" width="26.5546875" style="2" customWidth="1"/>
    <col min="11785" max="11785" width="12.88671875" style="2" customWidth="1"/>
    <col min="11786" max="11786" width="16.33203125" style="2" customWidth="1"/>
    <col min="11787" max="11787" width="18.44140625" style="2" customWidth="1"/>
    <col min="11788" max="11788" width="20.6640625" style="2" customWidth="1"/>
    <col min="11789" max="11789" width="25.109375" style="2" customWidth="1"/>
    <col min="11790" max="11790" width="10.109375" style="2" customWidth="1"/>
    <col min="11791" max="11791" width="22.109375" style="2" customWidth="1"/>
    <col min="11792" max="11792" width="19.5546875" style="2" customWidth="1"/>
    <col min="11793" max="11793" width="21.88671875" style="2" customWidth="1"/>
    <col min="11794" max="11794" width="16.109375" style="2" customWidth="1"/>
    <col min="11795" max="11795" width="24.109375" style="2" customWidth="1"/>
    <col min="11796" max="11796" width="14" style="2" bestFit="1" customWidth="1"/>
    <col min="11797" max="12032" width="8.88671875" style="2"/>
    <col min="12033" max="12033" width="11.33203125" style="2" customWidth="1"/>
    <col min="12034" max="12034" width="19.44140625" style="2" customWidth="1"/>
    <col min="12035" max="12035" width="38.88671875" style="2" customWidth="1"/>
    <col min="12036" max="12036" width="34" style="2" customWidth="1"/>
    <col min="12037" max="12037" width="22.5546875" style="2" customWidth="1"/>
    <col min="12038" max="12038" width="13.5546875" style="2" customWidth="1"/>
    <col min="12039" max="12039" width="14.109375" style="2" customWidth="1"/>
    <col min="12040" max="12040" width="26.5546875" style="2" customWidth="1"/>
    <col min="12041" max="12041" width="12.88671875" style="2" customWidth="1"/>
    <col min="12042" max="12042" width="16.33203125" style="2" customWidth="1"/>
    <col min="12043" max="12043" width="18.44140625" style="2" customWidth="1"/>
    <col min="12044" max="12044" width="20.6640625" style="2" customWidth="1"/>
    <col min="12045" max="12045" width="25.109375" style="2" customWidth="1"/>
    <col min="12046" max="12046" width="10.109375" style="2" customWidth="1"/>
    <col min="12047" max="12047" width="22.109375" style="2" customWidth="1"/>
    <col min="12048" max="12048" width="19.5546875" style="2" customWidth="1"/>
    <col min="12049" max="12049" width="21.88671875" style="2" customWidth="1"/>
    <col min="12050" max="12050" width="16.109375" style="2" customWidth="1"/>
    <col min="12051" max="12051" width="24.109375" style="2" customWidth="1"/>
    <col min="12052" max="12052" width="14" style="2" bestFit="1" customWidth="1"/>
    <col min="12053" max="12288" width="8.88671875" style="2"/>
    <col min="12289" max="12289" width="11.33203125" style="2" customWidth="1"/>
    <col min="12290" max="12290" width="19.44140625" style="2" customWidth="1"/>
    <col min="12291" max="12291" width="38.88671875" style="2" customWidth="1"/>
    <col min="12292" max="12292" width="34" style="2" customWidth="1"/>
    <col min="12293" max="12293" width="22.5546875" style="2" customWidth="1"/>
    <col min="12294" max="12294" width="13.5546875" style="2" customWidth="1"/>
    <col min="12295" max="12295" width="14.109375" style="2" customWidth="1"/>
    <col min="12296" max="12296" width="26.5546875" style="2" customWidth="1"/>
    <col min="12297" max="12297" width="12.88671875" style="2" customWidth="1"/>
    <col min="12298" max="12298" width="16.33203125" style="2" customWidth="1"/>
    <col min="12299" max="12299" width="18.44140625" style="2" customWidth="1"/>
    <col min="12300" max="12300" width="20.6640625" style="2" customWidth="1"/>
    <col min="12301" max="12301" width="25.109375" style="2" customWidth="1"/>
    <col min="12302" max="12302" width="10.109375" style="2" customWidth="1"/>
    <col min="12303" max="12303" width="22.109375" style="2" customWidth="1"/>
    <col min="12304" max="12304" width="19.5546875" style="2" customWidth="1"/>
    <col min="12305" max="12305" width="21.88671875" style="2" customWidth="1"/>
    <col min="12306" max="12306" width="16.109375" style="2" customWidth="1"/>
    <col min="12307" max="12307" width="24.109375" style="2" customWidth="1"/>
    <col min="12308" max="12308" width="14" style="2" bestFit="1" customWidth="1"/>
    <col min="12309" max="12544" width="8.88671875" style="2"/>
    <col min="12545" max="12545" width="11.33203125" style="2" customWidth="1"/>
    <col min="12546" max="12546" width="19.44140625" style="2" customWidth="1"/>
    <col min="12547" max="12547" width="38.88671875" style="2" customWidth="1"/>
    <col min="12548" max="12548" width="34" style="2" customWidth="1"/>
    <col min="12549" max="12549" width="22.5546875" style="2" customWidth="1"/>
    <col min="12550" max="12550" width="13.5546875" style="2" customWidth="1"/>
    <col min="12551" max="12551" width="14.109375" style="2" customWidth="1"/>
    <col min="12552" max="12552" width="26.5546875" style="2" customWidth="1"/>
    <col min="12553" max="12553" width="12.88671875" style="2" customWidth="1"/>
    <col min="12554" max="12554" width="16.33203125" style="2" customWidth="1"/>
    <col min="12555" max="12555" width="18.44140625" style="2" customWidth="1"/>
    <col min="12556" max="12556" width="20.6640625" style="2" customWidth="1"/>
    <col min="12557" max="12557" width="25.109375" style="2" customWidth="1"/>
    <col min="12558" max="12558" width="10.109375" style="2" customWidth="1"/>
    <col min="12559" max="12559" width="22.109375" style="2" customWidth="1"/>
    <col min="12560" max="12560" width="19.5546875" style="2" customWidth="1"/>
    <col min="12561" max="12561" width="21.88671875" style="2" customWidth="1"/>
    <col min="12562" max="12562" width="16.109375" style="2" customWidth="1"/>
    <col min="12563" max="12563" width="24.109375" style="2" customWidth="1"/>
    <col min="12564" max="12564" width="14" style="2" bestFit="1" customWidth="1"/>
    <col min="12565" max="12800" width="8.88671875" style="2"/>
    <col min="12801" max="12801" width="11.33203125" style="2" customWidth="1"/>
    <col min="12802" max="12802" width="19.44140625" style="2" customWidth="1"/>
    <col min="12803" max="12803" width="38.88671875" style="2" customWidth="1"/>
    <col min="12804" max="12804" width="34" style="2" customWidth="1"/>
    <col min="12805" max="12805" width="22.5546875" style="2" customWidth="1"/>
    <col min="12806" max="12806" width="13.5546875" style="2" customWidth="1"/>
    <col min="12807" max="12807" width="14.109375" style="2" customWidth="1"/>
    <col min="12808" max="12808" width="26.5546875" style="2" customWidth="1"/>
    <col min="12809" max="12809" width="12.88671875" style="2" customWidth="1"/>
    <col min="12810" max="12810" width="16.33203125" style="2" customWidth="1"/>
    <col min="12811" max="12811" width="18.44140625" style="2" customWidth="1"/>
    <col min="12812" max="12812" width="20.6640625" style="2" customWidth="1"/>
    <col min="12813" max="12813" width="25.109375" style="2" customWidth="1"/>
    <col min="12814" max="12814" width="10.109375" style="2" customWidth="1"/>
    <col min="12815" max="12815" width="22.109375" style="2" customWidth="1"/>
    <col min="12816" max="12816" width="19.5546875" style="2" customWidth="1"/>
    <col min="12817" max="12817" width="21.88671875" style="2" customWidth="1"/>
    <col min="12818" max="12818" width="16.109375" style="2" customWidth="1"/>
    <col min="12819" max="12819" width="24.109375" style="2" customWidth="1"/>
    <col min="12820" max="12820" width="14" style="2" bestFit="1" customWidth="1"/>
    <col min="12821" max="13056" width="8.88671875" style="2"/>
    <col min="13057" max="13057" width="11.33203125" style="2" customWidth="1"/>
    <col min="13058" max="13058" width="19.44140625" style="2" customWidth="1"/>
    <col min="13059" max="13059" width="38.88671875" style="2" customWidth="1"/>
    <col min="13060" max="13060" width="34" style="2" customWidth="1"/>
    <col min="13061" max="13061" width="22.5546875" style="2" customWidth="1"/>
    <col min="13062" max="13062" width="13.5546875" style="2" customWidth="1"/>
    <col min="13063" max="13063" width="14.109375" style="2" customWidth="1"/>
    <col min="13064" max="13064" width="26.5546875" style="2" customWidth="1"/>
    <col min="13065" max="13065" width="12.88671875" style="2" customWidth="1"/>
    <col min="13066" max="13066" width="16.33203125" style="2" customWidth="1"/>
    <col min="13067" max="13067" width="18.44140625" style="2" customWidth="1"/>
    <col min="13068" max="13068" width="20.6640625" style="2" customWidth="1"/>
    <col min="13069" max="13069" width="25.109375" style="2" customWidth="1"/>
    <col min="13070" max="13070" width="10.109375" style="2" customWidth="1"/>
    <col min="13071" max="13071" width="22.109375" style="2" customWidth="1"/>
    <col min="13072" max="13072" width="19.5546875" style="2" customWidth="1"/>
    <col min="13073" max="13073" width="21.88671875" style="2" customWidth="1"/>
    <col min="13074" max="13074" width="16.109375" style="2" customWidth="1"/>
    <col min="13075" max="13075" width="24.109375" style="2" customWidth="1"/>
    <col min="13076" max="13076" width="14" style="2" bestFit="1" customWidth="1"/>
    <col min="13077" max="13312" width="8.88671875" style="2"/>
    <col min="13313" max="13313" width="11.33203125" style="2" customWidth="1"/>
    <col min="13314" max="13314" width="19.44140625" style="2" customWidth="1"/>
    <col min="13315" max="13315" width="38.88671875" style="2" customWidth="1"/>
    <col min="13316" max="13316" width="34" style="2" customWidth="1"/>
    <col min="13317" max="13317" width="22.5546875" style="2" customWidth="1"/>
    <col min="13318" max="13318" width="13.5546875" style="2" customWidth="1"/>
    <col min="13319" max="13319" width="14.109375" style="2" customWidth="1"/>
    <col min="13320" max="13320" width="26.5546875" style="2" customWidth="1"/>
    <col min="13321" max="13321" width="12.88671875" style="2" customWidth="1"/>
    <col min="13322" max="13322" width="16.33203125" style="2" customWidth="1"/>
    <col min="13323" max="13323" width="18.44140625" style="2" customWidth="1"/>
    <col min="13324" max="13324" width="20.6640625" style="2" customWidth="1"/>
    <col min="13325" max="13325" width="25.109375" style="2" customWidth="1"/>
    <col min="13326" max="13326" width="10.109375" style="2" customWidth="1"/>
    <col min="13327" max="13327" width="22.109375" style="2" customWidth="1"/>
    <col min="13328" max="13328" width="19.5546875" style="2" customWidth="1"/>
    <col min="13329" max="13329" width="21.88671875" style="2" customWidth="1"/>
    <col min="13330" max="13330" width="16.109375" style="2" customWidth="1"/>
    <col min="13331" max="13331" width="24.109375" style="2" customWidth="1"/>
    <col min="13332" max="13332" width="14" style="2" bestFit="1" customWidth="1"/>
    <col min="13333" max="13568" width="8.88671875" style="2"/>
    <col min="13569" max="13569" width="11.33203125" style="2" customWidth="1"/>
    <col min="13570" max="13570" width="19.44140625" style="2" customWidth="1"/>
    <col min="13571" max="13571" width="38.88671875" style="2" customWidth="1"/>
    <col min="13572" max="13572" width="34" style="2" customWidth="1"/>
    <col min="13573" max="13573" width="22.5546875" style="2" customWidth="1"/>
    <col min="13574" max="13574" width="13.5546875" style="2" customWidth="1"/>
    <col min="13575" max="13575" width="14.109375" style="2" customWidth="1"/>
    <col min="13576" max="13576" width="26.5546875" style="2" customWidth="1"/>
    <col min="13577" max="13577" width="12.88671875" style="2" customWidth="1"/>
    <col min="13578" max="13578" width="16.33203125" style="2" customWidth="1"/>
    <col min="13579" max="13579" width="18.44140625" style="2" customWidth="1"/>
    <col min="13580" max="13580" width="20.6640625" style="2" customWidth="1"/>
    <col min="13581" max="13581" width="25.109375" style="2" customWidth="1"/>
    <col min="13582" max="13582" width="10.109375" style="2" customWidth="1"/>
    <col min="13583" max="13583" width="22.109375" style="2" customWidth="1"/>
    <col min="13584" max="13584" width="19.5546875" style="2" customWidth="1"/>
    <col min="13585" max="13585" width="21.88671875" style="2" customWidth="1"/>
    <col min="13586" max="13586" width="16.109375" style="2" customWidth="1"/>
    <col min="13587" max="13587" width="24.109375" style="2" customWidth="1"/>
    <col min="13588" max="13588" width="14" style="2" bestFit="1" customWidth="1"/>
    <col min="13589" max="13824" width="8.88671875" style="2"/>
    <col min="13825" max="13825" width="11.33203125" style="2" customWidth="1"/>
    <col min="13826" max="13826" width="19.44140625" style="2" customWidth="1"/>
    <col min="13827" max="13827" width="38.88671875" style="2" customWidth="1"/>
    <col min="13828" max="13828" width="34" style="2" customWidth="1"/>
    <col min="13829" max="13829" width="22.5546875" style="2" customWidth="1"/>
    <col min="13830" max="13830" width="13.5546875" style="2" customWidth="1"/>
    <col min="13831" max="13831" width="14.109375" style="2" customWidth="1"/>
    <col min="13832" max="13832" width="26.5546875" style="2" customWidth="1"/>
    <col min="13833" max="13833" width="12.88671875" style="2" customWidth="1"/>
    <col min="13834" max="13834" width="16.33203125" style="2" customWidth="1"/>
    <col min="13835" max="13835" width="18.44140625" style="2" customWidth="1"/>
    <col min="13836" max="13836" width="20.6640625" style="2" customWidth="1"/>
    <col min="13837" max="13837" width="25.109375" style="2" customWidth="1"/>
    <col min="13838" max="13838" width="10.109375" style="2" customWidth="1"/>
    <col min="13839" max="13839" width="22.109375" style="2" customWidth="1"/>
    <col min="13840" max="13840" width="19.5546875" style="2" customWidth="1"/>
    <col min="13841" max="13841" width="21.88671875" style="2" customWidth="1"/>
    <col min="13842" max="13842" width="16.109375" style="2" customWidth="1"/>
    <col min="13843" max="13843" width="24.109375" style="2" customWidth="1"/>
    <col min="13844" max="13844" width="14" style="2" bestFit="1" customWidth="1"/>
    <col min="13845" max="14080" width="8.88671875" style="2"/>
    <col min="14081" max="14081" width="11.33203125" style="2" customWidth="1"/>
    <col min="14082" max="14082" width="19.44140625" style="2" customWidth="1"/>
    <col min="14083" max="14083" width="38.88671875" style="2" customWidth="1"/>
    <col min="14084" max="14084" width="34" style="2" customWidth="1"/>
    <col min="14085" max="14085" width="22.5546875" style="2" customWidth="1"/>
    <col min="14086" max="14086" width="13.5546875" style="2" customWidth="1"/>
    <col min="14087" max="14087" width="14.109375" style="2" customWidth="1"/>
    <col min="14088" max="14088" width="26.5546875" style="2" customWidth="1"/>
    <col min="14089" max="14089" width="12.88671875" style="2" customWidth="1"/>
    <col min="14090" max="14090" width="16.33203125" style="2" customWidth="1"/>
    <col min="14091" max="14091" width="18.44140625" style="2" customWidth="1"/>
    <col min="14092" max="14092" width="20.6640625" style="2" customWidth="1"/>
    <col min="14093" max="14093" width="25.109375" style="2" customWidth="1"/>
    <col min="14094" max="14094" width="10.109375" style="2" customWidth="1"/>
    <col min="14095" max="14095" width="22.109375" style="2" customWidth="1"/>
    <col min="14096" max="14096" width="19.5546875" style="2" customWidth="1"/>
    <col min="14097" max="14097" width="21.88671875" style="2" customWidth="1"/>
    <col min="14098" max="14098" width="16.109375" style="2" customWidth="1"/>
    <col min="14099" max="14099" width="24.109375" style="2" customWidth="1"/>
    <col min="14100" max="14100" width="14" style="2" bestFit="1" customWidth="1"/>
    <col min="14101" max="14336" width="8.88671875" style="2"/>
    <col min="14337" max="14337" width="11.33203125" style="2" customWidth="1"/>
    <col min="14338" max="14338" width="19.44140625" style="2" customWidth="1"/>
    <col min="14339" max="14339" width="38.88671875" style="2" customWidth="1"/>
    <col min="14340" max="14340" width="34" style="2" customWidth="1"/>
    <col min="14341" max="14341" width="22.5546875" style="2" customWidth="1"/>
    <col min="14342" max="14342" width="13.5546875" style="2" customWidth="1"/>
    <col min="14343" max="14343" width="14.109375" style="2" customWidth="1"/>
    <col min="14344" max="14344" width="26.5546875" style="2" customWidth="1"/>
    <col min="14345" max="14345" width="12.88671875" style="2" customWidth="1"/>
    <col min="14346" max="14346" width="16.33203125" style="2" customWidth="1"/>
    <col min="14347" max="14347" width="18.44140625" style="2" customWidth="1"/>
    <col min="14348" max="14348" width="20.6640625" style="2" customWidth="1"/>
    <col min="14349" max="14349" width="25.109375" style="2" customWidth="1"/>
    <col min="14350" max="14350" width="10.109375" style="2" customWidth="1"/>
    <col min="14351" max="14351" width="22.109375" style="2" customWidth="1"/>
    <col min="14352" max="14352" width="19.5546875" style="2" customWidth="1"/>
    <col min="14353" max="14353" width="21.88671875" style="2" customWidth="1"/>
    <col min="14354" max="14354" width="16.109375" style="2" customWidth="1"/>
    <col min="14355" max="14355" width="24.109375" style="2" customWidth="1"/>
    <col min="14356" max="14356" width="14" style="2" bestFit="1" customWidth="1"/>
    <col min="14357" max="14592" width="8.88671875" style="2"/>
    <col min="14593" max="14593" width="11.33203125" style="2" customWidth="1"/>
    <col min="14594" max="14594" width="19.44140625" style="2" customWidth="1"/>
    <col min="14595" max="14595" width="38.88671875" style="2" customWidth="1"/>
    <col min="14596" max="14596" width="34" style="2" customWidth="1"/>
    <col min="14597" max="14597" width="22.5546875" style="2" customWidth="1"/>
    <col min="14598" max="14598" width="13.5546875" style="2" customWidth="1"/>
    <col min="14599" max="14599" width="14.109375" style="2" customWidth="1"/>
    <col min="14600" max="14600" width="26.5546875" style="2" customWidth="1"/>
    <col min="14601" max="14601" width="12.88671875" style="2" customWidth="1"/>
    <col min="14602" max="14602" width="16.33203125" style="2" customWidth="1"/>
    <col min="14603" max="14603" width="18.44140625" style="2" customWidth="1"/>
    <col min="14604" max="14604" width="20.6640625" style="2" customWidth="1"/>
    <col min="14605" max="14605" width="25.109375" style="2" customWidth="1"/>
    <col min="14606" max="14606" width="10.109375" style="2" customWidth="1"/>
    <col min="14607" max="14607" width="22.109375" style="2" customWidth="1"/>
    <col min="14608" max="14608" width="19.5546875" style="2" customWidth="1"/>
    <col min="14609" max="14609" width="21.88671875" style="2" customWidth="1"/>
    <col min="14610" max="14610" width="16.109375" style="2" customWidth="1"/>
    <col min="14611" max="14611" width="24.109375" style="2" customWidth="1"/>
    <col min="14612" max="14612" width="14" style="2" bestFit="1" customWidth="1"/>
    <col min="14613" max="14848" width="8.88671875" style="2"/>
    <col min="14849" max="14849" width="11.33203125" style="2" customWidth="1"/>
    <col min="14850" max="14850" width="19.44140625" style="2" customWidth="1"/>
    <col min="14851" max="14851" width="38.88671875" style="2" customWidth="1"/>
    <col min="14852" max="14852" width="34" style="2" customWidth="1"/>
    <col min="14853" max="14853" width="22.5546875" style="2" customWidth="1"/>
    <col min="14854" max="14854" width="13.5546875" style="2" customWidth="1"/>
    <col min="14855" max="14855" width="14.109375" style="2" customWidth="1"/>
    <col min="14856" max="14856" width="26.5546875" style="2" customWidth="1"/>
    <col min="14857" max="14857" width="12.88671875" style="2" customWidth="1"/>
    <col min="14858" max="14858" width="16.33203125" style="2" customWidth="1"/>
    <col min="14859" max="14859" width="18.44140625" style="2" customWidth="1"/>
    <col min="14860" max="14860" width="20.6640625" style="2" customWidth="1"/>
    <col min="14861" max="14861" width="25.109375" style="2" customWidth="1"/>
    <col min="14862" max="14862" width="10.109375" style="2" customWidth="1"/>
    <col min="14863" max="14863" width="22.109375" style="2" customWidth="1"/>
    <col min="14864" max="14864" width="19.5546875" style="2" customWidth="1"/>
    <col min="14865" max="14865" width="21.88671875" style="2" customWidth="1"/>
    <col min="14866" max="14866" width="16.109375" style="2" customWidth="1"/>
    <col min="14867" max="14867" width="24.109375" style="2" customWidth="1"/>
    <col min="14868" max="14868" width="14" style="2" bestFit="1" customWidth="1"/>
    <col min="14869" max="15104" width="8.88671875" style="2"/>
    <col min="15105" max="15105" width="11.33203125" style="2" customWidth="1"/>
    <col min="15106" max="15106" width="19.44140625" style="2" customWidth="1"/>
    <col min="15107" max="15107" width="38.88671875" style="2" customWidth="1"/>
    <col min="15108" max="15108" width="34" style="2" customWidth="1"/>
    <col min="15109" max="15109" width="22.5546875" style="2" customWidth="1"/>
    <col min="15110" max="15110" width="13.5546875" style="2" customWidth="1"/>
    <col min="15111" max="15111" width="14.109375" style="2" customWidth="1"/>
    <col min="15112" max="15112" width="26.5546875" style="2" customWidth="1"/>
    <col min="15113" max="15113" width="12.88671875" style="2" customWidth="1"/>
    <col min="15114" max="15114" width="16.33203125" style="2" customWidth="1"/>
    <col min="15115" max="15115" width="18.44140625" style="2" customWidth="1"/>
    <col min="15116" max="15116" width="20.6640625" style="2" customWidth="1"/>
    <col min="15117" max="15117" width="25.109375" style="2" customWidth="1"/>
    <col min="15118" max="15118" width="10.109375" style="2" customWidth="1"/>
    <col min="15119" max="15119" width="22.109375" style="2" customWidth="1"/>
    <col min="15120" max="15120" width="19.5546875" style="2" customWidth="1"/>
    <col min="15121" max="15121" width="21.88671875" style="2" customWidth="1"/>
    <col min="15122" max="15122" width="16.109375" style="2" customWidth="1"/>
    <col min="15123" max="15123" width="24.109375" style="2" customWidth="1"/>
    <col min="15124" max="15124" width="14" style="2" bestFit="1" customWidth="1"/>
    <col min="15125" max="15360" width="8.88671875" style="2"/>
    <col min="15361" max="15361" width="11.33203125" style="2" customWidth="1"/>
    <col min="15362" max="15362" width="19.44140625" style="2" customWidth="1"/>
    <col min="15363" max="15363" width="38.88671875" style="2" customWidth="1"/>
    <col min="15364" max="15364" width="34" style="2" customWidth="1"/>
    <col min="15365" max="15365" width="22.5546875" style="2" customWidth="1"/>
    <col min="15366" max="15366" width="13.5546875" style="2" customWidth="1"/>
    <col min="15367" max="15367" width="14.109375" style="2" customWidth="1"/>
    <col min="15368" max="15368" width="26.5546875" style="2" customWidth="1"/>
    <col min="15369" max="15369" width="12.88671875" style="2" customWidth="1"/>
    <col min="15370" max="15370" width="16.33203125" style="2" customWidth="1"/>
    <col min="15371" max="15371" width="18.44140625" style="2" customWidth="1"/>
    <col min="15372" max="15372" width="20.6640625" style="2" customWidth="1"/>
    <col min="15373" max="15373" width="25.109375" style="2" customWidth="1"/>
    <col min="15374" max="15374" width="10.109375" style="2" customWidth="1"/>
    <col min="15375" max="15375" width="22.109375" style="2" customWidth="1"/>
    <col min="15376" max="15376" width="19.5546875" style="2" customWidth="1"/>
    <col min="15377" max="15377" width="21.88671875" style="2" customWidth="1"/>
    <col min="15378" max="15378" width="16.109375" style="2" customWidth="1"/>
    <col min="15379" max="15379" width="24.109375" style="2" customWidth="1"/>
    <col min="15380" max="15380" width="14" style="2" bestFit="1" customWidth="1"/>
    <col min="15381" max="15616" width="8.88671875" style="2"/>
    <col min="15617" max="15617" width="11.33203125" style="2" customWidth="1"/>
    <col min="15618" max="15618" width="19.44140625" style="2" customWidth="1"/>
    <col min="15619" max="15619" width="38.88671875" style="2" customWidth="1"/>
    <col min="15620" max="15620" width="34" style="2" customWidth="1"/>
    <col min="15621" max="15621" width="22.5546875" style="2" customWidth="1"/>
    <col min="15622" max="15622" width="13.5546875" style="2" customWidth="1"/>
    <col min="15623" max="15623" width="14.109375" style="2" customWidth="1"/>
    <col min="15624" max="15624" width="26.5546875" style="2" customWidth="1"/>
    <col min="15625" max="15625" width="12.88671875" style="2" customWidth="1"/>
    <col min="15626" max="15626" width="16.33203125" style="2" customWidth="1"/>
    <col min="15627" max="15627" width="18.44140625" style="2" customWidth="1"/>
    <col min="15628" max="15628" width="20.6640625" style="2" customWidth="1"/>
    <col min="15629" max="15629" width="25.109375" style="2" customWidth="1"/>
    <col min="15630" max="15630" width="10.109375" style="2" customWidth="1"/>
    <col min="15631" max="15631" width="22.109375" style="2" customWidth="1"/>
    <col min="15632" max="15632" width="19.5546875" style="2" customWidth="1"/>
    <col min="15633" max="15633" width="21.88671875" style="2" customWidth="1"/>
    <col min="15634" max="15634" width="16.109375" style="2" customWidth="1"/>
    <col min="15635" max="15635" width="24.109375" style="2" customWidth="1"/>
    <col min="15636" max="15636" width="14" style="2" bestFit="1" customWidth="1"/>
    <col min="15637" max="15872" width="8.88671875" style="2"/>
    <col min="15873" max="15873" width="11.33203125" style="2" customWidth="1"/>
    <col min="15874" max="15874" width="19.44140625" style="2" customWidth="1"/>
    <col min="15875" max="15875" width="38.88671875" style="2" customWidth="1"/>
    <col min="15876" max="15876" width="34" style="2" customWidth="1"/>
    <col min="15877" max="15877" width="22.5546875" style="2" customWidth="1"/>
    <col min="15878" max="15878" width="13.5546875" style="2" customWidth="1"/>
    <col min="15879" max="15879" width="14.109375" style="2" customWidth="1"/>
    <col min="15880" max="15880" width="26.5546875" style="2" customWidth="1"/>
    <col min="15881" max="15881" width="12.88671875" style="2" customWidth="1"/>
    <col min="15882" max="15882" width="16.33203125" style="2" customWidth="1"/>
    <col min="15883" max="15883" width="18.44140625" style="2" customWidth="1"/>
    <col min="15884" max="15884" width="20.6640625" style="2" customWidth="1"/>
    <col min="15885" max="15885" width="25.109375" style="2" customWidth="1"/>
    <col min="15886" max="15886" width="10.109375" style="2" customWidth="1"/>
    <col min="15887" max="15887" width="22.109375" style="2" customWidth="1"/>
    <col min="15888" max="15888" width="19.5546875" style="2" customWidth="1"/>
    <col min="15889" max="15889" width="21.88671875" style="2" customWidth="1"/>
    <col min="15890" max="15890" width="16.109375" style="2" customWidth="1"/>
    <col min="15891" max="15891" width="24.109375" style="2" customWidth="1"/>
    <col min="15892" max="15892" width="14" style="2" bestFit="1" customWidth="1"/>
    <col min="15893" max="16128" width="8.88671875" style="2"/>
    <col min="16129" max="16129" width="11.33203125" style="2" customWidth="1"/>
    <col min="16130" max="16130" width="19.44140625" style="2" customWidth="1"/>
    <col min="16131" max="16131" width="38.88671875" style="2" customWidth="1"/>
    <col min="16132" max="16132" width="34" style="2" customWidth="1"/>
    <col min="16133" max="16133" width="22.5546875" style="2" customWidth="1"/>
    <col min="16134" max="16134" width="13.5546875" style="2" customWidth="1"/>
    <col min="16135" max="16135" width="14.109375" style="2" customWidth="1"/>
    <col min="16136" max="16136" width="26.5546875" style="2" customWidth="1"/>
    <col min="16137" max="16137" width="12.88671875" style="2" customWidth="1"/>
    <col min="16138" max="16138" width="16.33203125" style="2" customWidth="1"/>
    <col min="16139" max="16139" width="18.44140625" style="2" customWidth="1"/>
    <col min="16140" max="16140" width="20.6640625" style="2" customWidth="1"/>
    <col min="16141" max="16141" width="25.109375" style="2" customWidth="1"/>
    <col min="16142" max="16142" width="10.109375" style="2" customWidth="1"/>
    <col min="16143" max="16143" width="22.109375" style="2" customWidth="1"/>
    <col min="16144" max="16144" width="19.5546875" style="2" customWidth="1"/>
    <col min="16145" max="16145" width="21.88671875" style="2" customWidth="1"/>
    <col min="16146" max="16146" width="16.109375" style="2" customWidth="1"/>
    <col min="16147" max="16147" width="24.109375" style="2" customWidth="1"/>
    <col min="16148" max="16148" width="14" style="2" bestFit="1" customWidth="1"/>
    <col min="16149" max="16384" width="8.88671875" style="2"/>
  </cols>
  <sheetData>
    <row r="1" spans="1:18" ht="36.75" customHeight="1" x14ac:dyDescent="0.25">
      <c r="A1" s="147" t="s">
        <v>0</v>
      </c>
      <c r="B1" s="149" t="s">
        <v>1</v>
      </c>
      <c r="C1" s="151" t="s">
        <v>2</v>
      </c>
      <c r="D1" s="151" t="s">
        <v>3</v>
      </c>
      <c r="E1" s="151" t="s">
        <v>4</v>
      </c>
      <c r="F1" s="151" t="s">
        <v>5</v>
      </c>
      <c r="G1" s="151" t="s">
        <v>6</v>
      </c>
      <c r="H1" s="151" t="s">
        <v>7</v>
      </c>
      <c r="I1" s="149" t="s">
        <v>8</v>
      </c>
      <c r="J1" s="149" t="s">
        <v>9</v>
      </c>
      <c r="K1" s="149" t="s">
        <v>10</v>
      </c>
      <c r="L1" s="144" t="s">
        <v>11</v>
      </c>
      <c r="M1" s="145"/>
      <c r="N1" s="145"/>
      <c r="O1" s="145"/>
      <c r="P1" s="145"/>
      <c r="Q1" s="146"/>
      <c r="R1" s="1"/>
    </row>
    <row r="2" spans="1:18" ht="81" customHeight="1" x14ac:dyDescent="0.25">
      <c r="A2" s="148"/>
      <c r="B2" s="150"/>
      <c r="C2" s="152"/>
      <c r="D2" s="152"/>
      <c r="E2" s="152"/>
      <c r="F2" s="152"/>
      <c r="G2" s="152"/>
      <c r="H2" s="152"/>
      <c r="I2" s="150"/>
      <c r="J2" s="150"/>
      <c r="K2" s="150"/>
      <c r="L2" s="3" t="s">
        <v>12</v>
      </c>
      <c r="M2" s="3" t="s">
        <v>13</v>
      </c>
      <c r="N2" s="3" t="s">
        <v>14</v>
      </c>
      <c r="O2" s="3" t="s">
        <v>15</v>
      </c>
      <c r="P2" s="3" t="s">
        <v>16</v>
      </c>
      <c r="Q2" s="3" t="s">
        <v>17</v>
      </c>
      <c r="R2" s="4" t="s">
        <v>18</v>
      </c>
    </row>
    <row r="3" spans="1:18" ht="53.25" customHeight="1" x14ac:dyDescent="0.25">
      <c r="A3" s="5" t="s">
        <v>19</v>
      </c>
      <c r="B3" s="3" t="s">
        <v>20</v>
      </c>
      <c r="C3" s="6" t="s">
        <v>21</v>
      </c>
      <c r="D3" s="6" t="s">
        <v>22</v>
      </c>
      <c r="E3" s="6" t="s">
        <v>23</v>
      </c>
      <c r="F3" s="6" t="s">
        <v>24</v>
      </c>
      <c r="G3" s="6" t="s">
        <v>25</v>
      </c>
      <c r="H3" s="6" t="s">
        <v>26</v>
      </c>
      <c r="I3" s="3" t="s">
        <v>27</v>
      </c>
      <c r="J3" s="3" t="s">
        <v>28</v>
      </c>
      <c r="K3" s="3" t="s">
        <v>29</v>
      </c>
      <c r="L3" s="3" t="s">
        <v>30</v>
      </c>
      <c r="M3" s="3" t="s">
        <v>31</v>
      </c>
      <c r="N3" s="3" t="s">
        <v>32</v>
      </c>
      <c r="O3" s="3" t="s">
        <v>33</v>
      </c>
      <c r="P3" s="3" t="s">
        <v>34</v>
      </c>
      <c r="Q3" s="3" t="s">
        <v>35</v>
      </c>
      <c r="R3" s="7" t="s">
        <v>36</v>
      </c>
    </row>
    <row r="4" spans="1:18" ht="69.75" customHeight="1" x14ac:dyDescent="0.25">
      <c r="A4" s="5" t="s">
        <v>37</v>
      </c>
      <c r="B4" s="3" t="s">
        <v>38</v>
      </c>
      <c r="C4" s="6" t="s">
        <v>39</v>
      </c>
      <c r="D4" s="6" t="s">
        <v>40</v>
      </c>
      <c r="E4" s="6" t="s">
        <v>41</v>
      </c>
      <c r="F4" s="6" t="s">
        <v>42</v>
      </c>
      <c r="G4" s="6" t="s">
        <v>43</v>
      </c>
      <c r="H4" s="6" t="s">
        <v>44</v>
      </c>
      <c r="I4" s="3" t="s">
        <v>45</v>
      </c>
      <c r="J4" s="3" t="s">
        <v>46</v>
      </c>
      <c r="K4" s="3" t="s">
        <v>47</v>
      </c>
      <c r="L4" s="3" t="s">
        <v>48</v>
      </c>
      <c r="M4" s="3" t="s">
        <v>49</v>
      </c>
      <c r="N4" s="3" t="s">
        <v>50</v>
      </c>
      <c r="O4" s="3" t="s">
        <v>51</v>
      </c>
      <c r="P4" s="3" t="s">
        <v>52</v>
      </c>
      <c r="Q4" s="3" t="s">
        <v>53</v>
      </c>
      <c r="R4" s="7" t="s">
        <v>54</v>
      </c>
    </row>
    <row r="5" spans="1:18" ht="29.25" customHeight="1" x14ac:dyDescent="0.25">
      <c r="A5" s="8">
        <v>1</v>
      </c>
      <c r="B5" s="9">
        <v>2</v>
      </c>
      <c r="C5" s="9">
        <v>3</v>
      </c>
      <c r="D5" s="9">
        <v>4</v>
      </c>
      <c r="E5" s="9">
        <v>5</v>
      </c>
      <c r="F5" s="9">
        <v>6</v>
      </c>
      <c r="G5" s="9">
        <v>7</v>
      </c>
      <c r="H5" s="9">
        <v>8</v>
      </c>
      <c r="I5" s="9">
        <v>9</v>
      </c>
      <c r="J5" s="9">
        <v>10</v>
      </c>
      <c r="K5" s="9">
        <v>11</v>
      </c>
      <c r="L5" s="9">
        <v>12</v>
      </c>
      <c r="M5" s="9">
        <v>13</v>
      </c>
      <c r="N5" s="9">
        <v>14</v>
      </c>
      <c r="O5" s="9">
        <v>15</v>
      </c>
      <c r="P5" s="9">
        <v>16</v>
      </c>
      <c r="Q5" s="9">
        <v>17</v>
      </c>
      <c r="R5" s="10">
        <v>18</v>
      </c>
    </row>
    <row r="6" spans="1:18" ht="24" customHeight="1" x14ac:dyDescent="0.25">
      <c r="A6" s="153" t="s">
        <v>55</v>
      </c>
      <c r="B6" s="154"/>
      <c r="C6" s="154"/>
      <c r="D6" s="154"/>
      <c r="E6" s="154"/>
      <c r="F6" s="154"/>
      <c r="G6" s="154"/>
      <c r="H6" s="154"/>
      <c r="I6" s="154"/>
      <c r="J6" s="154"/>
      <c r="K6" s="154"/>
      <c r="L6" s="154"/>
      <c r="M6" s="154"/>
      <c r="N6" s="154"/>
      <c r="O6" s="154"/>
      <c r="P6" s="154"/>
      <c r="Q6" s="154"/>
      <c r="R6" s="155"/>
    </row>
    <row r="7" spans="1:18" ht="24.75" customHeight="1" x14ac:dyDescent="0.25">
      <c r="A7" s="156" t="s">
        <v>56</v>
      </c>
      <c r="B7" s="157"/>
      <c r="C7" s="157"/>
      <c r="D7" s="157"/>
      <c r="E7" s="157"/>
      <c r="F7" s="157"/>
      <c r="G7" s="157"/>
      <c r="H7" s="157"/>
      <c r="I7" s="157"/>
      <c r="J7" s="157"/>
      <c r="K7" s="157"/>
      <c r="L7" s="157"/>
      <c r="M7" s="157"/>
      <c r="N7" s="157"/>
      <c r="O7" s="157"/>
      <c r="P7" s="157"/>
      <c r="Q7" s="157"/>
      <c r="R7" s="158"/>
    </row>
    <row r="8" spans="1:18" ht="51.75" customHeight="1" x14ac:dyDescent="0.25">
      <c r="A8" s="159">
        <v>1</v>
      </c>
      <c r="B8" s="125" t="s">
        <v>57</v>
      </c>
      <c r="C8" s="161" t="s">
        <v>58</v>
      </c>
      <c r="D8" s="163" t="s">
        <v>59</v>
      </c>
      <c r="E8" s="134">
        <v>24</v>
      </c>
      <c r="F8" s="134" t="s">
        <v>60</v>
      </c>
      <c r="G8" s="134" t="s">
        <v>61</v>
      </c>
      <c r="H8" s="11" t="s">
        <v>62</v>
      </c>
      <c r="I8" s="12" t="s">
        <v>63</v>
      </c>
      <c r="J8" s="12" t="s">
        <v>64</v>
      </c>
      <c r="K8" s="127">
        <v>44</v>
      </c>
      <c r="L8" s="125">
        <v>1428765.73</v>
      </c>
      <c r="M8" s="125">
        <v>1214450.8700000001</v>
      </c>
      <c r="N8" s="123">
        <v>0.85</v>
      </c>
      <c r="O8" s="125">
        <f>L8*13%</f>
        <v>185739.54490000001</v>
      </c>
      <c r="P8" s="123">
        <v>0.13</v>
      </c>
      <c r="Q8" s="125">
        <f>L8*2%</f>
        <v>28575.314600000002</v>
      </c>
      <c r="R8" s="164">
        <v>0.02</v>
      </c>
    </row>
    <row r="9" spans="1:18" ht="78.75" customHeight="1" x14ac:dyDescent="0.25">
      <c r="A9" s="160"/>
      <c r="B9" s="126"/>
      <c r="C9" s="162"/>
      <c r="D9" s="138"/>
      <c r="E9" s="135"/>
      <c r="F9" s="135"/>
      <c r="G9" s="135"/>
      <c r="H9" s="13" t="s">
        <v>65</v>
      </c>
      <c r="I9" s="12" t="s">
        <v>66</v>
      </c>
      <c r="J9" s="12" t="s">
        <v>67</v>
      </c>
      <c r="K9" s="128"/>
      <c r="L9" s="126"/>
      <c r="M9" s="126"/>
      <c r="N9" s="124"/>
      <c r="O9" s="126"/>
      <c r="P9" s="124"/>
      <c r="Q9" s="126"/>
      <c r="R9" s="165"/>
    </row>
    <row r="10" spans="1:18" ht="75" customHeight="1" x14ac:dyDescent="0.25">
      <c r="A10" s="159">
        <v>2</v>
      </c>
      <c r="B10" s="125" t="s">
        <v>68</v>
      </c>
      <c r="C10" s="161" t="s">
        <v>69</v>
      </c>
      <c r="D10" s="163" t="s">
        <v>70</v>
      </c>
      <c r="E10" s="14"/>
      <c r="F10" s="136">
        <v>42402</v>
      </c>
      <c r="G10" s="134" t="s">
        <v>72</v>
      </c>
      <c r="H10" s="11" t="s">
        <v>73</v>
      </c>
      <c r="I10" s="12" t="s">
        <v>63</v>
      </c>
      <c r="J10" s="12" t="s">
        <v>74</v>
      </c>
      <c r="K10" s="127">
        <v>44</v>
      </c>
      <c r="L10" s="125">
        <v>762085.72</v>
      </c>
      <c r="M10" s="125">
        <f>L10*85%</f>
        <v>647772.86199999996</v>
      </c>
      <c r="N10" s="123">
        <v>0.85</v>
      </c>
      <c r="O10" s="125">
        <f>L10*13%</f>
        <v>99071.143599999996</v>
      </c>
      <c r="P10" s="123">
        <v>0.13</v>
      </c>
      <c r="Q10" s="125">
        <f>L10*2%</f>
        <v>15241.714399999999</v>
      </c>
      <c r="R10" s="164">
        <v>0.02</v>
      </c>
    </row>
    <row r="11" spans="1:18" ht="73.5" customHeight="1" x14ac:dyDescent="0.25">
      <c r="A11" s="166"/>
      <c r="B11" s="167"/>
      <c r="C11" s="168"/>
      <c r="D11" s="169"/>
      <c r="E11" s="15">
        <v>24</v>
      </c>
      <c r="F11" s="170"/>
      <c r="G11" s="170"/>
      <c r="H11" s="11" t="s">
        <v>75</v>
      </c>
      <c r="I11" s="12" t="s">
        <v>66</v>
      </c>
      <c r="J11" s="12" t="s">
        <v>67</v>
      </c>
      <c r="K11" s="181"/>
      <c r="L11" s="167"/>
      <c r="M11" s="167"/>
      <c r="N11" s="179"/>
      <c r="O11" s="167"/>
      <c r="P11" s="179"/>
      <c r="Q11" s="167"/>
      <c r="R11" s="180"/>
    </row>
    <row r="12" spans="1:18" ht="72.75" customHeight="1" x14ac:dyDescent="0.25">
      <c r="A12" s="166"/>
      <c r="B12" s="167"/>
      <c r="C12" s="168"/>
      <c r="D12" s="169"/>
      <c r="E12" s="15"/>
      <c r="F12" s="170"/>
      <c r="G12" s="170"/>
      <c r="H12" s="11" t="s">
        <v>76</v>
      </c>
      <c r="I12" s="12" t="s">
        <v>66</v>
      </c>
      <c r="J12" s="12" t="s">
        <v>67</v>
      </c>
      <c r="K12" s="181"/>
      <c r="L12" s="167"/>
      <c r="M12" s="167"/>
      <c r="N12" s="179"/>
      <c r="O12" s="167"/>
      <c r="P12" s="179"/>
      <c r="Q12" s="167"/>
      <c r="R12" s="180"/>
    </row>
    <row r="13" spans="1:18" ht="42" customHeight="1" x14ac:dyDescent="0.25">
      <c r="A13" s="160"/>
      <c r="B13" s="126"/>
      <c r="C13" s="162"/>
      <c r="D13" s="138"/>
      <c r="E13" s="16"/>
      <c r="F13" s="135"/>
      <c r="G13" s="135"/>
      <c r="H13" s="13" t="s">
        <v>77</v>
      </c>
      <c r="I13" s="12" t="s">
        <v>63</v>
      </c>
      <c r="J13" s="12" t="s">
        <v>74</v>
      </c>
      <c r="K13" s="128"/>
      <c r="L13" s="126"/>
      <c r="M13" s="126"/>
      <c r="N13" s="124"/>
      <c r="O13" s="126"/>
      <c r="P13" s="124"/>
      <c r="Q13" s="126"/>
      <c r="R13" s="165"/>
    </row>
    <row r="14" spans="1:18" ht="66" customHeight="1" x14ac:dyDescent="0.25">
      <c r="A14" s="134">
        <v>3</v>
      </c>
      <c r="B14" s="125" t="s">
        <v>284</v>
      </c>
      <c r="C14" s="142" t="s">
        <v>285</v>
      </c>
      <c r="D14" s="141" t="s">
        <v>290</v>
      </c>
      <c r="E14" s="134">
        <v>24</v>
      </c>
      <c r="F14" s="136">
        <v>42781</v>
      </c>
      <c r="G14" s="136">
        <v>43510</v>
      </c>
      <c r="H14" s="13" t="s">
        <v>286</v>
      </c>
      <c r="I14" s="67" t="s">
        <v>128</v>
      </c>
      <c r="J14" s="67" t="s">
        <v>289</v>
      </c>
      <c r="K14" s="127">
        <v>34</v>
      </c>
      <c r="L14" s="125">
        <v>4532577.37</v>
      </c>
      <c r="M14" s="125">
        <v>3852690.77</v>
      </c>
      <c r="N14" s="123">
        <v>0.85</v>
      </c>
      <c r="O14" s="125">
        <v>589235.05000000005</v>
      </c>
      <c r="P14" s="123">
        <v>0.13</v>
      </c>
      <c r="Q14" s="125">
        <f>R14*L14</f>
        <v>90651.54740000001</v>
      </c>
      <c r="R14" s="123">
        <v>0.02</v>
      </c>
    </row>
    <row r="15" spans="1:18" ht="42" customHeight="1" x14ac:dyDescent="0.25">
      <c r="A15" s="135"/>
      <c r="B15" s="126"/>
      <c r="C15" s="143"/>
      <c r="D15" s="138"/>
      <c r="E15" s="135"/>
      <c r="F15" s="135"/>
      <c r="G15" s="135"/>
      <c r="H15" s="13" t="s">
        <v>288</v>
      </c>
      <c r="I15" s="67" t="s">
        <v>152</v>
      </c>
      <c r="J15" s="67" t="s">
        <v>64</v>
      </c>
      <c r="K15" s="128"/>
      <c r="L15" s="126"/>
      <c r="M15" s="126"/>
      <c r="N15" s="124"/>
      <c r="O15" s="126"/>
      <c r="P15" s="124"/>
      <c r="Q15" s="126"/>
      <c r="R15" s="124"/>
    </row>
    <row r="16" spans="1:18" ht="58.2" customHeight="1" x14ac:dyDescent="0.25">
      <c r="A16" s="134">
        <v>4</v>
      </c>
      <c r="B16" s="132" t="s">
        <v>313</v>
      </c>
      <c r="C16" s="139" t="s">
        <v>314</v>
      </c>
      <c r="D16" s="137" t="s">
        <v>318</v>
      </c>
      <c r="E16" s="134">
        <v>36</v>
      </c>
      <c r="F16" s="136">
        <v>42815</v>
      </c>
      <c r="G16" s="136">
        <v>43910</v>
      </c>
      <c r="H16" s="13" t="s">
        <v>315</v>
      </c>
      <c r="I16" s="79" t="s">
        <v>128</v>
      </c>
      <c r="J16" s="79" t="s">
        <v>90</v>
      </c>
      <c r="K16" s="127">
        <v>34</v>
      </c>
      <c r="L16" s="125">
        <v>7937427.4100000001</v>
      </c>
      <c r="M16" s="125">
        <v>6746813.2999999998</v>
      </c>
      <c r="N16" s="123">
        <v>0.85</v>
      </c>
      <c r="O16" s="125">
        <v>1031865.56</v>
      </c>
      <c r="P16" s="123">
        <v>0.13</v>
      </c>
      <c r="Q16" s="125">
        <v>158748.54999999999</v>
      </c>
      <c r="R16" s="123">
        <v>0.02</v>
      </c>
    </row>
    <row r="17" spans="1:18" ht="58.2" customHeight="1" x14ac:dyDescent="0.25">
      <c r="A17" s="135"/>
      <c r="B17" s="133"/>
      <c r="C17" s="140"/>
      <c r="D17" s="138"/>
      <c r="E17" s="135"/>
      <c r="F17" s="135"/>
      <c r="G17" s="135"/>
      <c r="H17" s="13" t="s">
        <v>316</v>
      </c>
      <c r="I17" s="79" t="s">
        <v>152</v>
      </c>
      <c r="J17" s="79" t="s">
        <v>317</v>
      </c>
      <c r="K17" s="128"/>
      <c r="L17" s="126"/>
      <c r="M17" s="126"/>
      <c r="N17" s="124"/>
      <c r="O17" s="126"/>
      <c r="P17" s="124"/>
      <c r="Q17" s="126"/>
      <c r="R17" s="124"/>
    </row>
    <row r="18" spans="1:18" ht="50.4" customHeight="1" x14ac:dyDescent="0.25">
      <c r="A18" s="122">
        <v>5</v>
      </c>
      <c r="B18" s="121" t="s">
        <v>550</v>
      </c>
      <c r="C18" s="131" t="s">
        <v>551</v>
      </c>
      <c r="D18" s="130" t="s">
        <v>554</v>
      </c>
      <c r="E18" s="122">
        <v>28</v>
      </c>
      <c r="F18" s="129">
        <v>42895</v>
      </c>
      <c r="G18" s="129">
        <v>43746</v>
      </c>
      <c r="H18" s="115" t="s">
        <v>552</v>
      </c>
      <c r="I18" s="114" t="s">
        <v>128</v>
      </c>
      <c r="J18" s="114" t="s">
        <v>289</v>
      </c>
      <c r="K18" s="127">
        <v>34</v>
      </c>
      <c r="L18" s="125">
        <v>7191797.4900000002</v>
      </c>
      <c r="M18" s="125">
        <v>6113027.8700000001</v>
      </c>
      <c r="N18" s="123">
        <v>0.85</v>
      </c>
      <c r="O18" s="125">
        <v>934933.67</v>
      </c>
      <c r="P18" s="123">
        <v>0.13</v>
      </c>
      <c r="Q18" s="125">
        <v>143835.95000000001</v>
      </c>
      <c r="R18" s="123">
        <v>0.02</v>
      </c>
    </row>
    <row r="19" spans="1:18" ht="50.4" customHeight="1" x14ac:dyDescent="0.25">
      <c r="A19" s="122"/>
      <c r="B19" s="121"/>
      <c r="C19" s="131"/>
      <c r="D19" s="130"/>
      <c r="E19" s="122"/>
      <c r="F19" s="122"/>
      <c r="G19" s="122"/>
      <c r="H19" s="115" t="s">
        <v>553</v>
      </c>
      <c r="I19" s="114" t="s">
        <v>152</v>
      </c>
      <c r="J19" s="114" t="s">
        <v>64</v>
      </c>
      <c r="K19" s="128"/>
      <c r="L19" s="126"/>
      <c r="M19" s="126"/>
      <c r="N19" s="124"/>
      <c r="O19" s="126"/>
      <c r="P19" s="124"/>
      <c r="Q19" s="126"/>
      <c r="R19" s="124"/>
    </row>
    <row r="20" spans="1:18" ht="24" customHeight="1" x14ac:dyDescent="0.25">
      <c r="A20" s="156" t="s">
        <v>78</v>
      </c>
      <c r="B20" s="157"/>
      <c r="C20" s="157"/>
      <c r="D20" s="157"/>
      <c r="E20" s="157"/>
      <c r="F20" s="157"/>
      <c r="G20" s="157"/>
      <c r="H20" s="157"/>
      <c r="I20" s="157"/>
      <c r="J20" s="174"/>
      <c r="K20" s="3"/>
      <c r="L20" s="3">
        <f>SUM(L8:L19)</f>
        <v>21852653.719999999</v>
      </c>
      <c r="M20" s="112">
        <f t="shared" ref="M20:Q20" si="0">SUM(M8:M19)</f>
        <v>18574755.672000002</v>
      </c>
      <c r="N20" s="112"/>
      <c r="O20" s="112">
        <f t="shared" si="0"/>
        <v>2840844.9685</v>
      </c>
      <c r="P20" s="112"/>
      <c r="Q20" s="112">
        <f t="shared" si="0"/>
        <v>437053.07640000002</v>
      </c>
      <c r="R20" s="73"/>
    </row>
    <row r="21" spans="1:18" ht="21" customHeight="1" x14ac:dyDescent="0.25">
      <c r="A21" s="171" t="s">
        <v>79</v>
      </c>
      <c r="B21" s="172"/>
      <c r="C21" s="172"/>
      <c r="D21" s="172"/>
      <c r="E21" s="172"/>
      <c r="F21" s="172"/>
      <c r="G21" s="172"/>
      <c r="H21" s="172"/>
      <c r="I21" s="172"/>
      <c r="J21" s="172"/>
      <c r="K21" s="172"/>
      <c r="L21" s="172"/>
      <c r="M21" s="172"/>
      <c r="N21" s="172"/>
      <c r="O21" s="172"/>
      <c r="P21" s="172"/>
      <c r="Q21" s="172"/>
      <c r="R21" s="173"/>
    </row>
    <row r="22" spans="1:18" ht="30.6" customHeight="1" x14ac:dyDescent="0.25">
      <c r="A22" s="122">
        <v>1</v>
      </c>
      <c r="B22" s="122" t="s">
        <v>485</v>
      </c>
      <c r="C22" s="122" t="s">
        <v>486</v>
      </c>
      <c r="D22" s="184" t="s">
        <v>489</v>
      </c>
      <c r="E22" s="122">
        <v>30</v>
      </c>
      <c r="F22" s="129">
        <v>42867</v>
      </c>
      <c r="G22" s="129">
        <v>43780</v>
      </c>
      <c r="H22" s="19" t="s">
        <v>487</v>
      </c>
      <c r="I22" s="105" t="s">
        <v>152</v>
      </c>
      <c r="J22" s="105" t="s">
        <v>112</v>
      </c>
      <c r="K22" s="185">
        <v>41</v>
      </c>
      <c r="L22" s="187">
        <v>7349963.0599999996</v>
      </c>
      <c r="M22" s="187">
        <v>6247468.5999999996</v>
      </c>
      <c r="N22" s="182">
        <v>0.85</v>
      </c>
      <c r="O22" s="187">
        <v>955495.2</v>
      </c>
      <c r="P22" s="182">
        <v>0.13</v>
      </c>
      <c r="Q22" s="187">
        <v>146999.26</v>
      </c>
      <c r="R22" s="182">
        <v>0.02</v>
      </c>
    </row>
    <row r="23" spans="1:18" ht="30.6" customHeight="1" x14ac:dyDescent="0.25">
      <c r="A23" s="122"/>
      <c r="B23" s="122"/>
      <c r="C23" s="122"/>
      <c r="D23" s="184"/>
      <c r="E23" s="122"/>
      <c r="F23" s="122"/>
      <c r="G23" s="122"/>
      <c r="H23" s="19" t="s">
        <v>488</v>
      </c>
      <c r="I23" s="106" t="s">
        <v>128</v>
      </c>
      <c r="J23" s="106" t="s">
        <v>263</v>
      </c>
      <c r="K23" s="186"/>
      <c r="L23" s="188"/>
      <c r="M23" s="188"/>
      <c r="N23" s="183"/>
      <c r="O23" s="188"/>
      <c r="P23" s="183"/>
      <c r="Q23" s="188"/>
      <c r="R23" s="183"/>
    </row>
    <row r="24" spans="1:18" ht="14.4" x14ac:dyDescent="0.25">
      <c r="A24" s="156" t="s">
        <v>80</v>
      </c>
      <c r="B24" s="157"/>
      <c r="C24" s="157"/>
      <c r="D24" s="157"/>
      <c r="E24" s="157"/>
      <c r="F24" s="157"/>
      <c r="G24" s="157"/>
      <c r="H24" s="157"/>
      <c r="I24" s="157"/>
      <c r="J24" s="174"/>
      <c r="K24" s="20"/>
      <c r="L24" s="104">
        <f>SUM(L22)</f>
        <v>7349963.0599999996</v>
      </c>
      <c r="M24" s="104">
        <f t="shared" ref="M24:Q24" si="1">SUM(M22)</f>
        <v>6247468.5999999996</v>
      </c>
      <c r="N24" s="104"/>
      <c r="O24" s="104">
        <f t="shared" si="1"/>
        <v>955495.2</v>
      </c>
      <c r="P24" s="104"/>
      <c r="Q24" s="104">
        <f t="shared" si="1"/>
        <v>146999.26</v>
      </c>
      <c r="R24" s="4"/>
    </row>
    <row r="25" spans="1:18" ht="15" thickBot="1" x14ac:dyDescent="0.3">
      <c r="A25" s="175" t="s">
        <v>81</v>
      </c>
      <c r="B25" s="176"/>
      <c r="C25" s="176"/>
      <c r="D25" s="176"/>
      <c r="E25" s="176"/>
      <c r="F25" s="176"/>
      <c r="G25" s="176"/>
      <c r="H25" s="176"/>
      <c r="I25" s="176"/>
      <c r="J25" s="177"/>
      <c r="K25" s="21"/>
      <c r="L25" s="75">
        <f>L24+L20</f>
        <v>29202616.779999997</v>
      </c>
      <c r="M25" s="75">
        <f>M24+M20</f>
        <v>24822224.272</v>
      </c>
      <c r="N25" s="75"/>
      <c r="O25" s="75">
        <f>O24+O20</f>
        <v>3796340.1684999997</v>
      </c>
      <c r="P25" s="75"/>
      <c r="Q25" s="75">
        <f>Q24+Q20</f>
        <v>584052.33640000003</v>
      </c>
      <c r="R25" s="22"/>
    </row>
    <row r="27" spans="1:18" x14ac:dyDescent="0.25">
      <c r="A27" s="178" t="s">
        <v>542</v>
      </c>
      <c r="B27" s="178"/>
      <c r="C27" s="178"/>
      <c r="D27" s="178"/>
      <c r="E27" s="178"/>
      <c r="F27" s="178"/>
      <c r="G27" s="178"/>
      <c r="H27" s="178"/>
      <c r="I27" s="178"/>
      <c r="J27" s="178"/>
      <c r="K27" s="178"/>
      <c r="L27" s="178"/>
      <c r="M27" s="178"/>
      <c r="N27" s="178"/>
      <c r="O27" s="178"/>
      <c r="P27" s="178"/>
      <c r="Q27" s="178"/>
      <c r="R27" s="178"/>
    </row>
    <row r="28" spans="1:18" x14ac:dyDescent="0.25">
      <c r="A28" s="178"/>
      <c r="B28" s="178"/>
      <c r="C28" s="178"/>
      <c r="D28" s="178"/>
      <c r="E28" s="178"/>
      <c r="F28" s="178"/>
      <c r="G28" s="178"/>
      <c r="H28" s="178"/>
      <c r="I28" s="178"/>
      <c r="J28" s="178"/>
      <c r="K28" s="178"/>
      <c r="L28" s="178"/>
      <c r="M28" s="178"/>
      <c r="N28" s="178"/>
      <c r="O28" s="178"/>
      <c r="P28" s="178"/>
      <c r="Q28" s="178"/>
      <c r="R28" s="178"/>
    </row>
    <row r="34" spans="18:18" x14ac:dyDescent="0.25">
      <c r="R34" s="26"/>
    </row>
  </sheetData>
  <autoFilter ref="A1:R25"/>
  <mergeCells count="108">
    <mergeCell ref="E22:E23"/>
    <mergeCell ref="D22:D23"/>
    <mergeCell ref="C22:C23"/>
    <mergeCell ref="K22:K23"/>
    <mergeCell ref="Q22:Q23"/>
    <mergeCell ref="P22:P23"/>
    <mergeCell ref="O22:O23"/>
    <mergeCell ref="N22:N23"/>
    <mergeCell ref="M22:M23"/>
    <mergeCell ref="L22:L23"/>
    <mergeCell ref="G22:G23"/>
    <mergeCell ref="F22:F23"/>
    <mergeCell ref="A10:A13"/>
    <mergeCell ref="B10:B13"/>
    <mergeCell ref="C10:C13"/>
    <mergeCell ref="D10:D13"/>
    <mergeCell ref="F10:F13"/>
    <mergeCell ref="A21:R21"/>
    <mergeCell ref="A24:J24"/>
    <mergeCell ref="A25:J25"/>
    <mergeCell ref="A27:R28"/>
    <mergeCell ref="N10:N13"/>
    <mergeCell ref="O10:O13"/>
    <mergeCell ref="P10:P13"/>
    <mergeCell ref="Q10:Q13"/>
    <mergeCell ref="R10:R13"/>
    <mergeCell ref="A20:J20"/>
    <mergeCell ref="G10:G13"/>
    <mergeCell ref="K10:K13"/>
    <mergeCell ref="L10:L13"/>
    <mergeCell ref="M10:M13"/>
    <mergeCell ref="G14:G15"/>
    <mergeCell ref="F14:F15"/>
    <mergeCell ref="R22:R23"/>
    <mergeCell ref="B22:B23"/>
    <mergeCell ref="A22:A23"/>
    <mergeCell ref="G8:G9"/>
    <mergeCell ref="K8:K9"/>
    <mergeCell ref="R8:R9"/>
    <mergeCell ref="N8:N9"/>
    <mergeCell ref="O8:O9"/>
    <mergeCell ref="P8:P9"/>
    <mergeCell ref="Q8:Q9"/>
    <mergeCell ref="L8:L9"/>
    <mergeCell ref="M8:M9"/>
    <mergeCell ref="D14:D15"/>
    <mergeCell ref="C14:C15"/>
    <mergeCell ref="B14:B15"/>
    <mergeCell ref="A14:A15"/>
    <mergeCell ref="L1:Q1"/>
    <mergeCell ref="A1:A2"/>
    <mergeCell ref="B1:B2"/>
    <mergeCell ref="C1:C2"/>
    <mergeCell ref="D1:D2"/>
    <mergeCell ref="E1:E2"/>
    <mergeCell ref="F1:F2"/>
    <mergeCell ref="G1:G2"/>
    <mergeCell ref="H1:H2"/>
    <mergeCell ref="I1:I2"/>
    <mergeCell ref="J1:J2"/>
    <mergeCell ref="K1:K2"/>
    <mergeCell ref="A6:R6"/>
    <mergeCell ref="A7:R7"/>
    <mergeCell ref="A8:A9"/>
    <mergeCell ref="B8:B9"/>
    <mergeCell ref="C8:C9"/>
    <mergeCell ref="D8:D9"/>
    <mergeCell ref="E8:E9"/>
    <mergeCell ref="F8:F9"/>
    <mergeCell ref="K14:K15"/>
    <mergeCell ref="R14:R15"/>
    <mergeCell ref="Q14:Q15"/>
    <mergeCell ref="P14:P15"/>
    <mergeCell ref="O14:O15"/>
    <mergeCell ref="N14:N15"/>
    <mergeCell ref="M14:M15"/>
    <mergeCell ref="L14:L15"/>
    <mergeCell ref="E14:E15"/>
    <mergeCell ref="B16:B17"/>
    <mergeCell ref="A16:A17"/>
    <mergeCell ref="K16:K17"/>
    <mergeCell ref="R16:R17"/>
    <mergeCell ref="Q16:Q17"/>
    <mergeCell ref="P16:P17"/>
    <mergeCell ref="O16:O17"/>
    <mergeCell ref="N16:N17"/>
    <mergeCell ref="M16:M17"/>
    <mergeCell ref="L16:L17"/>
    <mergeCell ref="G16:G17"/>
    <mergeCell ref="F16:F17"/>
    <mergeCell ref="E16:E17"/>
    <mergeCell ref="D16:D17"/>
    <mergeCell ref="C16:C17"/>
    <mergeCell ref="B18:B19"/>
    <mergeCell ref="A18:A19"/>
    <mergeCell ref="R18:R19"/>
    <mergeCell ref="Q18:Q19"/>
    <mergeCell ref="P18:P19"/>
    <mergeCell ref="O18:O19"/>
    <mergeCell ref="N18:N19"/>
    <mergeCell ref="M18:M19"/>
    <mergeCell ref="L18:L19"/>
    <mergeCell ref="K18:K19"/>
    <mergeCell ref="G18:G19"/>
    <mergeCell ref="F18:F19"/>
    <mergeCell ref="E18:E19"/>
    <mergeCell ref="D18:D19"/>
    <mergeCell ref="C18:C19"/>
  </mergeCells>
  <pageMargins left="0.7" right="0.7" top="0.49" bottom="0.53" header="0.3" footer="0.3"/>
  <pageSetup paperSize="9" scale="35" fitToHeight="0" orientation="landscape" r:id="rId1"/>
  <headerFooter>
    <oddHeader xml:space="preserve">&amp;C&amp;"Trebuchet MS,Bold"&amp;12List of contracted projects/Lista proiectelor contractate 
</oddHeader>
    <oddFooter>&amp;L&amp;P/&amp;N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4"/>
  <sheetViews>
    <sheetView view="pageBreakPreview" zoomScale="70" zoomScaleNormal="100" zoomScaleSheetLayoutView="70" zoomScalePageLayoutView="82" workbookViewId="0">
      <selection sqref="A1:A2"/>
    </sheetView>
  </sheetViews>
  <sheetFormatPr defaultRowHeight="13.2" x14ac:dyDescent="0.25"/>
  <cols>
    <col min="1" max="1" width="11.33203125" style="2" customWidth="1"/>
    <col min="2" max="2" width="19.44140625" style="2" customWidth="1"/>
    <col min="3" max="3" width="38.88671875" style="23" customWidth="1"/>
    <col min="4" max="4" width="34" style="24" customWidth="1"/>
    <col min="5" max="5" width="22.5546875" style="2" customWidth="1"/>
    <col min="6" max="6" width="13.5546875" style="2" customWidth="1"/>
    <col min="7" max="7" width="14.109375" style="2" customWidth="1"/>
    <col min="8" max="8" width="26.5546875" style="25" customWidth="1"/>
    <col min="9" max="9" width="12.88671875" style="2" customWidth="1"/>
    <col min="10" max="10" width="16.33203125" style="2" customWidth="1"/>
    <col min="11" max="11" width="18.44140625" style="2" customWidth="1"/>
    <col min="12" max="12" width="20.6640625" style="2" customWidth="1"/>
    <col min="13" max="13" width="25.109375" style="2" customWidth="1"/>
    <col min="14" max="14" width="10.109375" style="2" customWidth="1"/>
    <col min="15" max="15" width="22.109375" style="2" customWidth="1"/>
    <col min="16" max="16" width="19.5546875" style="2" customWidth="1"/>
    <col min="17" max="17" width="21.88671875" style="2" customWidth="1"/>
    <col min="18" max="18" width="16.109375" style="2" customWidth="1"/>
    <col min="19" max="19" width="24.109375" style="2" customWidth="1"/>
    <col min="20" max="20" width="14" style="2" bestFit="1" customWidth="1"/>
    <col min="21" max="256" width="8.88671875" style="2"/>
    <col min="257" max="257" width="11.33203125" style="2" customWidth="1"/>
    <col min="258" max="258" width="19.44140625" style="2" customWidth="1"/>
    <col min="259" max="259" width="38.88671875" style="2" customWidth="1"/>
    <col min="260" max="260" width="34" style="2" customWidth="1"/>
    <col min="261" max="261" width="22.5546875" style="2" customWidth="1"/>
    <col min="262" max="262" width="13.5546875" style="2" customWidth="1"/>
    <col min="263" max="263" width="14.109375" style="2" customWidth="1"/>
    <col min="264" max="264" width="26.5546875" style="2" customWidth="1"/>
    <col min="265" max="265" width="12.88671875" style="2" customWidth="1"/>
    <col min="266" max="266" width="16.33203125" style="2" customWidth="1"/>
    <col min="267" max="267" width="18.44140625" style="2" customWidth="1"/>
    <col min="268" max="268" width="20.6640625" style="2" customWidth="1"/>
    <col min="269" max="269" width="25.109375" style="2" customWidth="1"/>
    <col min="270" max="270" width="10.109375" style="2" customWidth="1"/>
    <col min="271" max="271" width="22.109375" style="2" customWidth="1"/>
    <col min="272" max="272" width="19.5546875" style="2" customWidth="1"/>
    <col min="273" max="273" width="21.88671875" style="2" customWidth="1"/>
    <col min="274" max="274" width="16.109375" style="2" customWidth="1"/>
    <col min="275" max="275" width="24.109375" style="2" customWidth="1"/>
    <col min="276" max="276" width="14" style="2" bestFit="1" customWidth="1"/>
    <col min="277" max="512" width="8.88671875" style="2"/>
    <col min="513" max="513" width="11.33203125" style="2" customWidth="1"/>
    <col min="514" max="514" width="19.44140625" style="2" customWidth="1"/>
    <col min="515" max="515" width="38.88671875" style="2" customWidth="1"/>
    <col min="516" max="516" width="34" style="2" customWidth="1"/>
    <col min="517" max="517" width="22.5546875" style="2" customWidth="1"/>
    <col min="518" max="518" width="13.5546875" style="2" customWidth="1"/>
    <col min="519" max="519" width="14.109375" style="2" customWidth="1"/>
    <col min="520" max="520" width="26.5546875" style="2" customWidth="1"/>
    <col min="521" max="521" width="12.88671875" style="2" customWidth="1"/>
    <col min="522" max="522" width="16.33203125" style="2" customWidth="1"/>
    <col min="523" max="523" width="18.44140625" style="2" customWidth="1"/>
    <col min="524" max="524" width="20.6640625" style="2" customWidth="1"/>
    <col min="525" max="525" width="25.109375" style="2" customWidth="1"/>
    <col min="526" max="526" width="10.109375" style="2" customWidth="1"/>
    <col min="527" max="527" width="22.109375" style="2" customWidth="1"/>
    <col min="528" max="528" width="19.5546875" style="2" customWidth="1"/>
    <col min="529" max="529" width="21.88671875" style="2" customWidth="1"/>
    <col min="530" max="530" width="16.109375" style="2" customWidth="1"/>
    <col min="531" max="531" width="24.109375" style="2" customWidth="1"/>
    <col min="532" max="532" width="14" style="2" bestFit="1" customWidth="1"/>
    <col min="533" max="768" width="8.88671875" style="2"/>
    <col min="769" max="769" width="11.33203125" style="2" customWidth="1"/>
    <col min="770" max="770" width="19.44140625" style="2" customWidth="1"/>
    <col min="771" max="771" width="38.88671875" style="2" customWidth="1"/>
    <col min="772" max="772" width="34" style="2" customWidth="1"/>
    <col min="773" max="773" width="22.5546875" style="2" customWidth="1"/>
    <col min="774" max="774" width="13.5546875" style="2" customWidth="1"/>
    <col min="775" max="775" width="14.109375" style="2" customWidth="1"/>
    <col min="776" max="776" width="26.5546875" style="2" customWidth="1"/>
    <col min="777" max="777" width="12.88671875" style="2" customWidth="1"/>
    <col min="778" max="778" width="16.33203125" style="2" customWidth="1"/>
    <col min="779" max="779" width="18.44140625" style="2" customWidth="1"/>
    <col min="780" max="780" width="20.6640625" style="2" customWidth="1"/>
    <col min="781" max="781" width="25.109375" style="2" customWidth="1"/>
    <col min="782" max="782" width="10.109375" style="2" customWidth="1"/>
    <col min="783" max="783" width="22.109375" style="2" customWidth="1"/>
    <col min="784" max="784" width="19.5546875" style="2" customWidth="1"/>
    <col min="785" max="785" width="21.88671875" style="2" customWidth="1"/>
    <col min="786" max="786" width="16.109375" style="2" customWidth="1"/>
    <col min="787" max="787" width="24.109375" style="2" customWidth="1"/>
    <col min="788" max="788" width="14" style="2" bestFit="1" customWidth="1"/>
    <col min="789" max="1024" width="8.88671875" style="2"/>
    <col min="1025" max="1025" width="11.33203125" style="2" customWidth="1"/>
    <col min="1026" max="1026" width="19.44140625" style="2" customWidth="1"/>
    <col min="1027" max="1027" width="38.88671875" style="2" customWidth="1"/>
    <col min="1028" max="1028" width="34" style="2" customWidth="1"/>
    <col min="1029" max="1029" width="22.5546875" style="2" customWidth="1"/>
    <col min="1030" max="1030" width="13.5546875" style="2" customWidth="1"/>
    <col min="1031" max="1031" width="14.109375" style="2" customWidth="1"/>
    <col min="1032" max="1032" width="26.5546875" style="2" customWidth="1"/>
    <col min="1033" max="1033" width="12.88671875" style="2" customWidth="1"/>
    <col min="1034" max="1034" width="16.33203125" style="2" customWidth="1"/>
    <col min="1035" max="1035" width="18.44140625" style="2" customWidth="1"/>
    <col min="1036" max="1036" width="20.6640625" style="2" customWidth="1"/>
    <col min="1037" max="1037" width="25.109375" style="2" customWidth="1"/>
    <col min="1038" max="1038" width="10.109375" style="2" customWidth="1"/>
    <col min="1039" max="1039" width="22.109375" style="2" customWidth="1"/>
    <col min="1040" max="1040" width="19.5546875" style="2" customWidth="1"/>
    <col min="1041" max="1041" width="21.88671875" style="2" customWidth="1"/>
    <col min="1042" max="1042" width="16.109375" style="2" customWidth="1"/>
    <col min="1043" max="1043" width="24.109375" style="2" customWidth="1"/>
    <col min="1044" max="1044" width="14" style="2" bestFit="1" customWidth="1"/>
    <col min="1045" max="1280" width="8.88671875" style="2"/>
    <col min="1281" max="1281" width="11.33203125" style="2" customWidth="1"/>
    <col min="1282" max="1282" width="19.44140625" style="2" customWidth="1"/>
    <col min="1283" max="1283" width="38.88671875" style="2" customWidth="1"/>
    <col min="1284" max="1284" width="34" style="2" customWidth="1"/>
    <col min="1285" max="1285" width="22.5546875" style="2" customWidth="1"/>
    <col min="1286" max="1286" width="13.5546875" style="2" customWidth="1"/>
    <col min="1287" max="1287" width="14.109375" style="2" customWidth="1"/>
    <col min="1288" max="1288" width="26.5546875" style="2" customWidth="1"/>
    <col min="1289" max="1289" width="12.88671875" style="2" customWidth="1"/>
    <col min="1290" max="1290" width="16.33203125" style="2" customWidth="1"/>
    <col min="1291" max="1291" width="18.44140625" style="2" customWidth="1"/>
    <col min="1292" max="1292" width="20.6640625" style="2" customWidth="1"/>
    <col min="1293" max="1293" width="25.109375" style="2" customWidth="1"/>
    <col min="1294" max="1294" width="10.109375" style="2" customWidth="1"/>
    <col min="1295" max="1295" width="22.109375" style="2" customWidth="1"/>
    <col min="1296" max="1296" width="19.5546875" style="2" customWidth="1"/>
    <col min="1297" max="1297" width="21.88671875" style="2" customWidth="1"/>
    <col min="1298" max="1298" width="16.109375" style="2" customWidth="1"/>
    <col min="1299" max="1299" width="24.109375" style="2" customWidth="1"/>
    <col min="1300" max="1300" width="14" style="2" bestFit="1" customWidth="1"/>
    <col min="1301" max="1536" width="8.88671875" style="2"/>
    <col min="1537" max="1537" width="11.33203125" style="2" customWidth="1"/>
    <col min="1538" max="1538" width="19.44140625" style="2" customWidth="1"/>
    <col min="1539" max="1539" width="38.88671875" style="2" customWidth="1"/>
    <col min="1540" max="1540" width="34" style="2" customWidth="1"/>
    <col min="1541" max="1541" width="22.5546875" style="2" customWidth="1"/>
    <col min="1542" max="1542" width="13.5546875" style="2" customWidth="1"/>
    <col min="1543" max="1543" width="14.109375" style="2" customWidth="1"/>
    <col min="1544" max="1544" width="26.5546875" style="2" customWidth="1"/>
    <col min="1545" max="1545" width="12.88671875" style="2" customWidth="1"/>
    <col min="1546" max="1546" width="16.33203125" style="2" customWidth="1"/>
    <col min="1547" max="1547" width="18.44140625" style="2" customWidth="1"/>
    <col min="1548" max="1548" width="20.6640625" style="2" customWidth="1"/>
    <col min="1549" max="1549" width="25.109375" style="2" customWidth="1"/>
    <col min="1550" max="1550" width="10.109375" style="2" customWidth="1"/>
    <col min="1551" max="1551" width="22.109375" style="2" customWidth="1"/>
    <col min="1552" max="1552" width="19.5546875" style="2" customWidth="1"/>
    <col min="1553" max="1553" width="21.88671875" style="2" customWidth="1"/>
    <col min="1554" max="1554" width="16.109375" style="2" customWidth="1"/>
    <col min="1555" max="1555" width="24.109375" style="2" customWidth="1"/>
    <col min="1556" max="1556" width="14" style="2" bestFit="1" customWidth="1"/>
    <col min="1557" max="1792" width="8.88671875" style="2"/>
    <col min="1793" max="1793" width="11.33203125" style="2" customWidth="1"/>
    <col min="1794" max="1794" width="19.44140625" style="2" customWidth="1"/>
    <col min="1795" max="1795" width="38.88671875" style="2" customWidth="1"/>
    <col min="1796" max="1796" width="34" style="2" customWidth="1"/>
    <col min="1797" max="1797" width="22.5546875" style="2" customWidth="1"/>
    <col min="1798" max="1798" width="13.5546875" style="2" customWidth="1"/>
    <col min="1799" max="1799" width="14.109375" style="2" customWidth="1"/>
    <col min="1800" max="1800" width="26.5546875" style="2" customWidth="1"/>
    <col min="1801" max="1801" width="12.88671875" style="2" customWidth="1"/>
    <col min="1802" max="1802" width="16.33203125" style="2" customWidth="1"/>
    <col min="1803" max="1803" width="18.44140625" style="2" customWidth="1"/>
    <col min="1804" max="1804" width="20.6640625" style="2" customWidth="1"/>
    <col min="1805" max="1805" width="25.109375" style="2" customWidth="1"/>
    <col min="1806" max="1806" width="10.109375" style="2" customWidth="1"/>
    <col min="1807" max="1807" width="22.109375" style="2" customWidth="1"/>
    <col min="1808" max="1808" width="19.5546875" style="2" customWidth="1"/>
    <col min="1809" max="1809" width="21.88671875" style="2" customWidth="1"/>
    <col min="1810" max="1810" width="16.109375" style="2" customWidth="1"/>
    <col min="1811" max="1811" width="24.109375" style="2" customWidth="1"/>
    <col min="1812" max="1812" width="14" style="2" bestFit="1" customWidth="1"/>
    <col min="1813" max="2048" width="8.88671875" style="2"/>
    <col min="2049" max="2049" width="11.33203125" style="2" customWidth="1"/>
    <col min="2050" max="2050" width="19.44140625" style="2" customWidth="1"/>
    <col min="2051" max="2051" width="38.88671875" style="2" customWidth="1"/>
    <col min="2052" max="2052" width="34" style="2" customWidth="1"/>
    <col min="2053" max="2053" width="22.5546875" style="2" customWidth="1"/>
    <col min="2054" max="2054" width="13.5546875" style="2" customWidth="1"/>
    <col min="2055" max="2055" width="14.109375" style="2" customWidth="1"/>
    <col min="2056" max="2056" width="26.5546875" style="2" customWidth="1"/>
    <col min="2057" max="2057" width="12.88671875" style="2" customWidth="1"/>
    <col min="2058" max="2058" width="16.33203125" style="2" customWidth="1"/>
    <col min="2059" max="2059" width="18.44140625" style="2" customWidth="1"/>
    <col min="2060" max="2060" width="20.6640625" style="2" customWidth="1"/>
    <col min="2061" max="2061" width="25.109375" style="2" customWidth="1"/>
    <col min="2062" max="2062" width="10.109375" style="2" customWidth="1"/>
    <col min="2063" max="2063" width="22.109375" style="2" customWidth="1"/>
    <col min="2064" max="2064" width="19.5546875" style="2" customWidth="1"/>
    <col min="2065" max="2065" width="21.88671875" style="2" customWidth="1"/>
    <col min="2066" max="2066" width="16.109375" style="2" customWidth="1"/>
    <col min="2067" max="2067" width="24.109375" style="2" customWidth="1"/>
    <col min="2068" max="2068" width="14" style="2" bestFit="1" customWidth="1"/>
    <col min="2069" max="2304" width="8.88671875" style="2"/>
    <col min="2305" max="2305" width="11.33203125" style="2" customWidth="1"/>
    <col min="2306" max="2306" width="19.44140625" style="2" customWidth="1"/>
    <col min="2307" max="2307" width="38.88671875" style="2" customWidth="1"/>
    <col min="2308" max="2308" width="34" style="2" customWidth="1"/>
    <col min="2309" max="2309" width="22.5546875" style="2" customWidth="1"/>
    <col min="2310" max="2310" width="13.5546875" style="2" customWidth="1"/>
    <col min="2311" max="2311" width="14.109375" style="2" customWidth="1"/>
    <col min="2312" max="2312" width="26.5546875" style="2" customWidth="1"/>
    <col min="2313" max="2313" width="12.88671875" style="2" customWidth="1"/>
    <col min="2314" max="2314" width="16.33203125" style="2" customWidth="1"/>
    <col min="2315" max="2315" width="18.44140625" style="2" customWidth="1"/>
    <col min="2316" max="2316" width="20.6640625" style="2" customWidth="1"/>
    <col min="2317" max="2317" width="25.109375" style="2" customWidth="1"/>
    <col min="2318" max="2318" width="10.109375" style="2" customWidth="1"/>
    <col min="2319" max="2319" width="22.109375" style="2" customWidth="1"/>
    <col min="2320" max="2320" width="19.5546875" style="2" customWidth="1"/>
    <col min="2321" max="2321" width="21.88671875" style="2" customWidth="1"/>
    <col min="2322" max="2322" width="16.109375" style="2" customWidth="1"/>
    <col min="2323" max="2323" width="24.109375" style="2" customWidth="1"/>
    <col min="2324" max="2324" width="14" style="2" bestFit="1" customWidth="1"/>
    <col min="2325" max="2560" width="8.88671875" style="2"/>
    <col min="2561" max="2561" width="11.33203125" style="2" customWidth="1"/>
    <col min="2562" max="2562" width="19.44140625" style="2" customWidth="1"/>
    <col min="2563" max="2563" width="38.88671875" style="2" customWidth="1"/>
    <col min="2564" max="2564" width="34" style="2" customWidth="1"/>
    <col min="2565" max="2565" width="22.5546875" style="2" customWidth="1"/>
    <col min="2566" max="2566" width="13.5546875" style="2" customWidth="1"/>
    <col min="2567" max="2567" width="14.109375" style="2" customWidth="1"/>
    <col min="2568" max="2568" width="26.5546875" style="2" customWidth="1"/>
    <col min="2569" max="2569" width="12.88671875" style="2" customWidth="1"/>
    <col min="2570" max="2570" width="16.33203125" style="2" customWidth="1"/>
    <col min="2571" max="2571" width="18.44140625" style="2" customWidth="1"/>
    <col min="2572" max="2572" width="20.6640625" style="2" customWidth="1"/>
    <col min="2573" max="2573" width="25.109375" style="2" customWidth="1"/>
    <col min="2574" max="2574" width="10.109375" style="2" customWidth="1"/>
    <col min="2575" max="2575" width="22.109375" style="2" customWidth="1"/>
    <col min="2576" max="2576" width="19.5546875" style="2" customWidth="1"/>
    <col min="2577" max="2577" width="21.88671875" style="2" customWidth="1"/>
    <col min="2578" max="2578" width="16.109375" style="2" customWidth="1"/>
    <col min="2579" max="2579" width="24.109375" style="2" customWidth="1"/>
    <col min="2580" max="2580" width="14" style="2" bestFit="1" customWidth="1"/>
    <col min="2581" max="2816" width="8.88671875" style="2"/>
    <col min="2817" max="2817" width="11.33203125" style="2" customWidth="1"/>
    <col min="2818" max="2818" width="19.44140625" style="2" customWidth="1"/>
    <col min="2819" max="2819" width="38.88671875" style="2" customWidth="1"/>
    <col min="2820" max="2820" width="34" style="2" customWidth="1"/>
    <col min="2821" max="2821" width="22.5546875" style="2" customWidth="1"/>
    <col min="2822" max="2822" width="13.5546875" style="2" customWidth="1"/>
    <col min="2823" max="2823" width="14.109375" style="2" customWidth="1"/>
    <col min="2824" max="2824" width="26.5546875" style="2" customWidth="1"/>
    <col min="2825" max="2825" width="12.88671875" style="2" customWidth="1"/>
    <col min="2826" max="2826" width="16.33203125" style="2" customWidth="1"/>
    <col min="2827" max="2827" width="18.44140625" style="2" customWidth="1"/>
    <col min="2828" max="2828" width="20.6640625" style="2" customWidth="1"/>
    <col min="2829" max="2829" width="25.109375" style="2" customWidth="1"/>
    <col min="2830" max="2830" width="10.109375" style="2" customWidth="1"/>
    <col min="2831" max="2831" width="22.109375" style="2" customWidth="1"/>
    <col min="2832" max="2832" width="19.5546875" style="2" customWidth="1"/>
    <col min="2833" max="2833" width="21.88671875" style="2" customWidth="1"/>
    <col min="2834" max="2834" width="16.109375" style="2" customWidth="1"/>
    <col min="2835" max="2835" width="24.109375" style="2" customWidth="1"/>
    <col min="2836" max="2836" width="14" style="2" bestFit="1" customWidth="1"/>
    <col min="2837" max="3072" width="8.88671875" style="2"/>
    <col min="3073" max="3073" width="11.33203125" style="2" customWidth="1"/>
    <col min="3074" max="3074" width="19.44140625" style="2" customWidth="1"/>
    <col min="3075" max="3075" width="38.88671875" style="2" customWidth="1"/>
    <col min="3076" max="3076" width="34" style="2" customWidth="1"/>
    <col min="3077" max="3077" width="22.5546875" style="2" customWidth="1"/>
    <col min="3078" max="3078" width="13.5546875" style="2" customWidth="1"/>
    <col min="3079" max="3079" width="14.109375" style="2" customWidth="1"/>
    <col min="3080" max="3080" width="26.5546875" style="2" customWidth="1"/>
    <col min="3081" max="3081" width="12.88671875" style="2" customWidth="1"/>
    <col min="3082" max="3082" width="16.33203125" style="2" customWidth="1"/>
    <col min="3083" max="3083" width="18.44140625" style="2" customWidth="1"/>
    <col min="3084" max="3084" width="20.6640625" style="2" customWidth="1"/>
    <col min="3085" max="3085" width="25.109375" style="2" customWidth="1"/>
    <col min="3086" max="3086" width="10.109375" style="2" customWidth="1"/>
    <col min="3087" max="3087" width="22.109375" style="2" customWidth="1"/>
    <col min="3088" max="3088" width="19.5546875" style="2" customWidth="1"/>
    <col min="3089" max="3089" width="21.88671875" style="2" customWidth="1"/>
    <col min="3090" max="3090" width="16.109375" style="2" customWidth="1"/>
    <col min="3091" max="3091" width="24.109375" style="2" customWidth="1"/>
    <col min="3092" max="3092" width="14" style="2" bestFit="1" customWidth="1"/>
    <col min="3093" max="3328" width="8.88671875" style="2"/>
    <col min="3329" max="3329" width="11.33203125" style="2" customWidth="1"/>
    <col min="3330" max="3330" width="19.44140625" style="2" customWidth="1"/>
    <col min="3331" max="3331" width="38.88671875" style="2" customWidth="1"/>
    <col min="3332" max="3332" width="34" style="2" customWidth="1"/>
    <col min="3333" max="3333" width="22.5546875" style="2" customWidth="1"/>
    <col min="3334" max="3334" width="13.5546875" style="2" customWidth="1"/>
    <col min="3335" max="3335" width="14.109375" style="2" customWidth="1"/>
    <col min="3336" max="3336" width="26.5546875" style="2" customWidth="1"/>
    <col min="3337" max="3337" width="12.88671875" style="2" customWidth="1"/>
    <col min="3338" max="3338" width="16.33203125" style="2" customWidth="1"/>
    <col min="3339" max="3339" width="18.44140625" style="2" customWidth="1"/>
    <col min="3340" max="3340" width="20.6640625" style="2" customWidth="1"/>
    <col min="3341" max="3341" width="25.109375" style="2" customWidth="1"/>
    <col min="3342" max="3342" width="10.109375" style="2" customWidth="1"/>
    <col min="3343" max="3343" width="22.109375" style="2" customWidth="1"/>
    <col min="3344" max="3344" width="19.5546875" style="2" customWidth="1"/>
    <col min="3345" max="3345" width="21.88671875" style="2" customWidth="1"/>
    <col min="3346" max="3346" width="16.109375" style="2" customWidth="1"/>
    <col min="3347" max="3347" width="24.109375" style="2" customWidth="1"/>
    <col min="3348" max="3348" width="14" style="2" bestFit="1" customWidth="1"/>
    <col min="3349" max="3584" width="8.88671875" style="2"/>
    <col min="3585" max="3585" width="11.33203125" style="2" customWidth="1"/>
    <col min="3586" max="3586" width="19.44140625" style="2" customWidth="1"/>
    <col min="3587" max="3587" width="38.88671875" style="2" customWidth="1"/>
    <col min="3588" max="3588" width="34" style="2" customWidth="1"/>
    <col min="3589" max="3589" width="22.5546875" style="2" customWidth="1"/>
    <col min="3590" max="3590" width="13.5546875" style="2" customWidth="1"/>
    <col min="3591" max="3591" width="14.109375" style="2" customWidth="1"/>
    <col min="3592" max="3592" width="26.5546875" style="2" customWidth="1"/>
    <col min="3593" max="3593" width="12.88671875" style="2" customWidth="1"/>
    <col min="3594" max="3594" width="16.33203125" style="2" customWidth="1"/>
    <col min="3595" max="3595" width="18.44140625" style="2" customWidth="1"/>
    <col min="3596" max="3596" width="20.6640625" style="2" customWidth="1"/>
    <col min="3597" max="3597" width="25.109375" style="2" customWidth="1"/>
    <col min="3598" max="3598" width="10.109375" style="2" customWidth="1"/>
    <col min="3599" max="3599" width="22.109375" style="2" customWidth="1"/>
    <col min="3600" max="3600" width="19.5546875" style="2" customWidth="1"/>
    <col min="3601" max="3601" width="21.88671875" style="2" customWidth="1"/>
    <col min="3602" max="3602" width="16.109375" style="2" customWidth="1"/>
    <col min="3603" max="3603" width="24.109375" style="2" customWidth="1"/>
    <col min="3604" max="3604" width="14" style="2" bestFit="1" customWidth="1"/>
    <col min="3605" max="3840" width="8.88671875" style="2"/>
    <col min="3841" max="3841" width="11.33203125" style="2" customWidth="1"/>
    <col min="3842" max="3842" width="19.44140625" style="2" customWidth="1"/>
    <col min="3843" max="3843" width="38.88671875" style="2" customWidth="1"/>
    <col min="3844" max="3844" width="34" style="2" customWidth="1"/>
    <col min="3845" max="3845" width="22.5546875" style="2" customWidth="1"/>
    <col min="3846" max="3846" width="13.5546875" style="2" customWidth="1"/>
    <col min="3847" max="3847" width="14.109375" style="2" customWidth="1"/>
    <col min="3848" max="3848" width="26.5546875" style="2" customWidth="1"/>
    <col min="3849" max="3849" width="12.88671875" style="2" customWidth="1"/>
    <col min="3850" max="3850" width="16.33203125" style="2" customWidth="1"/>
    <col min="3851" max="3851" width="18.44140625" style="2" customWidth="1"/>
    <col min="3852" max="3852" width="20.6640625" style="2" customWidth="1"/>
    <col min="3853" max="3853" width="25.109375" style="2" customWidth="1"/>
    <col min="3854" max="3854" width="10.109375" style="2" customWidth="1"/>
    <col min="3855" max="3855" width="22.109375" style="2" customWidth="1"/>
    <col min="3856" max="3856" width="19.5546875" style="2" customWidth="1"/>
    <col min="3857" max="3857" width="21.88671875" style="2" customWidth="1"/>
    <col min="3858" max="3858" width="16.109375" style="2" customWidth="1"/>
    <col min="3859" max="3859" width="24.109375" style="2" customWidth="1"/>
    <col min="3860" max="3860" width="14" style="2" bestFit="1" customWidth="1"/>
    <col min="3861" max="4096" width="8.88671875" style="2"/>
    <col min="4097" max="4097" width="11.33203125" style="2" customWidth="1"/>
    <col min="4098" max="4098" width="19.44140625" style="2" customWidth="1"/>
    <col min="4099" max="4099" width="38.88671875" style="2" customWidth="1"/>
    <col min="4100" max="4100" width="34" style="2" customWidth="1"/>
    <col min="4101" max="4101" width="22.5546875" style="2" customWidth="1"/>
    <col min="4102" max="4102" width="13.5546875" style="2" customWidth="1"/>
    <col min="4103" max="4103" width="14.109375" style="2" customWidth="1"/>
    <col min="4104" max="4104" width="26.5546875" style="2" customWidth="1"/>
    <col min="4105" max="4105" width="12.88671875" style="2" customWidth="1"/>
    <col min="4106" max="4106" width="16.33203125" style="2" customWidth="1"/>
    <col min="4107" max="4107" width="18.44140625" style="2" customWidth="1"/>
    <col min="4108" max="4108" width="20.6640625" style="2" customWidth="1"/>
    <col min="4109" max="4109" width="25.109375" style="2" customWidth="1"/>
    <col min="4110" max="4110" width="10.109375" style="2" customWidth="1"/>
    <col min="4111" max="4111" width="22.109375" style="2" customWidth="1"/>
    <col min="4112" max="4112" width="19.5546875" style="2" customWidth="1"/>
    <col min="4113" max="4113" width="21.88671875" style="2" customWidth="1"/>
    <col min="4114" max="4114" width="16.109375" style="2" customWidth="1"/>
    <col min="4115" max="4115" width="24.109375" style="2" customWidth="1"/>
    <col min="4116" max="4116" width="14" style="2" bestFit="1" customWidth="1"/>
    <col min="4117" max="4352" width="8.88671875" style="2"/>
    <col min="4353" max="4353" width="11.33203125" style="2" customWidth="1"/>
    <col min="4354" max="4354" width="19.44140625" style="2" customWidth="1"/>
    <col min="4355" max="4355" width="38.88671875" style="2" customWidth="1"/>
    <col min="4356" max="4356" width="34" style="2" customWidth="1"/>
    <col min="4357" max="4357" width="22.5546875" style="2" customWidth="1"/>
    <col min="4358" max="4358" width="13.5546875" style="2" customWidth="1"/>
    <col min="4359" max="4359" width="14.109375" style="2" customWidth="1"/>
    <col min="4360" max="4360" width="26.5546875" style="2" customWidth="1"/>
    <col min="4361" max="4361" width="12.88671875" style="2" customWidth="1"/>
    <col min="4362" max="4362" width="16.33203125" style="2" customWidth="1"/>
    <col min="4363" max="4363" width="18.44140625" style="2" customWidth="1"/>
    <col min="4364" max="4364" width="20.6640625" style="2" customWidth="1"/>
    <col min="4365" max="4365" width="25.109375" style="2" customWidth="1"/>
    <col min="4366" max="4366" width="10.109375" style="2" customWidth="1"/>
    <col min="4367" max="4367" width="22.109375" style="2" customWidth="1"/>
    <col min="4368" max="4368" width="19.5546875" style="2" customWidth="1"/>
    <col min="4369" max="4369" width="21.88671875" style="2" customWidth="1"/>
    <col min="4370" max="4370" width="16.109375" style="2" customWidth="1"/>
    <col min="4371" max="4371" width="24.109375" style="2" customWidth="1"/>
    <col min="4372" max="4372" width="14" style="2" bestFit="1" customWidth="1"/>
    <col min="4373" max="4608" width="8.88671875" style="2"/>
    <col min="4609" max="4609" width="11.33203125" style="2" customWidth="1"/>
    <col min="4610" max="4610" width="19.44140625" style="2" customWidth="1"/>
    <col min="4611" max="4611" width="38.88671875" style="2" customWidth="1"/>
    <col min="4612" max="4612" width="34" style="2" customWidth="1"/>
    <col min="4613" max="4613" width="22.5546875" style="2" customWidth="1"/>
    <col min="4614" max="4614" width="13.5546875" style="2" customWidth="1"/>
    <col min="4615" max="4615" width="14.109375" style="2" customWidth="1"/>
    <col min="4616" max="4616" width="26.5546875" style="2" customWidth="1"/>
    <col min="4617" max="4617" width="12.88671875" style="2" customWidth="1"/>
    <col min="4618" max="4618" width="16.33203125" style="2" customWidth="1"/>
    <col min="4619" max="4619" width="18.44140625" style="2" customWidth="1"/>
    <col min="4620" max="4620" width="20.6640625" style="2" customWidth="1"/>
    <col min="4621" max="4621" width="25.109375" style="2" customWidth="1"/>
    <col min="4622" max="4622" width="10.109375" style="2" customWidth="1"/>
    <col min="4623" max="4623" width="22.109375" style="2" customWidth="1"/>
    <col min="4624" max="4624" width="19.5546875" style="2" customWidth="1"/>
    <col min="4625" max="4625" width="21.88671875" style="2" customWidth="1"/>
    <col min="4626" max="4626" width="16.109375" style="2" customWidth="1"/>
    <col min="4627" max="4627" width="24.109375" style="2" customWidth="1"/>
    <col min="4628" max="4628" width="14" style="2" bestFit="1" customWidth="1"/>
    <col min="4629" max="4864" width="8.88671875" style="2"/>
    <col min="4865" max="4865" width="11.33203125" style="2" customWidth="1"/>
    <col min="4866" max="4866" width="19.44140625" style="2" customWidth="1"/>
    <col min="4867" max="4867" width="38.88671875" style="2" customWidth="1"/>
    <col min="4868" max="4868" width="34" style="2" customWidth="1"/>
    <col min="4869" max="4869" width="22.5546875" style="2" customWidth="1"/>
    <col min="4870" max="4870" width="13.5546875" style="2" customWidth="1"/>
    <col min="4871" max="4871" width="14.109375" style="2" customWidth="1"/>
    <col min="4872" max="4872" width="26.5546875" style="2" customWidth="1"/>
    <col min="4873" max="4873" width="12.88671875" style="2" customWidth="1"/>
    <col min="4874" max="4874" width="16.33203125" style="2" customWidth="1"/>
    <col min="4875" max="4875" width="18.44140625" style="2" customWidth="1"/>
    <col min="4876" max="4876" width="20.6640625" style="2" customWidth="1"/>
    <col min="4877" max="4877" width="25.109375" style="2" customWidth="1"/>
    <col min="4878" max="4878" width="10.109375" style="2" customWidth="1"/>
    <col min="4879" max="4879" width="22.109375" style="2" customWidth="1"/>
    <col min="4880" max="4880" width="19.5546875" style="2" customWidth="1"/>
    <col min="4881" max="4881" width="21.88671875" style="2" customWidth="1"/>
    <col min="4882" max="4882" width="16.109375" style="2" customWidth="1"/>
    <col min="4883" max="4883" width="24.109375" style="2" customWidth="1"/>
    <col min="4884" max="4884" width="14" style="2" bestFit="1" customWidth="1"/>
    <col min="4885" max="5120" width="8.88671875" style="2"/>
    <col min="5121" max="5121" width="11.33203125" style="2" customWidth="1"/>
    <col min="5122" max="5122" width="19.44140625" style="2" customWidth="1"/>
    <col min="5123" max="5123" width="38.88671875" style="2" customWidth="1"/>
    <col min="5124" max="5124" width="34" style="2" customWidth="1"/>
    <col min="5125" max="5125" width="22.5546875" style="2" customWidth="1"/>
    <col min="5126" max="5126" width="13.5546875" style="2" customWidth="1"/>
    <col min="5127" max="5127" width="14.109375" style="2" customWidth="1"/>
    <col min="5128" max="5128" width="26.5546875" style="2" customWidth="1"/>
    <col min="5129" max="5129" width="12.88671875" style="2" customWidth="1"/>
    <col min="5130" max="5130" width="16.33203125" style="2" customWidth="1"/>
    <col min="5131" max="5131" width="18.44140625" style="2" customWidth="1"/>
    <col min="5132" max="5132" width="20.6640625" style="2" customWidth="1"/>
    <col min="5133" max="5133" width="25.109375" style="2" customWidth="1"/>
    <col min="5134" max="5134" width="10.109375" style="2" customWidth="1"/>
    <col min="5135" max="5135" width="22.109375" style="2" customWidth="1"/>
    <col min="5136" max="5136" width="19.5546875" style="2" customWidth="1"/>
    <col min="5137" max="5137" width="21.88671875" style="2" customWidth="1"/>
    <col min="5138" max="5138" width="16.109375" style="2" customWidth="1"/>
    <col min="5139" max="5139" width="24.109375" style="2" customWidth="1"/>
    <col min="5140" max="5140" width="14" style="2" bestFit="1" customWidth="1"/>
    <col min="5141" max="5376" width="8.88671875" style="2"/>
    <col min="5377" max="5377" width="11.33203125" style="2" customWidth="1"/>
    <col min="5378" max="5378" width="19.44140625" style="2" customWidth="1"/>
    <col min="5379" max="5379" width="38.88671875" style="2" customWidth="1"/>
    <col min="5380" max="5380" width="34" style="2" customWidth="1"/>
    <col min="5381" max="5381" width="22.5546875" style="2" customWidth="1"/>
    <col min="5382" max="5382" width="13.5546875" style="2" customWidth="1"/>
    <col min="5383" max="5383" width="14.109375" style="2" customWidth="1"/>
    <col min="5384" max="5384" width="26.5546875" style="2" customWidth="1"/>
    <col min="5385" max="5385" width="12.88671875" style="2" customWidth="1"/>
    <col min="5386" max="5386" width="16.33203125" style="2" customWidth="1"/>
    <col min="5387" max="5387" width="18.44140625" style="2" customWidth="1"/>
    <col min="5388" max="5388" width="20.6640625" style="2" customWidth="1"/>
    <col min="5389" max="5389" width="25.109375" style="2" customWidth="1"/>
    <col min="5390" max="5390" width="10.109375" style="2" customWidth="1"/>
    <col min="5391" max="5391" width="22.109375" style="2" customWidth="1"/>
    <col min="5392" max="5392" width="19.5546875" style="2" customWidth="1"/>
    <col min="5393" max="5393" width="21.88671875" style="2" customWidth="1"/>
    <col min="5394" max="5394" width="16.109375" style="2" customWidth="1"/>
    <col min="5395" max="5395" width="24.109375" style="2" customWidth="1"/>
    <col min="5396" max="5396" width="14" style="2" bestFit="1" customWidth="1"/>
    <col min="5397" max="5632" width="8.88671875" style="2"/>
    <col min="5633" max="5633" width="11.33203125" style="2" customWidth="1"/>
    <col min="5634" max="5634" width="19.44140625" style="2" customWidth="1"/>
    <col min="5635" max="5635" width="38.88671875" style="2" customWidth="1"/>
    <col min="5636" max="5636" width="34" style="2" customWidth="1"/>
    <col min="5637" max="5637" width="22.5546875" style="2" customWidth="1"/>
    <col min="5638" max="5638" width="13.5546875" style="2" customWidth="1"/>
    <col min="5639" max="5639" width="14.109375" style="2" customWidth="1"/>
    <col min="5640" max="5640" width="26.5546875" style="2" customWidth="1"/>
    <col min="5641" max="5641" width="12.88671875" style="2" customWidth="1"/>
    <col min="5642" max="5642" width="16.33203125" style="2" customWidth="1"/>
    <col min="5643" max="5643" width="18.44140625" style="2" customWidth="1"/>
    <col min="5644" max="5644" width="20.6640625" style="2" customWidth="1"/>
    <col min="5645" max="5645" width="25.109375" style="2" customWidth="1"/>
    <col min="5646" max="5646" width="10.109375" style="2" customWidth="1"/>
    <col min="5647" max="5647" width="22.109375" style="2" customWidth="1"/>
    <col min="5648" max="5648" width="19.5546875" style="2" customWidth="1"/>
    <col min="5649" max="5649" width="21.88671875" style="2" customWidth="1"/>
    <col min="5650" max="5650" width="16.109375" style="2" customWidth="1"/>
    <col min="5651" max="5651" width="24.109375" style="2" customWidth="1"/>
    <col min="5652" max="5652" width="14" style="2" bestFit="1" customWidth="1"/>
    <col min="5653" max="5888" width="8.88671875" style="2"/>
    <col min="5889" max="5889" width="11.33203125" style="2" customWidth="1"/>
    <col min="5890" max="5890" width="19.44140625" style="2" customWidth="1"/>
    <col min="5891" max="5891" width="38.88671875" style="2" customWidth="1"/>
    <col min="5892" max="5892" width="34" style="2" customWidth="1"/>
    <col min="5893" max="5893" width="22.5546875" style="2" customWidth="1"/>
    <col min="5894" max="5894" width="13.5546875" style="2" customWidth="1"/>
    <col min="5895" max="5895" width="14.109375" style="2" customWidth="1"/>
    <col min="5896" max="5896" width="26.5546875" style="2" customWidth="1"/>
    <col min="5897" max="5897" width="12.88671875" style="2" customWidth="1"/>
    <col min="5898" max="5898" width="16.33203125" style="2" customWidth="1"/>
    <col min="5899" max="5899" width="18.44140625" style="2" customWidth="1"/>
    <col min="5900" max="5900" width="20.6640625" style="2" customWidth="1"/>
    <col min="5901" max="5901" width="25.109375" style="2" customWidth="1"/>
    <col min="5902" max="5902" width="10.109375" style="2" customWidth="1"/>
    <col min="5903" max="5903" width="22.109375" style="2" customWidth="1"/>
    <col min="5904" max="5904" width="19.5546875" style="2" customWidth="1"/>
    <col min="5905" max="5905" width="21.88671875" style="2" customWidth="1"/>
    <col min="5906" max="5906" width="16.109375" style="2" customWidth="1"/>
    <col min="5907" max="5907" width="24.109375" style="2" customWidth="1"/>
    <col min="5908" max="5908" width="14" style="2" bestFit="1" customWidth="1"/>
    <col min="5909" max="6144" width="8.88671875" style="2"/>
    <col min="6145" max="6145" width="11.33203125" style="2" customWidth="1"/>
    <col min="6146" max="6146" width="19.44140625" style="2" customWidth="1"/>
    <col min="6147" max="6147" width="38.88671875" style="2" customWidth="1"/>
    <col min="6148" max="6148" width="34" style="2" customWidth="1"/>
    <col min="6149" max="6149" width="22.5546875" style="2" customWidth="1"/>
    <col min="6150" max="6150" width="13.5546875" style="2" customWidth="1"/>
    <col min="6151" max="6151" width="14.109375" style="2" customWidth="1"/>
    <col min="6152" max="6152" width="26.5546875" style="2" customWidth="1"/>
    <col min="6153" max="6153" width="12.88671875" style="2" customWidth="1"/>
    <col min="6154" max="6154" width="16.33203125" style="2" customWidth="1"/>
    <col min="6155" max="6155" width="18.44140625" style="2" customWidth="1"/>
    <col min="6156" max="6156" width="20.6640625" style="2" customWidth="1"/>
    <col min="6157" max="6157" width="25.109375" style="2" customWidth="1"/>
    <col min="6158" max="6158" width="10.109375" style="2" customWidth="1"/>
    <col min="6159" max="6159" width="22.109375" style="2" customWidth="1"/>
    <col min="6160" max="6160" width="19.5546875" style="2" customWidth="1"/>
    <col min="6161" max="6161" width="21.88671875" style="2" customWidth="1"/>
    <col min="6162" max="6162" width="16.109375" style="2" customWidth="1"/>
    <col min="6163" max="6163" width="24.109375" style="2" customWidth="1"/>
    <col min="6164" max="6164" width="14" style="2" bestFit="1" customWidth="1"/>
    <col min="6165" max="6400" width="8.88671875" style="2"/>
    <col min="6401" max="6401" width="11.33203125" style="2" customWidth="1"/>
    <col min="6402" max="6402" width="19.44140625" style="2" customWidth="1"/>
    <col min="6403" max="6403" width="38.88671875" style="2" customWidth="1"/>
    <col min="6404" max="6404" width="34" style="2" customWidth="1"/>
    <col min="6405" max="6405" width="22.5546875" style="2" customWidth="1"/>
    <col min="6406" max="6406" width="13.5546875" style="2" customWidth="1"/>
    <col min="6407" max="6407" width="14.109375" style="2" customWidth="1"/>
    <col min="6408" max="6408" width="26.5546875" style="2" customWidth="1"/>
    <col min="6409" max="6409" width="12.88671875" style="2" customWidth="1"/>
    <col min="6410" max="6410" width="16.33203125" style="2" customWidth="1"/>
    <col min="6411" max="6411" width="18.44140625" style="2" customWidth="1"/>
    <col min="6412" max="6412" width="20.6640625" style="2" customWidth="1"/>
    <col min="6413" max="6413" width="25.109375" style="2" customWidth="1"/>
    <col min="6414" max="6414" width="10.109375" style="2" customWidth="1"/>
    <col min="6415" max="6415" width="22.109375" style="2" customWidth="1"/>
    <col min="6416" max="6416" width="19.5546875" style="2" customWidth="1"/>
    <col min="6417" max="6417" width="21.88671875" style="2" customWidth="1"/>
    <col min="6418" max="6418" width="16.109375" style="2" customWidth="1"/>
    <col min="6419" max="6419" width="24.109375" style="2" customWidth="1"/>
    <col min="6420" max="6420" width="14" style="2" bestFit="1" customWidth="1"/>
    <col min="6421" max="6656" width="8.88671875" style="2"/>
    <col min="6657" max="6657" width="11.33203125" style="2" customWidth="1"/>
    <col min="6658" max="6658" width="19.44140625" style="2" customWidth="1"/>
    <col min="6659" max="6659" width="38.88671875" style="2" customWidth="1"/>
    <col min="6660" max="6660" width="34" style="2" customWidth="1"/>
    <col min="6661" max="6661" width="22.5546875" style="2" customWidth="1"/>
    <col min="6662" max="6662" width="13.5546875" style="2" customWidth="1"/>
    <col min="6663" max="6663" width="14.109375" style="2" customWidth="1"/>
    <col min="6664" max="6664" width="26.5546875" style="2" customWidth="1"/>
    <col min="6665" max="6665" width="12.88671875" style="2" customWidth="1"/>
    <col min="6666" max="6666" width="16.33203125" style="2" customWidth="1"/>
    <col min="6667" max="6667" width="18.44140625" style="2" customWidth="1"/>
    <col min="6668" max="6668" width="20.6640625" style="2" customWidth="1"/>
    <col min="6669" max="6669" width="25.109375" style="2" customWidth="1"/>
    <col min="6670" max="6670" width="10.109375" style="2" customWidth="1"/>
    <col min="6671" max="6671" width="22.109375" style="2" customWidth="1"/>
    <col min="6672" max="6672" width="19.5546875" style="2" customWidth="1"/>
    <col min="6673" max="6673" width="21.88671875" style="2" customWidth="1"/>
    <col min="6674" max="6674" width="16.109375" style="2" customWidth="1"/>
    <col min="6675" max="6675" width="24.109375" style="2" customWidth="1"/>
    <col min="6676" max="6676" width="14" style="2" bestFit="1" customWidth="1"/>
    <col min="6677" max="6912" width="8.88671875" style="2"/>
    <col min="6913" max="6913" width="11.33203125" style="2" customWidth="1"/>
    <col min="6914" max="6914" width="19.44140625" style="2" customWidth="1"/>
    <col min="6915" max="6915" width="38.88671875" style="2" customWidth="1"/>
    <col min="6916" max="6916" width="34" style="2" customWidth="1"/>
    <col min="6917" max="6917" width="22.5546875" style="2" customWidth="1"/>
    <col min="6918" max="6918" width="13.5546875" style="2" customWidth="1"/>
    <col min="6919" max="6919" width="14.109375" style="2" customWidth="1"/>
    <col min="6920" max="6920" width="26.5546875" style="2" customWidth="1"/>
    <col min="6921" max="6921" width="12.88671875" style="2" customWidth="1"/>
    <col min="6922" max="6922" width="16.33203125" style="2" customWidth="1"/>
    <col min="6923" max="6923" width="18.44140625" style="2" customWidth="1"/>
    <col min="6924" max="6924" width="20.6640625" style="2" customWidth="1"/>
    <col min="6925" max="6925" width="25.109375" style="2" customWidth="1"/>
    <col min="6926" max="6926" width="10.109375" style="2" customWidth="1"/>
    <col min="6927" max="6927" width="22.109375" style="2" customWidth="1"/>
    <col min="6928" max="6928" width="19.5546875" style="2" customWidth="1"/>
    <col min="6929" max="6929" width="21.88671875" style="2" customWidth="1"/>
    <col min="6930" max="6930" width="16.109375" style="2" customWidth="1"/>
    <col min="6931" max="6931" width="24.109375" style="2" customWidth="1"/>
    <col min="6932" max="6932" width="14" style="2" bestFit="1" customWidth="1"/>
    <col min="6933" max="7168" width="8.88671875" style="2"/>
    <col min="7169" max="7169" width="11.33203125" style="2" customWidth="1"/>
    <col min="7170" max="7170" width="19.44140625" style="2" customWidth="1"/>
    <col min="7171" max="7171" width="38.88671875" style="2" customWidth="1"/>
    <col min="7172" max="7172" width="34" style="2" customWidth="1"/>
    <col min="7173" max="7173" width="22.5546875" style="2" customWidth="1"/>
    <col min="7174" max="7174" width="13.5546875" style="2" customWidth="1"/>
    <col min="7175" max="7175" width="14.109375" style="2" customWidth="1"/>
    <col min="7176" max="7176" width="26.5546875" style="2" customWidth="1"/>
    <col min="7177" max="7177" width="12.88671875" style="2" customWidth="1"/>
    <col min="7178" max="7178" width="16.33203125" style="2" customWidth="1"/>
    <col min="7179" max="7179" width="18.44140625" style="2" customWidth="1"/>
    <col min="7180" max="7180" width="20.6640625" style="2" customWidth="1"/>
    <col min="7181" max="7181" width="25.109375" style="2" customWidth="1"/>
    <col min="7182" max="7182" width="10.109375" style="2" customWidth="1"/>
    <col min="7183" max="7183" width="22.109375" style="2" customWidth="1"/>
    <col min="7184" max="7184" width="19.5546875" style="2" customWidth="1"/>
    <col min="7185" max="7185" width="21.88671875" style="2" customWidth="1"/>
    <col min="7186" max="7186" width="16.109375" style="2" customWidth="1"/>
    <col min="7187" max="7187" width="24.109375" style="2" customWidth="1"/>
    <col min="7188" max="7188" width="14" style="2" bestFit="1" customWidth="1"/>
    <col min="7189" max="7424" width="8.88671875" style="2"/>
    <col min="7425" max="7425" width="11.33203125" style="2" customWidth="1"/>
    <col min="7426" max="7426" width="19.44140625" style="2" customWidth="1"/>
    <col min="7427" max="7427" width="38.88671875" style="2" customWidth="1"/>
    <col min="7428" max="7428" width="34" style="2" customWidth="1"/>
    <col min="7429" max="7429" width="22.5546875" style="2" customWidth="1"/>
    <col min="7430" max="7430" width="13.5546875" style="2" customWidth="1"/>
    <col min="7431" max="7431" width="14.109375" style="2" customWidth="1"/>
    <col min="7432" max="7432" width="26.5546875" style="2" customWidth="1"/>
    <col min="7433" max="7433" width="12.88671875" style="2" customWidth="1"/>
    <col min="7434" max="7434" width="16.33203125" style="2" customWidth="1"/>
    <col min="7435" max="7435" width="18.44140625" style="2" customWidth="1"/>
    <col min="7436" max="7436" width="20.6640625" style="2" customWidth="1"/>
    <col min="7437" max="7437" width="25.109375" style="2" customWidth="1"/>
    <col min="7438" max="7438" width="10.109375" style="2" customWidth="1"/>
    <col min="7439" max="7439" width="22.109375" style="2" customWidth="1"/>
    <col min="7440" max="7440" width="19.5546875" style="2" customWidth="1"/>
    <col min="7441" max="7441" width="21.88671875" style="2" customWidth="1"/>
    <col min="7442" max="7442" width="16.109375" style="2" customWidth="1"/>
    <col min="7443" max="7443" width="24.109375" style="2" customWidth="1"/>
    <col min="7444" max="7444" width="14" style="2" bestFit="1" customWidth="1"/>
    <col min="7445" max="7680" width="8.88671875" style="2"/>
    <col min="7681" max="7681" width="11.33203125" style="2" customWidth="1"/>
    <col min="7682" max="7682" width="19.44140625" style="2" customWidth="1"/>
    <col min="7683" max="7683" width="38.88671875" style="2" customWidth="1"/>
    <col min="7684" max="7684" width="34" style="2" customWidth="1"/>
    <col min="7685" max="7685" width="22.5546875" style="2" customWidth="1"/>
    <col min="7686" max="7686" width="13.5546875" style="2" customWidth="1"/>
    <col min="7687" max="7687" width="14.109375" style="2" customWidth="1"/>
    <col min="7688" max="7688" width="26.5546875" style="2" customWidth="1"/>
    <col min="7689" max="7689" width="12.88671875" style="2" customWidth="1"/>
    <col min="7690" max="7690" width="16.33203125" style="2" customWidth="1"/>
    <col min="7691" max="7691" width="18.44140625" style="2" customWidth="1"/>
    <col min="7692" max="7692" width="20.6640625" style="2" customWidth="1"/>
    <col min="7693" max="7693" width="25.109375" style="2" customWidth="1"/>
    <col min="7694" max="7694" width="10.109375" style="2" customWidth="1"/>
    <col min="7695" max="7695" width="22.109375" style="2" customWidth="1"/>
    <col min="7696" max="7696" width="19.5546875" style="2" customWidth="1"/>
    <col min="7697" max="7697" width="21.88671875" style="2" customWidth="1"/>
    <col min="7698" max="7698" width="16.109375" style="2" customWidth="1"/>
    <col min="7699" max="7699" width="24.109375" style="2" customWidth="1"/>
    <col min="7700" max="7700" width="14" style="2" bestFit="1" customWidth="1"/>
    <col min="7701" max="7936" width="8.88671875" style="2"/>
    <col min="7937" max="7937" width="11.33203125" style="2" customWidth="1"/>
    <col min="7938" max="7938" width="19.44140625" style="2" customWidth="1"/>
    <col min="7939" max="7939" width="38.88671875" style="2" customWidth="1"/>
    <col min="7940" max="7940" width="34" style="2" customWidth="1"/>
    <col min="7941" max="7941" width="22.5546875" style="2" customWidth="1"/>
    <col min="7942" max="7942" width="13.5546875" style="2" customWidth="1"/>
    <col min="7943" max="7943" width="14.109375" style="2" customWidth="1"/>
    <col min="7944" max="7944" width="26.5546875" style="2" customWidth="1"/>
    <col min="7945" max="7945" width="12.88671875" style="2" customWidth="1"/>
    <col min="7946" max="7946" width="16.33203125" style="2" customWidth="1"/>
    <col min="7947" max="7947" width="18.44140625" style="2" customWidth="1"/>
    <col min="7948" max="7948" width="20.6640625" style="2" customWidth="1"/>
    <col min="7949" max="7949" width="25.109375" style="2" customWidth="1"/>
    <col min="7950" max="7950" width="10.109375" style="2" customWidth="1"/>
    <col min="7951" max="7951" width="22.109375" style="2" customWidth="1"/>
    <col min="7952" max="7952" width="19.5546875" style="2" customWidth="1"/>
    <col min="7953" max="7953" width="21.88671875" style="2" customWidth="1"/>
    <col min="7954" max="7954" width="16.109375" style="2" customWidth="1"/>
    <col min="7955" max="7955" width="24.109375" style="2" customWidth="1"/>
    <col min="7956" max="7956" width="14" style="2" bestFit="1" customWidth="1"/>
    <col min="7957" max="8192" width="8.88671875" style="2"/>
    <col min="8193" max="8193" width="11.33203125" style="2" customWidth="1"/>
    <col min="8194" max="8194" width="19.44140625" style="2" customWidth="1"/>
    <col min="8195" max="8195" width="38.88671875" style="2" customWidth="1"/>
    <col min="8196" max="8196" width="34" style="2" customWidth="1"/>
    <col min="8197" max="8197" width="22.5546875" style="2" customWidth="1"/>
    <col min="8198" max="8198" width="13.5546875" style="2" customWidth="1"/>
    <col min="8199" max="8199" width="14.109375" style="2" customWidth="1"/>
    <col min="8200" max="8200" width="26.5546875" style="2" customWidth="1"/>
    <col min="8201" max="8201" width="12.88671875" style="2" customWidth="1"/>
    <col min="8202" max="8202" width="16.33203125" style="2" customWidth="1"/>
    <col min="8203" max="8203" width="18.44140625" style="2" customWidth="1"/>
    <col min="8204" max="8204" width="20.6640625" style="2" customWidth="1"/>
    <col min="8205" max="8205" width="25.109375" style="2" customWidth="1"/>
    <col min="8206" max="8206" width="10.109375" style="2" customWidth="1"/>
    <col min="8207" max="8207" width="22.109375" style="2" customWidth="1"/>
    <col min="8208" max="8208" width="19.5546875" style="2" customWidth="1"/>
    <col min="8209" max="8209" width="21.88671875" style="2" customWidth="1"/>
    <col min="8210" max="8210" width="16.109375" style="2" customWidth="1"/>
    <col min="8211" max="8211" width="24.109375" style="2" customWidth="1"/>
    <col min="8212" max="8212" width="14" style="2" bestFit="1" customWidth="1"/>
    <col min="8213" max="8448" width="8.88671875" style="2"/>
    <col min="8449" max="8449" width="11.33203125" style="2" customWidth="1"/>
    <col min="8450" max="8450" width="19.44140625" style="2" customWidth="1"/>
    <col min="8451" max="8451" width="38.88671875" style="2" customWidth="1"/>
    <col min="8452" max="8452" width="34" style="2" customWidth="1"/>
    <col min="8453" max="8453" width="22.5546875" style="2" customWidth="1"/>
    <col min="8454" max="8454" width="13.5546875" style="2" customWidth="1"/>
    <col min="8455" max="8455" width="14.109375" style="2" customWidth="1"/>
    <col min="8456" max="8456" width="26.5546875" style="2" customWidth="1"/>
    <col min="8457" max="8457" width="12.88671875" style="2" customWidth="1"/>
    <col min="8458" max="8458" width="16.33203125" style="2" customWidth="1"/>
    <col min="8459" max="8459" width="18.44140625" style="2" customWidth="1"/>
    <col min="8460" max="8460" width="20.6640625" style="2" customWidth="1"/>
    <col min="8461" max="8461" width="25.109375" style="2" customWidth="1"/>
    <col min="8462" max="8462" width="10.109375" style="2" customWidth="1"/>
    <col min="8463" max="8463" width="22.109375" style="2" customWidth="1"/>
    <col min="8464" max="8464" width="19.5546875" style="2" customWidth="1"/>
    <col min="8465" max="8465" width="21.88671875" style="2" customWidth="1"/>
    <col min="8466" max="8466" width="16.109375" style="2" customWidth="1"/>
    <col min="8467" max="8467" width="24.109375" style="2" customWidth="1"/>
    <col min="8468" max="8468" width="14" style="2" bestFit="1" customWidth="1"/>
    <col min="8469" max="8704" width="8.88671875" style="2"/>
    <col min="8705" max="8705" width="11.33203125" style="2" customWidth="1"/>
    <col min="8706" max="8706" width="19.44140625" style="2" customWidth="1"/>
    <col min="8707" max="8707" width="38.88671875" style="2" customWidth="1"/>
    <col min="8708" max="8708" width="34" style="2" customWidth="1"/>
    <col min="8709" max="8709" width="22.5546875" style="2" customWidth="1"/>
    <col min="8710" max="8710" width="13.5546875" style="2" customWidth="1"/>
    <col min="8711" max="8711" width="14.109375" style="2" customWidth="1"/>
    <col min="8712" max="8712" width="26.5546875" style="2" customWidth="1"/>
    <col min="8713" max="8713" width="12.88671875" style="2" customWidth="1"/>
    <col min="8714" max="8714" width="16.33203125" style="2" customWidth="1"/>
    <col min="8715" max="8715" width="18.44140625" style="2" customWidth="1"/>
    <col min="8716" max="8716" width="20.6640625" style="2" customWidth="1"/>
    <col min="8717" max="8717" width="25.109375" style="2" customWidth="1"/>
    <col min="8718" max="8718" width="10.109375" style="2" customWidth="1"/>
    <col min="8719" max="8719" width="22.109375" style="2" customWidth="1"/>
    <col min="8720" max="8720" width="19.5546875" style="2" customWidth="1"/>
    <col min="8721" max="8721" width="21.88671875" style="2" customWidth="1"/>
    <col min="8722" max="8722" width="16.109375" style="2" customWidth="1"/>
    <col min="8723" max="8723" width="24.109375" style="2" customWidth="1"/>
    <col min="8724" max="8724" width="14" style="2" bestFit="1" customWidth="1"/>
    <col min="8725" max="8960" width="8.88671875" style="2"/>
    <col min="8961" max="8961" width="11.33203125" style="2" customWidth="1"/>
    <col min="8962" max="8962" width="19.44140625" style="2" customWidth="1"/>
    <col min="8963" max="8963" width="38.88671875" style="2" customWidth="1"/>
    <col min="8964" max="8964" width="34" style="2" customWidth="1"/>
    <col min="8965" max="8965" width="22.5546875" style="2" customWidth="1"/>
    <col min="8966" max="8966" width="13.5546875" style="2" customWidth="1"/>
    <col min="8967" max="8967" width="14.109375" style="2" customWidth="1"/>
    <col min="8968" max="8968" width="26.5546875" style="2" customWidth="1"/>
    <col min="8969" max="8969" width="12.88671875" style="2" customWidth="1"/>
    <col min="8970" max="8970" width="16.33203125" style="2" customWidth="1"/>
    <col min="8971" max="8971" width="18.44140625" style="2" customWidth="1"/>
    <col min="8972" max="8972" width="20.6640625" style="2" customWidth="1"/>
    <col min="8973" max="8973" width="25.109375" style="2" customWidth="1"/>
    <col min="8974" max="8974" width="10.109375" style="2" customWidth="1"/>
    <col min="8975" max="8975" width="22.109375" style="2" customWidth="1"/>
    <col min="8976" max="8976" width="19.5546875" style="2" customWidth="1"/>
    <col min="8977" max="8977" width="21.88671875" style="2" customWidth="1"/>
    <col min="8978" max="8978" width="16.109375" style="2" customWidth="1"/>
    <col min="8979" max="8979" width="24.109375" style="2" customWidth="1"/>
    <col min="8980" max="8980" width="14" style="2" bestFit="1" customWidth="1"/>
    <col min="8981" max="9216" width="8.88671875" style="2"/>
    <col min="9217" max="9217" width="11.33203125" style="2" customWidth="1"/>
    <col min="9218" max="9218" width="19.44140625" style="2" customWidth="1"/>
    <col min="9219" max="9219" width="38.88671875" style="2" customWidth="1"/>
    <col min="9220" max="9220" width="34" style="2" customWidth="1"/>
    <col min="9221" max="9221" width="22.5546875" style="2" customWidth="1"/>
    <col min="9222" max="9222" width="13.5546875" style="2" customWidth="1"/>
    <col min="9223" max="9223" width="14.109375" style="2" customWidth="1"/>
    <col min="9224" max="9224" width="26.5546875" style="2" customWidth="1"/>
    <col min="9225" max="9225" width="12.88671875" style="2" customWidth="1"/>
    <col min="9226" max="9226" width="16.33203125" style="2" customWidth="1"/>
    <col min="9227" max="9227" width="18.44140625" style="2" customWidth="1"/>
    <col min="9228" max="9228" width="20.6640625" style="2" customWidth="1"/>
    <col min="9229" max="9229" width="25.109375" style="2" customWidth="1"/>
    <col min="9230" max="9230" width="10.109375" style="2" customWidth="1"/>
    <col min="9231" max="9231" width="22.109375" style="2" customWidth="1"/>
    <col min="9232" max="9232" width="19.5546875" style="2" customWidth="1"/>
    <col min="9233" max="9233" width="21.88671875" style="2" customWidth="1"/>
    <col min="9234" max="9234" width="16.109375" style="2" customWidth="1"/>
    <col min="9235" max="9235" width="24.109375" style="2" customWidth="1"/>
    <col min="9236" max="9236" width="14" style="2" bestFit="1" customWidth="1"/>
    <col min="9237" max="9472" width="8.88671875" style="2"/>
    <col min="9473" max="9473" width="11.33203125" style="2" customWidth="1"/>
    <col min="9474" max="9474" width="19.44140625" style="2" customWidth="1"/>
    <col min="9475" max="9475" width="38.88671875" style="2" customWidth="1"/>
    <col min="9476" max="9476" width="34" style="2" customWidth="1"/>
    <col min="9477" max="9477" width="22.5546875" style="2" customWidth="1"/>
    <col min="9478" max="9478" width="13.5546875" style="2" customWidth="1"/>
    <col min="9479" max="9479" width="14.109375" style="2" customWidth="1"/>
    <col min="9480" max="9480" width="26.5546875" style="2" customWidth="1"/>
    <col min="9481" max="9481" width="12.88671875" style="2" customWidth="1"/>
    <col min="9482" max="9482" width="16.33203125" style="2" customWidth="1"/>
    <col min="9483" max="9483" width="18.44140625" style="2" customWidth="1"/>
    <col min="9484" max="9484" width="20.6640625" style="2" customWidth="1"/>
    <col min="9485" max="9485" width="25.109375" style="2" customWidth="1"/>
    <col min="9486" max="9486" width="10.109375" style="2" customWidth="1"/>
    <col min="9487" max="9487" width="22.109375" style="2" customWidth="1"/>
    <col min="9488" max="9488" width="19.5546875" style="2" customWidth="1"/>
    <col min="9489" max="9489" width="21.88671875" style="2" customWidth="1"/>
    <col min="9490" max="9490" width="16.109375" style="2" customWidth="1"/>
    <col min="9491" max="9491" width="24.109375" style="2" customWidth="1"/>
    <col min="9492" max="9492" width="14" style="2" bestFit="1" customWidth="1"/>
    <col min="9493" max="9728" width="8.88671875" style="2"/>
    <col min="9729" max="9729" width="11.33203125" style="2" customWidth="1"/>
    <col min="9730" max="9730" width="19.44140625" style="2" customWidth="1"/>
    <col min="9731" max="9731" width="38.88671875" style="2" customWidth="1"/>
    <col min="9732" max="9732" width="34" style="2" customWidth="1"/>
    <col min="9733" max="9733" width="22.5546875" style="2" customWidth="1"/>
    <col min="9734" max="9734" width="13.5546875" style="2" customWidth="1"/>
    <col min="9735" max="9735" width="14.109375" style="2" customWidth="1"/>
    <col min="9736" max="9736" width="26.5546875" style="2" customWidth="1"/>
    <col min="9737" max="9737" width="12.88671875" style="2" customWidth="1"/>
    <col min="9738" max="9738" width="16.33203125" style="2" customWidth="1"/>
    <col min="9739" max="9739" width="18.44140625" style="2" customWidth="1"/>
    <col min="9740" max="9740" width="20.6640625" style="2" customWidth="1"/>
    <col min="9741" max="9741" width="25.109375" style="2" customWidth="1"/>
    <col min="9742" max="9742" width="10.109375" style="2" customWidth="1"/>
    <col min="9743" max="9743" width="22.109375" style="2" customWidth="1"/>
    <col min="9744" max="9744" width="19.5546875" style="2" customWidth="1"/>
    <col min="9745" max="9745" width="21.88671875" style="2" customWidth="1"/>
    <col min="9746" max="9746" width="16.109375" style="2" customWidth="1"/>
    <col min="9747" max="9747" width="24.109375" style="2" customWidth="1"/>
    <col min="9748" max="9748" width="14" style="2" bestFit="1" customWidth="1"/>
    <col min="9749" max="9984" width="8.88671875" style="2"/>
    <col min="9985" max="9985" width="11.33203125" style="2" customWidth="1"/>
    <col min="9986" max="9986" width="19.44140625" style="2" customWidth="1"/>
    <col min="9987" max="9987" width="38.88671875" style="2" customWidth="1"/>
    <col min="9988" max="9988" width="34" style="2" customWidth="1"/>
    <col min="9989" max="9989" width="22.5546875" style="2" customWidth="1"/>
    <col min="9990" max="9990" width="13.5546875" style="2" customWidth="1"/>
    <col min="9991" max="9991" width="14.109375" style="2" customWidth="1"/>
    <col min="9992" max="9992" width="26.5546875" style="2" customWidth="1"/>
    <col min="9993" max="9993" width="12.88671875" style="2" customWidth="1"/>
    <col min="9994" max="9994" width="16.33203125" style="2" customWidth="1"/>
    <col min="9995" max="9995" width="18.44140625" style="2" customWidth="1"/>
    <col min="9996" max="9996" width="20.6640625" style="2" customWidth="1"/>
    <col min="9997" max="9997" width="25.109375" style="2" customWidth="1"/>
    <col min="9998" max="9998" width="10.109375" style="2" customWidth="1"/>
    <col min="9999" max="9999" width="22.109375" style="2" customWidth="1"/>
    <col min="10000" max="10000" width="19.5546875" style="2" customWidth="1"/>
    <col min="10001" max="10001" width="21.88671875" style="2" customWidth="1"/>
    <col min="10002" max="10002" width="16.109375" style="2" customWidth="1"/>
    <col min="10003" max="10003" width="24.109375" style="2" customWidth="1"/>
    <col min="10004" max="10004" width="14" style="2" bestFit="1" customWidth="1"/>
    <col min="10005" max="10240" width="8.88671875" style="2"/>
    <col min="10241" max="10241" width="11.33203125" style="2" customWidth="1"/>
    <col min="10242" max="10242" width="19.44140625" style="2" customWidth="1"/>
    <col min="10243" max="10243" width="38.88671875" style="2" customWidth="1"/>
    <col min="10244" max="10244" width="34" style="2" customWidth="1"/>
    <col min="10245" max="10245" width="22.5546875" style="2" customWidth="1"/>
    <col min="10246" max="10246" width="13.5546875" style="2" customWidth="1"/>
    <col min="10247" max="10247" width="14.109375" style="2" customWidth="1"/>
    <col min="10248" max="10248" width="26.5546875" style="2" customWidth="1"/>
    <col min="10249" max="10249" width="12.88671875" style="2" customWidth="1"/>
    <col min="10250" max="10250" width="16.33203125" style="2" customWidth="1"/>
    <col min="10251" max="10251" width="18.44140625" style="2" customWidth="1"/>
    <col min="10252" max="10252" width="20.6640625" style="2" customWidth="1"/>
    <col min="10253" max="10253" width="25.109375" style="2" customWidth="1"/>
    <col min="10254" max="10254" width="10.109375" style="2" customWidth="1"/>
    <col min="10255" max="10255" width="22.109375" style="2" customWidth="1"/>
    <col min="10256" max="10256" width="19.5546875" style="2" customWidth="1"/>
    <col min="10257" max="10257" width="21.88671875" style="2" customWidth="1"/>
    <col min="10258" max="10258" width="16.109375" style="2" customWidth="1"/>
    <col min="10259" max="10259" width="24.109375" style="2" customWidth="1"/>
    <col min="10260" max="10260" width="14" style="2" bestFit="1" customWidth="1"/>
    <col min="10261" max="10496" width="8.88671875" style="2"/>
    <col min="10497" max="10497" width="11.33203125" style="2" customWidth="1"/>
    <col min="10498" max="10498" width="19.44140625" style="2" customWidth="1"/>
    <col min="10499" max="10499" width="38.88671875" style="2" customWidth="1"/>
    <col min="10500" max="10500" width="34" style="2" customWidth="1"/>
    <col min="10501" max="10501" width="22.5546875" style="2" customWidth="1"/>
    <col min="10502" max="10502" width="13.5546875" style="2" customWidth="1"/>
    <col min="10503" max="10503" width="14.109375" style="2" customWidth="1"/>
    <col min="10504" max="10504" width="26.5546875" style="2" customWidth="1"/>
    <col min="10505" max="10505" width="12.88671875" style="2" customWidth="1"/>
    <col min="10506" max="10506" width="16.33203125" style="2" customWidth="1"/>
    <col min="10507" max="10507" width="18.44140625" style="2" customWidth="1"/>
    <col min="10508" max="10508" width="20.6640625" style="2" customWidth="1"/>
    <col min="10509" max="10509" width="25.109375" style="2" customWidth="1"/>
    <col min="10510" max="10510" width="10.109375" style="2" customWidth="1"/>
    <col min="10511" max="10511" width="22.109375" style="2" customWidth="1"/>
    <col min="10512" max="10512" width="19.5546875" style="2" customWidth="1"/>
    <col min="10513" max="10513" width="21.88671875" style="2" customWidth="1"/>
    <col min="10514" max="10514" width="16.109375" style="2" customWidth="1"/>
    <col min="10515" max="10515" width="24.109375" style="2" customWidth="1"/>
    <col min="10516" max="10516" width="14" style="2" bestFit="1" customWidth="1"/>
    <col min="10517" max="10752" width="8.88671875" style="2"/>
    <col min="10753" max="10753" width="11.33203125" style="2" customWidth="1"/>
    <col min="10754" max="10754" width="19.44140625" style="2" customWidth="1"/>
    <col min="10755" max="10755" width="38.88671875" style="2" customWidth="1"/>
    <col min="10756" max="10756" width="34" style="2" customWidth="1"/>
    <col min="10757" max="10757" width="22.5546875" style="2" customWidth="1"/>
    <col min="10758" max="10758" width="13.5546875" style="2" customWidth="1"/>
    <col min="10759" max="10759" width="14.109375" style="2" customWidth="1"/>
    <col min="10760" max="10760" width="26.5546875" style="2" customWidth="1"/>
    <col min="10761" max="10761" width="12.88671875" style="2" customWidth="1"/>
    <col min="10762" max="10762" width="16.33203125" style="2" customWidth="1"/>
    <col min="10763" max="10763" width="18.44140625" style="2" customWidth="1"/>
    <col min="10764" max="10764" width="20.6640625" style="2" customWidth="1"/>
    <col min="10765" max="10765" width="25.109375" style="2" customWidth="1"/>
    <col min="10766" max="10766" width="10.109375" style="2" customWidth="1"/>
    <col min="10767" max="10767" width="22.109375" style="2" customWidth="1"/>
    <col min="10768" max="10768" width="19.5546875" style="2" customWidth="1"/>
    <col min="10769" max="10769" width="21.88671875" style="2" customWidth="1"/>
    <col min="10770" max="10770" width="16.109375" style="2" customWidth="1"/>
    <col min="10771" max="10771" width="24.109375" style="2" customWidth="1"/>
    <col min="10772" max="10772" width="14" style="2" bestFit="1" customWidth="1"/>
    <col min="10773" max="11008" width="8.88671875" style="2"/>
    <col min="11009" max="11009" width="11.33203125" style="2" customWidth="1"/>
    <col min="11010" max="11010" width="19.44140625" style="2" customWidth="1"/>
    <col min="11011" max="11011" width="38.88671875" style="2" customWidth="1"/>
    <col min="11012" max="11012" width="34" style="2" customWidth="1"/>
    <col min="11013" max="11013" width="22.5546875" style="2" customWidth="1"/>
    <col min="11014" max="11014" width="13.5546875" style="2" customWidth="1"/>
    <col min="11015" max="11015" width="14.109375" style="2" customWidth="1"/>
    <col min="11016" max="11016" width="26.5546875" style="2" customWidth="1"/>
    <col min="11017" max="11017" width="12.88671875" style="2" customWidth="1"/>
    <col min="11018" max="11018" width="16.33203125" style="2" customWidth="1"/>
    <col min="11019" max="11019" width="18.44140625" style="2" customWidth="1"/>
    <col min="11020" max="11020" width="20.6640625" style="2" customWidth="1"/>
    <col min="11021" max="11021" width="25.109375" style="2" customWidth="1"/>
    <col min="11022" max="11022" width="10.109375" style="2" customWidth="1"/>
    <col min="11023" max="11023" width="22.109375" style="2" customWidth="1"/>
    <col min="11024" max="11024" width="19.5546875" style="2" customWidth="1"/>
    <col min="11025" max="11025" width="21.88671875" style="2" customWidth="1"/>
    <col min="11026" max="11026" width="16.109375" style="2" customWidth="1"/>
    <col min="11027" max="11027" width="24.109375" style="2" customWidth="1"/>
    <col min="11028" max="11028" width="14" style="2" bestFit="1" customWidth="1"/>
    <col min="11029" max="11264" width="8.88671875" style="2"/>
    <col min="11265" max="11265" width="11.33203125" style="2" customWidth="1"/>
    <col min="11266" max="11266" width="19.44140625" style="2" customWidth="1"/>
    <col min="11267" max="11267" width="38.88671875" style="2" customWidth="1"/>
    <col min="11268" max="11268" width="34" style="2" customWidth="1"/>
    <col min="11269" max="11269" width="22.5546875" style="2" customWidth="1"/>
    <col min="11270" max="11270" width="13.5546875" style="2" customWidth="1"/>
    <col min="11271" max="11271" width="14.109375" style="2" customWidth="1"/>
    <col min="11272" max="11272" width="26.5546875" style="2" customWidth="1"/>
    <col min="11273" max="11273" width="12.88671875" style="2" customWidth="1"/>
    <col min="11274" max="11274" width="16.33203125" style="2" customWidth="1"/>
    <col min="11275" max="11275" width="18.44140625" style="2" customWidth="1"/>
    <col min="11276" max="11276" width="20.6640625" style="2" customWidth="1"/>
    <col min="11277" max="11277" width="25.109375" style="2" customWidth="1"/>
    <col min="11278" max="11278" width="10.109375" style="2" customWidth="1"/>
    <col min="11279" max="11279" width="22.109375" style="2" customWidth="1"/>
    <col min="11280" max="11280" width="19.5546875" style="2" customWidth="1"/>
    <col min="11281" max="11281" width="21.88671875" style="2" customWidth="1"/>
    <col min="11282" max="11282" width="16.109375" style="2" customWidth="1"/>
    <col min="11283" max="11283" width="24.109375" style="2" customWidth="1"/>
    <col min="11284" max="11284" width="14" style="2" bestFit="1" customWidth="1"/>
    <col min="11285" max="11520" width="8.88671875" style="2"/>
    <col min="11521" max="11521" width="11.33203125" style="2" customWidth="1"/>
    <col min="11522" max="11522" width="19.44140625" style="2" customWidth="1"/>
    <col min="11523" max="11523" width="38.88671875" style="2" customWidth="1"/>
    <col min="11524" max="11524" width="34" style="2" customWidth="1"/>
    <col min="11525" max="11525" width="22.5546875" style="2" customWidth="1"/>
    <col min="11526" max="11526" width="13.5546875" style="2" customWidth="1"/>
    <col min="11527" max="11527" width="14.109375" style="2" customWidth="1"/>
    <col min="11528" max="11528" width="26.5546875" style="2" customWidth="1"/>
    <col min="11529" max="11529" width="12.88671875" style="2" customWidth="1"/>
    <col min="11530" max="11530" width="16.33203125" style="2" customWidth="1"/>
    <col min="11531" max="11531" width="18.44140625" style="2" customWidth="1"/>
    <col min="11532" max="11532" width="20.6640625" style="2" customWidth="1"/>
    <col min="11533" max="11533" width="25.109375" style="2" customWidth="1"/>
    <col min="11534" max="11534" width="10.109375" style="2" customWidth="1"/>
    <col min="11535" max="11535" width="22.109375" style="2" customWidth="1"/>
    <col min="11536" max="11536" width="19.5546875" style="2" customWidth="1"/>
    <col min="11537" max="11537" width="21.88671875" style="2" customWidth="1"/>
    <col min="11538" max="11538" width="16.109375" style="2" customWidth="1"/>
    <col min="11539" max="11539" width="24.109375" style="2" customWidth="1"/>
    <col min="11540" max="11540" width="14" style="2" bestFit="1" customWidth="1"/>
    <col min="11541" max="11776" width="8.88671875" style="2"/>
    <col min="11777" max="11777" width="11.33203125" style="2" customWidth="1"/>
    <col min="11778" max="11778" width="19.44140625" style="2" customWidth="1"/>
    <col min="11779" max="11779" width="38.88671875" style="2" customWidth="1"/>
    <col min="11780" max="11780" width="34" style="2" customWidth="1"/>
    <col min="11781" max="11781" width="22.5546875" style="2" customWidth="1"/>
    <col min="11782" max="11782" width="13.5546875" style="2" customWidth="1"/>
    <col min="11783" max="11783" width="14.109375" style="2" customWidth="1"/>
    <col min="11784" max="11784" width="26.5546875" style="2" customWidth="1"/>
    <col min="11785" max="11785" width="12.88671875" style="2" customWidth="1"/>
    <col min="11786" max="11786" width="16.33203125" style="2" customWidth="1"/>
    <col min="11787" max="11787" width="18.44140625" style="2" customWidth="1"/>
    <col min="11788" max="11788" width="20.6640625" style="2" customWidth="1"/>
    <col min="11789" max="11789" width="25.109375" style="2" customWidth="1"/>
    <col min="11790" max="11790" width="10.109375" style="2" customWidth="1"/>
    <col min="11791" max="11791" width="22.109375" style="2" customWidth="1"/>
    <col min="11792" max="11792" width="19.5546875" style="2" customWidth="1"/>
    <col min="11793" max="11793" width="21.88671875" style="2" customWidth="1"/>
    <col min="11794" max="11794" width="16.109375" style="2" customWidth="1"/>
    <col min="11795" max="11795" width="24.109375" style="2" customWidth="1"/>
    <col min="11796" max="11796" width="14" style="2" bestFit="1" customWidth="1"/>
    <col min="11797" max="12032" width="8.88671875" style="2"/>
    <col min="12033" max="12033" width="11.33203125" style="2" customWidth="1"/>
    <col min="12034" max="12034" width="19.44140625" style="2" customWidth="1"/>
    <col min="12035" max="12035" width="38.88671875" style="2" customWidth="1"/>
    <col min="12036" max="12036" width="34" style="2" customWidth="1"/>
    <col min="12037" max="12037" width="22.5546875" style="2" customWidth="1"/>
    <col min="12038" max="12038" width="13.5546875" style="2" customWidth="1"/>
    <col min="12039" max="12039" width="14.109375" style="2" customWidth="1"/>
    <col min="12040" max="12040" width="26.5546875" style="2" customWidth="1"/>
    <col min="12041" max="12041" width="12.88671875" style="2" customWidth="1"/>
    <col min="12042" max="12042" width="16.33203125" style="2" customWidth="1"/>
    <col min="12043" max="12043" width="18.44140625" style="2" customWidth="1"/>
    <col min="12044" max="12044" width="20.6640625" style="2" customWidth="1"/>
    <col min="12045" max="12045" width="25.109375" style="2" customWidth="1"/>
    <col min="12046" max="12046" width="10.109375" style="2" customWidth="1"/>
    <col min="12047" max="12047" width="22.109375" style="2" customWidth="1"/>
    <col min="12048" max="12048" width="19.5546875" style="2" customWidth="1"/>
    <col min="12049" max="12049" width="21.88671875" style="2" customWidth="1"/>
    <col min="12050" max="12050" width="16.109375" style="2" customWidth="1"/>
    <col min="12051" max="12051" width="24.109375" style="2" customWidth="1"/>
    <col min="12052" max="12052" width="14" style="2" bestFit="1" customWidth="1"/>
    <col min="12053" max="12288" width="8.88671875" style="2"/>
    <col min="12289" max="12289" width="11.33203125" style="2" customWidth="1"/>
    <col min="12290" max="12290" width="19.44140625" style="2" customWidth="1"/>
    <col min="12291" max="12291" width="38.88671875" style="2" customWidth="1"/>
    <col min="12292" max="12292" width="34" style="2" customWidth="1"/>
    <col min="12293" max="12293" width="22.5546875" style="2" customWidth="1"/>
    <col min="12294" max="12294" width="13.5546875" style="2" customWidth="1"/>
    <col min="12295" max="12295" width="14.109375" style="2" customWidth="1"/>
    <col min="12296" max="12296" width="26.5546875" style="2" customWidth="1"/>
    <col min="12297" max="12297" width="12.88671875" style="2" customWidth="1"/>
    <col min="12298" max="12298" width="16.33203125" style="2" customWidth="1"/>
    <col min="12299" max="12299" width="18.44140625" style="2" customWidth="1"/>
    <col min="12300" max="12300" width="20.6640625" style="2" customWidth="1"/>
    <col min="12301" max="12301" width="25.109375" style="2" customWidth="1"/>
    <col min="12302" max="12302" width="10.109375" style="2" customWidth="1"/>
    <col min="12303" max="12303" width="22.109375" style="2" customWidth="1"/>
    <col min="12304" max="12304" width="19.5546875" style="2" customWidth="1"/>
    <col min="12305" max="12305" width="21.88671875" style="2" customWidth="1"/>
    <col min="12306" max="12306" width="16.109375" style="2" customWidth="1"/>
    <col min="12307" max="12307" width="24.109375" style="2" customWidth="1"/>
    <col min="12308" max="12308" width="14" style="2" bestFit="1" customWidth="1"/>
    <col min="12309" max="12544" width="8.88671875" style="2"/>
    <col min="12545" max="12545" width="11.33203125" style="2" customWidth="1"/>
    <col min="12546" max="12546" width="19.44140625" style="2" customWidth="1"/>
    <col min="12547" max="12547" width="38.88671875" style="2" customWidth="1"/>
    <col min="12548" max="12548" width="34" style="2" customWidth="1"/>
    <col min="12549" max="12549" width="22.5546875" style="2" customWidth="1"/>
    <col min="12550" max="12550" width="13.5546875" style="2" customWidth="1"/>
    <col min="12551" max="12551" width="14.109375" style="2" customWidth="1"/>
    <col min="12552" max="12552" width="26.5546875" style="2" customWidth="1"/>
    <col min="12553" max="12553" width="12.88671875" style="2" customWidth="1"/>
    <col min="12554" max="12554" width="16.33203125" style="2" customWidth="1"/>
    <col min="12555" max="12555" width="18.44140625" style="2" customWidth="1"/>
    <col min="12556" max="12556" width="20.6640625" style="2" customWidth="1"/>
    <col min="12557" max="12557" width="25.109375" style="2" customWidth="1"/>
    <col min="12558" max="12558" width="10.109375" style="2" customWidth="1"/>
    <col min="12559" max="12559" width="22.109375" style="2" customWidth="1"/>
    <col min="12560" max="12560" width="19.5546875" style="2" customWidth="1"/>
    <col min="12561" max="12561" width="21.88671875" style="2" customWidth="1"/>
    <col min="12562" max="12562" width="16.109375" style="2" customWidth="1"/>
    <col min="12563" max="12563" width="24.109375" style="2" customWidth="1"/>
    <col min="12564" max="12564" width="14" style="2" bestFit="1" customWidth="1"/>
    <col min="12565" max="12800" width="8.88671875" style="2"/>
    <col min="12801" max="12801" width="11.33203125" style="2" customWidth="1"/>
    <col min="12802" max="12802" width="19.44140625" style="2" customWidth="1"/>
    <col min="12803" max="12803" width="38.88671875" style="2" customWidth="1"/>
    <col min="12804" max="12804" width="34" style="2" customWidth="1"/>
    <col min="12805" max="12805" width="22.5546875" style="2" customWidth="1"/>
    <col min="12806" max="12806" width="13.5546875" style="2" customWidth="1"/>
    <col min="12807" max="12807" width="14.109375" style="2" customWidth="1"/>
    <col min="12808" max="12808" width="26.5546875" style="2" customWidth="1"/>
    <col min="12809" max="12809" width="12.88671875" style="2" customWidth="1"/>
    <col min="12810" max="12810" width="16.33203125" style="2" customWidth="1"/>
    <col min="12811" max="12811" width="18.44140625" style="2" customWidth="1"/>
    <col min="12812" max="12812" width="20.6640625" style="2" customWidth="1"/>
    <col min="12813" max="12813" width="25.109375" style="2" customWidth="1"/>
    <col min="12814" max="12814" width="10.109375" style="2" customWidth="1"/>
    <col min="12815" max="12815" width="22.109375" style="2" customWidth="1"/>
    <col min="12816" max="12816" width="19.5546875" style="2" customWidth="1"/>
    <col min="12817" max="12817" width="21.88671875" style="2" customWidth="1"/>
    <col min="12818" max="12818" width="16.109375" style="2" customWidth="1"/>
    <col min="12819" max="12819" width="24.109375" style="2" customWidth="1"/>
    <col min="12820" max="12820" width="14" style="2" bestFit="1" customWidth="1"/>
    <col min="12821" max="13056" width="8.88671875" style="2"/>
    <col min="13057" max="13057" width="11.33203125" style="2" customWidth="1"/>
    <col min="13058" max="13058" width="19.44140625" style="2" customWidth="1"/>
    <col min="13059" max="13059" width="38.88671875" style="2" customWidth="1"/>
    <col min="13060" max="13060" width="34" style="2" customWidth="1"/>
    <col min="13061" max="13061" width="22.5546875" style="2" customWidth="1"/>
    <col min="13062" max="13062" width="13.5546875" style="2" customWidth="1"/>
    <col min="13063" max="13063" width="14.109375" style="2" customWidth="1"/>
    <col min="13064" max="13064" width="26.5546875" style="2" customWidth="1"/>
    <col min="13065" max="13065" width="12.88671875" style="2" customWidth="1"/>
    <col min="13066" max="13066" width="16.33203125" style="2" customWidth="1"/>
    <col min="13067" max="13067" width="18.44140625" style="2" customWidth="1"/>
    <col min="13068" max="13068" width="20.6640625" style="2" customWidth="1"/>
    <col min="13069" max="13069" width="25.109375" style="2" customWidth="1"/>
    <col min="13070" max="13070" width="10.109375" style="2" customWidth="1"/>
    <col min="13071" max="13071" width="22.109375" style="2" customWidth="1"/>
    <col min="13072" max="13072" width="19.5546875" style="2" customWidth="1"/>
    <col min="13073" max="13073" width="21.88671875" style="2" customWidth="1"/>
    <col min="13074" max="13074" width="16.109375" style="2" customWidth="1"/>
    <col min="13075" max="13075" width="24.109375" style="2" customWidth="1"/>
    <col min="13076" max="13076" width="14" style="2" bestFit="1" customWidth="1"/>
    <col min="13077" max="13312" width="8.88671875" style="2"/>
    <col min="13313" max="13313" width="11.33203125" style="2" customWidth="1"/>
    <col min="13314" max="13314" width="19.44140625" style="2" customWidth="1"/>
    <col min="13315" max="13315" width="38.88671875" style="2" customWidth="1"/>
    <col min="13316" max="13316" width="34" style="2" customWidth="1"/>
    <col min="13317" max="13317" width="22.5546875" style="2" customWidth="1"/>
    <col min="13318" max="13318" width="13.5546875" style="2" customWidth="1"/>
    <col min="13319" max="13319" width="14.109375" style="2" customWidth="1"/>
    <col min="13320" max="13320" width="26.5546875" style="2" customWidth="1"/>
    <col min="13321" max="13321" width="12.88671875" style="2" customWidth="1"/>
    <col min="13322" max="13322" width="16.33203125" style="2" customWidth="1"/>
    <col min="13323" max="13323" width="18.44140625" style="2" customWidth="1"/>
    <col min="13324" max="13324" width="20.6640625" style="2" customWidth="1"/>
    <col min="13325" max="13325" width="25.109375" style="2" customWidth="1"/>
    <col min="13326" max="13326" width="10.109375" style="2" customWidth="1"/>
    <col min="13327" max="13327" width="22.109375" style="2" customWidth="1"/>
    <col min="13328" max="13328" width="19.5546875" style="2" customWidth="1"/>
    <col min="13329" max="13329" width="21.88671875" style="2" customWidth="1"/>
    <col min="13330" max="13330" width="16.109375" style="2" customWidth="1"/>
    <col min="13331" max="13331" width="24.109375" style="2" customWidth="1"/>
    <col min="13332" max="13332" width="14" style="2" bestFit="1" customWidth="1"/>
    <col min="13333" max="13568" width="8.88671875" style="2"/>
    <col min="13569" max="13569" width="11.33203125" style="2" customWidth="1"/>
    <col min="13570" max="13570" width="19.44140625" style="2" customWidth="1"/>
    <col min="13571" max="13571" width="38.88671875" style="2" customWidth="1"/>
    <col min="13572" max="13572" width="34" style="2" customWidth="1"/>
    <col min="13573" max="13573" width="22.5546875" style="2" customWidth="1"/>
    <col min="13574" max="13574" width="13.5546875" style="2" customWidth="1"/>
    <col min="13575" max="13575" width="14.109375" style="2" customWidth="1"/>
    <col min="13576" max="13576" width="26.5546875" style="2" customWidth="1"/>
    <col min="13577" max="13577" width="12.88671875" style="2" customWidth="1"/>
    <col min="13578" max="13578" width="16.33203125" style="2" customWidth="1"/>
    <col min="13579" max="13579" width="18.44140625" style="2" customWidth="1"/>
    <col min="13580" max="13580" width="20.6640625" style="2" customWidth="1"/>
    <col min="13581" max="13581" width="25.109375" style="2" customWidth="1"/>
    <col min="13582" max="13582" width="10.109375" style="2" customWidth="1"/>
    <col min="13583" max="13583" width="22.109375" style="2" customWidth="1"/>
    <col min="13584" max="13584" width="19.5546875" style="2" customWidth="1"/>
    <col min="13585" max="13585" width="21.88671875" style="2" customWidth="1"/>
    <col min="13586" max="13586" width="16.109375" style="2" customWidth="1"/>
    <col min="13587" max="13587" width="24.109375" style="2" customWidth="1"/>
    <col min="13588" max="13588" width="14" style="2" bestFit="1" customWidth="1"/>
    <col min="13589" max="13824" width="8.88671875" style="2"/>
    <col min="13825" max="13825" width="11.33203125" style="2" customWidth="1"/>
    <col min="13826" max="13826" width="19.44140625" style="2" customWidth="1"/>
    <col min="13827" max="13827" width="38.88671875" style="2" customWidth="1"/>
    <col min="13828" max="13828" width="34" style="2" customWidth="1"/>
    <col min="13829" max="13829" width="22.5546875" style="2" customWidth="1"/>
    <col min="13830" max="13830" width="13.5546875" style="2" customWidth="1"/>
    <col min="13831" max="13831" width="14.109375" style="2" customWidth="1"/>
    <col min="13832" max="13832" width="26.5546875" style="2" customWidth="1"/>
    <col min="13833" max="13833" width="12.88671875" style="2" customWidth="1"/>
    <col min="13834" max="13834" width="16.33203125" style="2" customWidth="1"/>
    <col min="13835" max="13835" width="18.44140625" style="2" customWidth="1"/>
    <col min="13836" max="13836" width="20.6640625" style="2" customWidth="1"/>
    <col min="13837" max="13837" width="25.109375" style="2" customWidth="1"/>
    <col min="13838" max="13838" width="10.109375" style="2" customWidth="1"/>
    <col min="13839" max="13839" width="22.109375" style="2" customWidth="1"/>
    <col min="13840" max="13840" width="19.5546875" style="2" customWidth="1"/>
    <col min="13841" max="13841" width="21.88671875" style="2" customWidth="1"/>
    <col min="13842" max="13842" width="16.109375" style="2" customWidth="1"/>
    <col min="13843" max="13843" width="24.109375" style="2" customWidth="1"/>
    <col min="13844" max="13844" width="14" style="2" bestFit="1" customWidth="1"/>
    <col min="13845" max="14080" width="8.88671875" style="2"/>
    <col min="14081" max="14081" width="11.33203125" style="2" customWidth="1"/>
    <col min="14082" max="14082" width="19.44140625" style="2" customWidth="1"/>
    <col min="14083" max="14083" width="38.88671875" style="2" customWidth="1"/>
    <col min="14084" max="14084" width="34" style="2" customWidth="1"/>
    <col min="14085" max="14085" width="22.5546875" style="2" customWidth="1"/>
    <col min="14086" max="14086" width="13.5546875" style="2" customWidth="1"/>
    <col min="14087" max="14087" width="14.109375" style="2" customWidth="1"/>
    <col min="14088" max="14088" width="26.5546875" style="2" customWidth="1"/>
    <col min="14089" max="14089" width="12.88671875" style="2" customWidth="1"/>
    <col min="14090" max="14090" width="16.33203125" style="2" customWidth="1"/>
    <col min="14091" max="14091" width="18.44140625" style="2" customWidth="1"/>
    <col min="14092" max="14092" width="20.6640625" style="2" customWidth="1"/>
    <col min="14093" max="14093" width="25.109375" style="2" customWidth="1"/>
    <col min="14094" max="14094" width="10.109375" style="2" customWidth="1"/>
    <col min="14095" max="14095" width="22.109375" style="2" customWidth="1"/>
    <col min="14096" max="14096" width="19.5546875" style="2" customWidth="1"/>
    <col min="14097" max="14097" width="21.88671875" style="2" customWidth="1"/>
    <col min="14098" max="14098" width="16.109375" style="2" customWidth="1"/>
    <col min="14099" max="14099" width="24.109375" style="2" customWidth="1"/>
    <col min="14100" max="14100" width="14" style="2" bestFit="1" customWidth="1"/>
    <col min="14101" max="14336" width="8.88671875" style="2"/>
    <col min="14337" max="14337" width="11.33203125" style="2" customWidth="1"/>
    <col min="14338" max="14338" width="19.44140625" style="2" customWidth="1"/>
    <col min="14339" max="14339" width="38.88671875" style="2" customWidth="1"/>
    <col min="14340" max="14340" width="34" style="2" customWidth="1"/>
    <col min="14341" max="14341" width="22.5546875" style="2" customWidth="1"/>
    <col min="14342" max="14342" width="13.5546875" style="2" customWidth="1"/>
    <col min="14343" max="14343" width="14.109375" style="2" customWidth="1"/>
    <col min="14344" max="14344" width="26.5546875" style="2" customWidth="1"/>
    <col min="14345" max="14345" width="12.88671875" style="2" customWidth="1"/>
    <col min="14346" max="14346" width="16.33203125" style="2" customWidth="1"/>
    <col min="14347" max="14347" width="18.44140625" style="2" customWidth="1"/>
    <col min="14348" max="14348" width="20.6640625" style="2" customWidth="1"/>
    <col min="14349" max="14349" width="25.109375" style="2" customWidth="1"/>
    <col min="14350" max="14350" width="10.109375" style="2" customWidth="1"/>
    <col min="14351" max="14351" width="22.109375" style="2" customWidth="1"/>
    <col min="14352" max="14352" width="19.5546875" style="2" customWidth="1"/>
    <col min="14353" max="14353" width="21.88671875" style="2" customWidth="1"/>
    <col min="14354" max="14354" width="16.109375" style="2" customWidth="1"/>
    <col min="14355" max="14355" width="24.109375" style="2" customWidth="1"/>
    <col min="14356" max="14356" width="14" style="2" bestFit="1" customWidth="1"/>
    <col min="14357" max="14592" width="8.88671875" style="2"/>
    <col min="14593" max="14593" width="11.33203125" style="2" customWidth="1"/>
    <col min="14594" max="14594" width="19.44140625" style="2" customWidth="1"/>
    <col min="14595" max="14595" width="38.88671875" style="2" customWidth="1"/>
    <col min="14596" max="14596" width="34" style="2" customWidth="1"/>
    <col min="14597" max="14597" width="22.5546875" style="2" customWidth="1"/>
    <col min="14598" max="14598" width="13.5546875" style="2" customWidth="1"/>
    <col min="14599" max="14599" width="14.109375" style="2" customWidth="1"/>
    <col min="14600" max="14600" width="26.5546875" style="2" customWidth="1"/>
    <col min="14601" max="14601" width="12.88671875" style="2" customWidth="1"/>
    <col min="14602" max="14602" width="16.33203125" style="2" customWidth="1"/>
    <col min="14603" max="14603" width="18.44140625" style="2" customWidth="1"/>
    <col min="14604" max="14604" width="20.6640625" style="2" customWidth="1"/>
    <col min="14605" max="14605" width="25.109375" style="2" customWidth="1"/>
    <col min="14606" max="14606" width="10.109375" style="2" customWidth="1"/>
    <col min="14607" max="14607" width="22.109375" style="2" customWidth="1"/>
    <col min="14608" max="14608" width="19.5546875" style="2" customWidth="1"/>
    <col min="14609" max="14609" width="21.88671875" style="2" customWidth="1"/>
    <col min="14610" max="14610" width="16.109375" style="2" customWidth="1"/>
    <col min="14611" max="14611" width="24.109375" style="2" customWidth="1"/>
    <col min="14612" max="14612" width="14" style="2" bestFit="1" customWidth="1"/>
    <col min="14613" max="14848" width="8.88671875" style="2"/>
    <col min="14849" max="14849" width="11.33203125" style="2" customWidth="1"/>
    <col min="14850" max="14850" width="19.44140625" style="2" customWidth="1"/>
    <col min="14851" max="14851" width="38.88671875" style="2" customWidth="1"/>
    <col min="14852" max="14852" width="34" style="2" customWidth="1"/>
    <col min="14853" max="14853" width="22.5546875" style="2" customWidth="1"/>
    <col min="14854" max="14854" width="13.5546875" style="2" customWidth="1"/>
    <col min="14855" max="14855" width="14.109375" style="2" customWidth="1"/>
    <col min="14856" max="14856" width="26.5546875" style="2" customWidth="1"/>
    <col min="14857" max="14857" width="12.88671875" style="2" customWidth="1"/>
    <col min="14858" max="14858" width="16.33203125" style="2" customWidth="1"/>
    <col min="14859" max="14859" width="18.44140625" style="2" customWidth="1"/>
    <col min="14860" max="14860" width="20.6640625" style="2" customWidth="1"/>
    <col min="14861" max="14861" width="25.109375" style="2" customWidth="1"/>
    <col min="14862" max="14862" width="10.109375" style="2" customWidth="1"/>
    <col min="14863" max="14863" width="22.109375" style="2" customWidth="1"/>
    <col min="14864" max="14864" width="19.5546875" style="2" customWidth="1"/>
    <col min="14865" max="14865" width="21.88671875" style="2" customWidth="1"/>
    <col min="14866" max="14866" width="16.109375" style="2" customWidth="1"/>
    <col min="14867" max="14867" width="24.109375" style="2" customWidth="1"/>
    <col min="14868" max="14868" width="14" style="2" bestFit="1" customWidth="1"/>
    <col min="14869" max="15104" width="8.88671875" style="2"/>
    <col min="15105" max="15105" width="11.33203125" style="2" customWidth="1"/>
    <col min="15106" max="15106" width="19.44140625" style="2" customWidth="1"/>
    <col min="15107" max="15107" width="38.88671875" style="2" customWidth="1"/>
    <col min="15108" max="15108" width="34" style="2" customWidth="1"/>
    <col min="15109" max="15109" width="22.5546875" style="2" customWidth="1"/>
    <col min="15110" max="15110" width="13.5546875" style="2" customWidth="1"/>
    <col min="15111" max="15111" width="14.109375" style="2" customWidth="1"/>
    <col min="15112" max="15112" width="26.5546875" style="2" customWidth="1"/>
    <col min="15113" max="15113" width="12.88671875" style="2" customWidth="1"/>
    <col min="15114" max="15114" width="16.33203125" style="2" customWidth="1"/>
    <col min="15115" max="15115" width="18.44140625" style="2" customWidth="1"/>
    <col min="15116" max="15116" width="20.6640625" style="2" customWidth="1"/>
    <col min="15117" max="15117" width="25.109375" style="2" customWidth="1"/>
    <col min="15118" max="15118" width="10.109375" style="2" customWidth="1"/>
    <col min="15119" max="15119" width="22.109375" style="2" customWidth="1"/>
    <col min="15120" max="15120" width="19.5546875" style="2" customWidth="1"/>
    <col min="15121" max="15121" width="21.88671875" style="2" customWidth="1"/>
    <col min="15122" max="15122" width="16.109375" style="2" customWidth="1"/>
    <col min="15123" max="15123" width="24.109375" style="2" customWidth="1"/>
    <col min="15124" max="15124" width="14" style="2" bestFit="1" customWidth="1"/>
    <col min="15125" max="15360" width="8.88671875" style="2"/>
    <col min="15361" max="15361" width="11.33203125" style="2" customWidth="1"/>
    <col min="15362" max="15362" width="19.44140625" style="2" customWidth="1"/>
    <col min="15363" max="15363" width="38.88671875" style="2" customWidth="1"/>
    <col min="15364" max="15364" width="34" style="2" customWidth="1"/>
    <col min="15365" max="15365" width="22.5546875" style="2" customWidth="1"/>
    <col min="15366" max="15366" width="13.5546875" style="2" customWidth="1"/>
    <col min="15367" max="15367" width="14.109375" style="2" customWidth="1"/>
    <col min="15368" max="15368" width="26.5546875" style="2" customWidth="1"/>
    <col min="15369" max="15369" width="12.88671875" style="2" customWidth="1"/>
    <col min="15370" max="15370" width="16.33203125" style="2" customWidth="1"/>
    <col min="15371" max="15371" width="18.44140625" style="2" customWidth="1"/>
    <col min="15372" max="15372" width="20.6640625" style="2" customWidth="1"/>
    <col min="15373" max="15373" width="25.109375" style="2" customWidth="1"/>
    <col min="15374" max="15374" width="10.109375" style="2" customWidth="1"/>
    <col min="15375" max="15375" width="22.109375" style="2" customWidth="1"/>
    <col min="15376" max="15376" width="19.5546875" style="2" customWidth="1"/>
    <col min="15377" max="15377" width="21.88671875" style="2" customWidth="1"/>
    <col min="15378" max="15378" width="16.109375" style="2" customWidth="1"/>
    <col min="15379" max="15379" width="24.109375" style="2" customWidth="1"/>
    <col min="15380" max="15380" width="14" style="2" bestFit="1" customWidth="1"/>
    <col min="15381" max="15616" width="8.88671875" style="2"/>
    <col min="15617" max="15617" width="11.33203125" style="2" customWidth="1"/>
    <col min="15618" max="15618" width="19.44140625" style="2" customWidth="1"/>
    <col min="15619" max="15619" width="38.88671875" style="2" customWidth="1"/>
    <col min="15620" max="15620" width="34" style="2" customWidth="1"/>
    <col min="15621" max="15621" width="22.5546875" style="2" customWidth="1"/>
    <col min="15622" max="15622" width="13.5546875" style="2" customWidth="1"/>
    <col min="15623" max="15623" width="14.109375" style="2" customWidth="1"/>
    <col min="15624" max="15624" width="26.5546875" style="2" customWidth="1"/>
    <col min="15625" max="15625" width="12.88671875" style="2" customWidth="1"/>
    <col min="15626" max="15626" width="16.33203125" style="2" customWidth="1"/>
    <col min="15627" max="15627" width="18.44140625" style="2" customWidth="1"/>
    <col min="15628" max="15628" width="20.6640625" style="2" customWidth="1"/>
    <col min="15629" max="15629" width="25.109375" style="2" customWidth="1"/>
    <col min="15630" max="15630" width="10.109375" style="2" customWidth="1"/>
    <col min="15631" max="15631" width="22.109375" style="2" customWidth="1"/>
    <col min="15632" max="15632" width="19.5546875" style="2" customWidth="1"/>
    <col min="15633" max="15633" width="21.88671875" style="2" customWidth="1"/>
    <col min="15634" max="15634" width="16.109375" style="2" customWidth="1"/>
    <col min="15635" max="15635" width="24.109375" style="2" customWidth="1"/>
    <col min="15636" max="15636" width="14" style="2" bestFit="1" customWidth="1"/>
    <col min="15637" max="15872" width="8.88671875" style="2"/>
    <col min="15873" max="15873" width="11.33203125" style="2" customWidth="1"/>
    <col min="15874" max="15874" width="19.44140625" style="2" customWidth="1"/>
    <col min="15875" max="15875" width="38.88671875" style="2" customWidth="1"/>
    <col min="15876" max="15876" width="34" style="2" customWidth="1"/>
    <col min="15877" max="15877" width="22.5546875" style="2" customWidth="1"/>
    <col min="15878" max="15878" width="13.5546875" style="2" customWidth="1"/>
    <col min="15879" max="15879" width="14.109375" style="2" customWidth="1"/>
    <col min="15880" max="15880" width="26.5546875" style="2" customWidth="1"/>
    <col min="15881" max="15881" width="12.88671875" style="2" customWidth="1"/>
    <col min="15882" max="15882" width="16.33203125" style="2" customWidth="1"/>
    <col min="15883" max="15883" width="18.44140625" style="2" customWidth="1"/>
    <col min="15884" max="15884" width="20.6640625" style="2" customWidth="1"/>
    <col min="15885" max="15885" width="25.109375" style="2" customWidth="1"/>
    <col min="15886" max="15886" width="10.109375" style="2" customWidth="1"/>
    <col min="15887" max="15887" width="22.109375" style="2" customWidth="1"/>
    <col min="15888" max="15888" width="19.5546875" style="2" customWidth="1"/>
    <col min="15889" max="15889" width="21.88671875" style="2" customWidth="1"/>
    <col min="15890" max="15890" width="16.109375" style="2" customWidth="1"/>
    <col min="15891" max="15891" width="24.109375" style="2" customWidth="1"/>
    <col min="15892" max="15892" width="14" style="2" bestFit="1" customWidth="1"/>
    <col min="15893" max="16128" width="8.88671875" style="2"/>
    <col min="16129" max="16129" width="11.33203125" style="2" customWidth="1"/>
    <col min="16130" max="16130" width="19.44140625" style="2" customWidth="1"/>
    <col min="16131" max="16131" width="38.88671875" style="2" customWidth="1"/>
    <col min="16132" max="16132" width="34" style="2" customWidth="1"/>
    <col min="16133" max="16133" width="22.5546875" style="2" customWidth="1"/>
    <col min="16134" max="16134" width="13.5546875" style="2" customWidth="1"/>
    <col min="16135" max="16135" width="14.109375" style="2" customWidth="1"/>
    <col min="16136" max="16136" width="26.5546875" style="2" customWidth="1"/>
    <col min="16137" max="16137" width="12.88671875" style="2" customWidth="1"/>
    <col min="16138" max="16138" width="16.33203125" style="2" customWidth="1"/>
    <col min="16139" max="16139" width="18.44140625" style="2" customWidth="1"/>
    <col min="16140" max="16140" width="20.6640625" style="2" customWidth="1"/>
    <col min="16141" max="16141" width="25.109375" style="2" customWidth="1"/>
    <col min="16142" max="16142" width="10.109375" style="2" customWidth="1"/>
    <col min="16143" max="16143" width="22.109375" style="2" customWidth="1"/>
    <col min="16144" max="16144" width="19.5546875" style="2" customWidth="1"/>
    <col min="16145" max="16145" width="21.88671875" style="2" customWidth="1"/>
    <col min="16146" max="16146" width="16.109375" style="2" customWidth="1"/>
    <col min="16147" max="16147" width="24.109375" style="2" customWidth="1"/>
    <col min="16148" max="16148" width="14" style="2" bestFit="1" customWidth="1"/>
    <col min="16149" max="16384" width="8.88671875" style="2"/>
  </cols>
  <sheetData>
    <row r="1" spans="1:18" ht="36.75" customHeight="1" x14ac:dyDescent="0.25">
      <c r="A1" s="147" t="s">
        <v>0</v>
      </c>
      <c r="B1" s="149" t="s">
        <v>1</v>
      </c>
      <c r="C1" s="151" t="s">
        <v>2</v>
      </c>
      <c r="D1" s="151" t="s">
        <v>3</v>
      </c>
      <c r="E1" s="151" t="s">
        <v>4</v>
      </c>
      <c r="F1" s="151" t="s">
        <v>5</v>
      </c>
      <c r="G1" s="151" t="s">
        <v>6</v>
      </c>
      <c r="H1" s="151" t="s">
        <v>7</v>
      </c>
      <c r="I1" s="149" t="s">
        <v>8</v>
      </c>
      <c r="J1" s="149" t="s">
        <v>9</v>
      </c>
      <c r="K1" s="149" t="s">
        <v>10</v>
      </c>
      <c r="L1" s="144" t="s">
        <v>11</v>
      </c>
      <c r="M1" s="145"/>
      <c r="N1" s="145"/>
      <c r="O1" s="145"/>
      <c r="P1" s="145"/>
      <c r="Q1" s="146"/>
      <c r="R1" s="1"/>
    </row>
    <row r="2" spans="1:18" ht="81" customHeight="1" x14ac:dyDescent="0.25">
      <c r="A2" s="148"/>
      <c r="B2" s="150"/>
      <c r="C2" s="152"/>
      <c r="D2" s="152"/>
      <c r="E2" s="152"/>
      <c r="F2" s="152"/>
      <c r="G2" s="152"/>
      <c r="H2" s="152"/>
      <c r="I2" s="150"/>
      <c r="J2" s="150"/>
      <c r="K2" s="150"/>
      <c r="L2" s="3" t="s">
        <v>12</v>
      </c>
      <c r="M2" s="3" t="s">
        <v>13</v>
      </c>
      <c r="N2" s="3" t="s">
        <v>14</v>
      </c>
      <c r="O2" s="3" t="s">
        <v>15</v>
      </c>
      <c r="P2" s="3" t="s">
        <v>16</v>
      </c>
      <c r="Q2" s="3" t="s">
        <v>17</v>
      </c>
      <c r="R2" s="4" t="s">
        <v>18</v>
      </c>
    </row>
    <row r="3" spans="1:18" ht="53.25" customHeight="1" x14ac:dyDescent="0.25">
      <c r="A3" s="5" t="s">
        <v>19</v>
      </c>
      <c r="B3" s="3" t="s">
        <v>20</v>
      </c>
      <c r="C3" s="6" t="s">
        <v>21</v>
      </c>
      <c r="D3" s="6" t="s">
        <v>22</v>
      </c>
      <c r="E3" s="6" t="s">
        <v>23</v>
      </c>
      <c r="F3" s="6" t="s">
        <v>24</v>
      </c>
      <c r="G3" s="6" t="s">
        <v>25</v>
      </c>
      <c r="H3" s="6" t="s">
        <v>26</v>
      </c>
      <c r="I3" s="3" t="s">
        <v>27</v>
      </c>
      <c r="J3" s="3" t="s">
        <v>28</v>
      </c>
      <c r="K3" s="3" t="s">
        <v>29</v>
      </c>
      <c r="L3" s="3" t="s">
        <v>30</v>
      </c>
      <c r="M3" s="3" t="s">
        <v>31</v>
      </c>
      <c r="N3" s="3" t="s">
        <v>32</v>
      </c>
      <c r="O3" s="3" t="s">
        <v>33</v>
      </c>
      <c r="P3" s="3" t="s">
        <v>34</v>
      </c>
      <c r="Q3" s="3" t="s">
        <v>35</v>
      </c>
      <c r="R3" s="7" t="s">
        <v>36</v>
      </c>
    </row>
    <row r="4" spans="1:18" ht="69.75" customHeight="1" x14ac:dyDescent="0.25">
      <c r="A4" s="5" t="s">
        <v>37</v>
      </c>
      <c r="B4" s="3" t="s">
        <v>38</v>
      </c>
      <c r="C4" s="6" t="s">
        <v>39</v>
      </c>
      <c r="D4" s="6" t="s">
        <v>40</v>
      </c>
      <c r="E4" s="6" t="s">
        <v>41</v>
      </c>
      <c r="F4" s="6" t="s">
        <v>42</v>
      </c>
      <c r="G4" s="6" t="s">
        <v>43</v>
      </c>
      <c r="H4" s="6" t="s">
        <v>44</v>
      </c>
      <c r="I4" s="3" t="s">
        <v>45</v>
      </c>
      <c r="J4" s="3" t="s">
        <v>46</v>
      </c>
      <c r="K4" s="3" t="s">
        <v>47</v>
      </c>
      <c r="L4" s="3" t="s">
        <v>48</v>
      </c>
      <c r="M4" s="3" t="s">
        <v>49</v>
      </c>
      <c r="N4" s="3" t="s">
        <v>50</v>
      </c>
      <c r="O4" s="3" t="s">
        <v>51</v>
      </c>
      <c r="P4" s="3" t="s">
        <v>52</v>
      </c>
      <c r="Q4" s="3" t="s">
        <v>53</v>
      </c>
      <c r="R4" s="7" t="s">
        <v>54</v>
      </c>
    </row>
    <row r="5" spans="1:18" ht="29.25" customHeight="1" x14ac:dyDescent="0.25">
      <c r="A5" s="8">
        <v>1</v>
      </c>
      <c r="B5" s="9">
        <v>2</v>
      </c>
      <c r="C5" s="9">
        <v>3</v>
      </c>
      <c r="D5" s="9">
        <v>4</v>
      </c>
      <c r="E5" s="9">
        <v>5</v>
      </c>
      <c r="F5" s="9">
        <v>6</v>
      </c>
      <c r="G5" s="9">
        <v>7</v>
      </c>
      <c r="H5" s="9">
        <v>8</v>
      </c>
      <c r="I5" s="9">
        <v>9</v>
      </c>
      <c r="J5" s="9">
        <v>10</v>
      </c>
      <c r="K5" s="9">
        <v>11</v>
      </c>
      <c r="L5" s="9">
        <v>12</v>
      </c>
      <c r="M5" s="9">
        <v>13</v>
      </c>
      <c r="N5" s="9">
        <v>14</v>
      </c>
      <c r="O5" s="9">
        <v>15</v>
      </c>
      <c r="P5" s="9">
        <v>16</v>
      </c>
      <c r="Q5" s="9">
        <v>17</v>
      </c>
      <c r="R5" s="10">
        <v>18</v>
      </c>
    </row>
    <row r="6" spans="1:18" ht="24" customHeight="1" x14ac:dyDescent="0.25">
      <c r="A6" s="153" t="s">
        <v>82</v>
      </c>
      <c r="B6" s="154"/>
      <c r="C6" s="154"/>
      <c r="D6" s="154"/>
      <c r="E6" s="154"/>
      <c r="F6" s="154"/>
      <c r="G6" s="154"/>
      <c r="H6" s="154"/>
      <c r="I6" s="154"/>
      <c r="J6" s="154"/>
      <c r="K6" s="154"/>
      <c r="L6" s="154"/>
      <c r="M6" s="154"/>
      <c r="N6" s="154"/>
      <c r="O6" s="154"/>
      <c r="P6" s="154"/>
      <c r="Q6" s="154"/>
      <c r="R6" s="155"/>
    </row>
    <row r="7" spans="1:18" ht="24.75" customHeight="1" x14ac:dyDescent="0.25">
      <c r="A7" s="156" t="s">
        <v>83</v>
      </c>
      <c r="B7" s="157"/>
      <c r="C7" s="157"/>
      <c r="D7" s="157"/>
      <c r="E7" s="157"/>
      <c r="F7" s="157"/>
      <c r="G7" s="157"/>
      <c r="H7" s="157"/>
      <c r="I7" s="157"/>
      <c r="J7" s="157"/>
      <c r="K7" s="157"/>
      <c r="L7" s="157"/>
      <c r="M7" s="157"/>
      <c r="N7" s="157"/>
      <c r="O7" s="157"/>
      <c r="P7" s="157"/>
      <c r="Q7" s="157"/>
      <c r="R7" s="158"/>
    </row>
    <row r="8" spans="1:18" ht="33" customHeight="1" x14ac:dyDescent="0.3">
      <c r="A8" s="192">
        <v>1</v>
      </c>
      <c r="B8" s="134" t="s">
        <v>84</v>
      </c>
      <c r="C8" s="161" t="s">
        <v>85</v>
      </c>
      <c r="D8" s="163" t="s">
        <v>86</v>
      </c>
      <c r="E8" s="134">
        <v>24</v>
      </c>
      <c r="F8" s="134" t="s">
        <v>60</v>
      </c>
      <c r="G8" s="134" t="s">
        <v>61</v>
      </c>
      <c r="H8" s="27" t="s">
        <v>87</v>
      </c>
      <c r="I8" s="12" t="s">
        <v>63</v>
      </c>
      <c r="J8" s="17" t="s">
        <v>88</v>
      </c>
      <c r="K8" s="127">
        <v>94</v>
      </c>
      <c r="L8" s="125">
        <v>1481057</v>
      </c>
      <c r="M8" s="125">
        <f>L8*85%</f>
        <v>1258898.45</v>
      </c>
      <c r="N8" s="123">
        <v>0.85</v>
      </c>
      <c r="O8" s="125">
        <f>L8*13%</f>
        <v>192537.41</v>
      </c>
      <c r="P8" s="123">
        <v>0.13</v>
      </c>
      <c r="Q8" s="125">
        <f>L8*2%</f>
        <v>29621.14</v>
      </c>
      <c r="R8" s="194">
        <v>0.02</v>
      </c>
    </row>
    <row r="9" spans="1:18" ht="36" customHeight="1" x14ac:dyDescent="0.3">
      <c r="A9" s="193"/>
      <c r="B9" s="135"/>
      <c r="C9" s="162"/>
      <c r="D9" s="138"/>
      <c r="E9" s="135"/>
      <c r="F9" s="135"/>
      <c r="G9" s="135"/>
      <c r="H9" s="27" t="s">
        <v>89</v>
      </c>
      <c r="I9" s="12" t="s">
        <v>66</v>
      </c>
      <c r="J9" s="17" t="s">
        <v>90</v>
      </c>
      <c r="K9" s="128"/>
      <c r="L9" s="126"/>
      <c r="M9" s="126"/>
      <c r="N9" s="124"/>
      <c r="O9" s="126"/>
      <c r="P9" s="124"/>
      <c r="Q9" s="126"/>
      <c r="R9" s="195"/>
    </row>
    <row r="10" spans="1:18" ht="72.75" customHeight="1" x14ac:dyDescent="0.25">
      <c r="A10" s="192">
        <v>2</v>
      </c>
      <c r="B10" s="134" t="s">
        <v>91</v>
      </c>
      <c r="C10" s="161" t="s">
        <v>92</v>
      </c>
      <c r="D10" s="163" t="s">
        <v>93</v>
      </c>
      <c r="E10" s="134">
        <v>24</v>
      </c>
      <c r="F10" s="134" t="s">
        <v>60</v>
      </c>
      <c r="G10" s="134" t="s">
        <v>61</v>
      </c>
      <c r="H10" s="11" t="s">
        <v>94</v>
      </c>
      <c r="I10" s="12" t="s">
        <v>66</v>
      </c>
      <c r="J10" s="17" t="s">
        <v>90</v>
      </c>
      <c r="K10" s="127">
        <v>94</v>
      </c>
      <c r="L10" s="125">
        <v>334181</v>
      </c>
      <c r="M10" s="125">
        <f>L10*85%</f>
        <v>284053.84999999998</v>
      </c>
      <c r="N10" s="123">
        <v>0.85</v>
      </c>
      <c r="O10" s="125">
        <f>L10*13%</f>
        <v>43443.53</v>
      </c>
      <c r="P10" s="123">
        <v>0.13</v>
      </c>
      <c r="Q10" s="125">
        <f>L10*2%</f>
        <v>6683.62</v>
      </c>
      <c r="R10" s="164">
        <v>0.02</v>
      </c>
    </row>
    <row r="11" spans="1:18" ht="63" customHeight="1" x14ac:dyDescent="0.3">
      <c r="A11" s="193"/>
      <c r="B11" s="135"/>
      <c r="C11" s="162"/>
      <c r="D11" s="138"/>
      <c r="E11" s="135"/>
      <c r="F11" s="135"/>
      <c r="G11" s="135"/>
      <c r="H11" s="27" t="s">
        <v>95</v>
      </c>
      <c r="I11" s="12" t="s">
        <v>63</v>
      </c>
      <c r="J11" s="17" t="s">
        <v>88</v>
      </c>
      <c r="K11" s="128"/>
      <c r="L11" s="126"/>
      <c r="M11" s="126"/>
      <c r="N11" s="124"/>
      <c r="O11" s="126"/>
      <c r="P11" s="124"/>
      <c r="Q11" s="126"/>
      <c r="R11" s="165"/>
    </row>
    <row r="12" spans="1:18" ht="43.2" x14ac:dyDescent="0.3">
      <c r="A12" s="192">
        <v>3</v>
      </c>
      <c r="B12" s="134" t="s">
        <v>96</v>
      </c>
      <c r="C12" s="161" t="s">
        <v>97</v>
      </c>
      <c r="D12" s="163" t="s">
        <v>98</v>
      </c>
      <c r="E12" s="134">
        <v>24</v>
      </c>
      <c r="F12" s="134" t="s">
        <v>60</v>
      </c>
      <c r="G12" s="134" t="s">
        <v>61</v>
      </c>
      <c r="H12" s="27" t="s">
        <v>62</v>
      </c>
      <c r="I12" s="12" t="s">
        <v>63</v>
      </c>
      <c r="J12" s="17" t="s">
        <v>64</v>
      </c>
      <c r="K12" s="127">
        <v>91</v>
      </c>
      <c r="L12" s="125">
        <v>908408.15</v>
      </c>
      <c r="M12" s="125">
        <f>L12*85%</f>
        <v>772146.92749999999</v>
      </c>
      <c r="N12" s="123">
        <v>0.85</v>
      </c>
      <c r="O12" s="125">
        <f>L12*13%</f>
        <v>118093.0595</v>
      </c>
      <c r="P12" s="123">
        <v>0.13</v>
      </c>
      <c r="Q12" s="125">
        <f>L12*2%</f>
        <v>18168.163</v>
      </c>
      <c r="R12" s="194">
        <v>0.02</v>
      </c>
    </row>
    <row r="13" spans="1:18" ht="76.5" customHeight="1" x14ac:dyDescent="0.3">
      <c r="A13" s="193"/>
      <c r="B13" s="135"/>
      <c r="C13" s="162"/>
      <c r="D13" s="138"/>
      <c r="E13" s="135"/>
      <c r="F13" s="135"/>
      <c r="G13" s="135"/>
      <c r="H13" s="27" t="s">
        <v>94</v>
      </c>
      <c r="I13" s="12" t="s">
        <v>66</v>
      </c>
      <c r="J13" s="17" t="s">
        <v>90</v>
      </c>
      <c r="K13" s="128"/>
      <c r="L13" s="126"/>
      <c r="M13" s="126"/>
      <c r="N13" s="124"/>
      <c r="O13" s="126"/>
      <c r="P13" s="124"/>
      <c r="Q13" s="126"/>
      <c r="R13" s="195"/>
    </row>
    <row r="14" spans="1:18" ht="66" customHeight="1" x14ac:dyDescent="0.25">
      <c r="A14" s="192">
        <v>4</v>
      </c>
      <c r="B14" s="134" t="s">
        <v>99</v>
      </c>
      <c r="C14" s="161" t="s">
        <v>100</v>
      </c>
      <c r="D14" s="163" t="s">
        <v>101</v>
      </c>
      <c r="E14" s="134">
        <v>24</v>
      </c>
      <c r="F14" s="134" t="s">
        <v>60</v>
      </c>
      <c r="G14" s="134" t="s">
        <v>61</v>
      </c>
      <c r="H14" s="19" t="s">
        <v>62</v>
      </c>
      <c r="I14" s="12" t="s">
        <v>63</v>
      </c>
      <c r="J14" s="17" t="s">
        <v>64</v>
      </c>
      <c r="K14" s="127">
        <v>91</v>
      </c>
      <c r="L14" s="125">
        <v>754518.55</v>
      </c>
      <c r="M14" s="125">
        <f>L14*85%</f>
        <v>641340.76750000007</v>
      </c>
      <c r="N14" s="123">
        <v>0.85</v>
      </c>
      <c r="O14" s="125">
        <f>L14*13%</f>
        <v>98087.411500000017</v>
      </c>
      <c r="P14" s="123">
        <v>0.13</v>
      </c>
      <c r="Q14" s="125">
        <f>L14*2%</f>
        <v>15090.371000000001</v>
      </c>
      <c r="R14" s="164">
        <v>0.02</v>
      </c>
    </row>
    <row r="15" spans="1:18" ht="61.5" customHeight="1" x14ac:dyDescent="0.25">
      <c r="A15" s="193"/>
      <c r="B15" s="135"/>
      <c r="C15" s="162"/>
      <c r="D15" s="138"/>
      <c r="E15" s="135"/>
      <c r="F15" s="135"/>
      <c r="G15" s="135"/>
      <c r="H15" s="19" t="s">
        <v>102</v>
      </c>
      <c r="I15" s="12" t="s">
        <v>66</v>
      </c>
      <c r="J15" s="17" t="s">
        <v>103</v>
      </c>
      <c r="K15" s="128"/>
      <c r="L15" s="126"/>
      <c r="M15" s="126"/>
      <c r="N15" s="124"/>
      <c r="O15" s="126"/>
      <c r="P15" s="124"/>
      <c r="Q15" s="126"/>
      <c r="R15" s="165"/>
    </row>
    <row r="16" spans="1:18" ht="41.25" customHeight="1" x14ac:dyDescent="0.25">
      <c r="A16" s="197">
        <v>5</v>
      </c>
      <c r="B16" s="134" t="s">
        <v>104</v>
      </c>
      <c r="C16" s="161" t="s">
        <v>105</v>
      </c>
      <c r="D16" s="163" t="s">
        <v>106</v>
      </c>
      <c r="E16" s="134">
        <v>24</v>
      </c>
      <c r="F16" s="134" t="s">
        <v>60</v>
      </c>
      <c r="G16" s="134" t="s">
        <v>61</v>
      </c>
      <c r="H16" s="19" t="s">
        <v>107</v>
      </c>
      <c r="I16" s="12" t="s">
        <v>63</v>
      </c>
      <c r="J16" s="17" t="s">
        <v>108</v>
      </c>
      <c r="K16" s="127">
        <v>91</v>
      </c>
      <c r="L16" s="125">
        <v>250198.8</v>
      </c>
      <c r="M16" s="125">
        <f>L16*85%</f>
        <v>212668.97999999998</v>
      </c>
      <c r="N16" s="123">
        <v>0.85</v>
      </c>
      <c r="O16" s="125">
        <f>L16*13%</f>
        <v>32525.844000000001</v>
      </c>
      <c r="P16" s="123">
        <v>0.13</v>
      </c>
      <c r="Q16" s="125">
        <f>L16*2%</f>
        <v>5003.9759999999997</v>
      </c>
      <c r="R16" s="194">
        <v>0.02</v>
      </c>
    </row>
    <row r="17" spans="1:18" ht="69.75" customHeight="1" x14ac:dyDescent="0.25">
      <c r="A17" s="198"/>
      <c r="B17" s="170"/>
      <c r="C17" s="168"/>
      <c r="D17" s="169"/>
      <c r="E17" s="170"/>
      <c r="F17" s="170"/>
      <c r="G17" s="170"/>
      <c r="H17" s="19" t="s">
        <v>109</v>
      </c>
      <c r="I17" s="12" t="s">
        <v>66</v>
      </c>
      <c r="J17" s="17" t="s">
        <v>110</v>
      </c>
      <c r="K17" s="181"/>
      <c r="L17" s="167"/>
      <c r="M17" s="167"/>
      <c r="N17" s="179"/>
      <c r="O17" s="167"/>
      <c r="P17" s="179"/>
      <c r="Q17" s="167"/>
      <c r="R17" s="196"/>
    </row>
    <row r="18" spans="1:18" ht="47.25" customHeight="1" x14ac:dyDescent="0.25">
      <c r="A18" s="199"/>
      <c r="B18" s="135"/>
      <c r="C18" s="162"/>
      <c r="D18" s="138"/>
      <c r="E18" s="135"/>
      <c r="F18" s="135"/>
      <c r="G18" s="135"/>
      <c r="H18" s="19" t="s">
        <v>111</v>
      </c>
      <c r="I18" s="12" t="s">
        <v>63</v>
      </c>
      <c r="J18" s="17" t="s">
        <v>112</v>
      </c>
      <c r="K18" s="128"/>
      <c r="L18" s="126"/>
      <c r="M18" s="126"/>
      <c r="N18" s="124"/>
      <c r="O18" s="126"/>
      <c r="P18" s="124"/>
      <c r="Q18" s="126"/>
      <c r="R18" s="195"/>
    </row>
    <row r="19" spans="1:18" ht="75.75" customHeight="1" x14ac:dyDescent="0.25">
      <c r="A19" s="197">
        <v>6</v>
      </c>
      <c r="B19" s="134" t="s">
        <v>113</v>
      </c>
      <c r="C19" s="161" t="s">
        <v>114</v>
      </c>
      <c r="D19" s="137" t="s">
        <v>115</v>
      </c>
      <c r="E19" s="134">
        <v>24</v>
      </c>
      <c r="F19" s="134" t="s">
        <v>71</v>
      </c>
      <c r="G19" s="134" t="s">
        <v>72</v>
      </c>
      <c r="H19" s="19" t="s">
        <v>116</v>
      </c>
      <c r="I19" s="12" t="s">
        <v>63</v>
      </c>
      <c r="J19" s="17" t="s">
        <v>74</v>
      </c>
      <c r="K19" s="127">
        <v>91</v>
      </c>
      <c r="L19" s="125">
        <v>1387448.53</v>
      </c>
      <c r="M19" s="125">
        <f>L19*85%</f>
        <v>1179331.2505000001</v>
      </c>
      <c r="N19" s="123">
        <v>0.85</v>
      </c>
      <c r="O19" s="125">
        <f>L19*13%</f>
        <v>180368.3089</v>
      </c>
      <c r="P19" s="123">
        <v>0.13</v>
      </c>
      <c r="Q19" s="125">
        <f>L19*2%</f>
        <v>27748.970600000001</v>
      </c>
      <c r="R19" s="164">
        <v>0.02</v>
      </c>
    </row>
    <row r="20" spans="1:18" ht="28.8" x14ac:dyDescent="0.25">
      <c r="A20" s="198"/>
      <c r="B20" s="170"/>
      <c r="C20" s="168"/>
      <c r="D20" s="200"/>
      <c r="E20" s="170"/>
      <c r="F20" s="170"/>
      <c r="G20" s="170"/>
      <c r="H20" s="19" t="s">
        <v>117</v>
      </c>
      <c r="I20" s="12" t="s">
        <v>66</v>
      </c>
      <c r="J20" s="17" t="s">
        <v>67</v>
      </c>
      <c r="K20" s="181"/>
      <c r="L20" s="167"/>
      <c r="M20" s="167"/>
      <c r="N20" s="179"/>
      <c r="O20" s="167"/>
      <c r="P20" s="179"/>
      <c r="Q20" s="167"/>
      <c r="R20" s="180"/>
    </row>
    <row r="21" spans="1:18" ht="46.5" customHeight="1" x14ac:dyDescent="0.25">
      <c r="A21" s="198"/>
      <c r="B21" s="170"/>
      <c r="C21" s="168"/>
      <c r="D21" s="200"/>
      <c r="E21" s="170"/>
      <c r="F21" s="170"/>
      <c r="G21" s="170"/>
      <c r="H21" s="19" t="s">
        <v>118</v>
      </c>
      <c r="I21" s="12" t="s">
        <v>63</v>
      </c>
      <c r="J21" s="17" t="s">
        <v>112</v>
      </c>
      <c r="K21" s="181"/>
      <c r="L21" s="167"/>
      <c r="M21" s="167"/>
      <c r="N21" s="179"/>
      <c r="O21" s="167"/>
      <c r="P21" s="179"/>
      <c r="Q21" s="167"/>
      <c r="R21" s="180"/>
    </row>
    <row r="22" spans="1:18" ht="30" customHeight="1" x14ac:dyDescent="0.25">
      <c r="A22" s="199"/>
      <c r="B22" s="135"/>
      <c r="C22" s="162"/>
      <c r="D22" s="201"/>
      <c r="E22" s="135"/>
      <c r="F22" s="135"/>
      <c r="G22" s="135"/>
      <c r="H22" s="19" t="s">
        <v>119</v>
      </c>
      <c r="I22" s="12" t="s">
        <v>63</v>
      </c>
      <c r="J22" s="17" t="s">
        <v>120</v>
      </c>
      <c r="K22" s="128"/>
      <c r="L22" s="126"/>
      <c r="M22" s="126"/>
      <c r="N22" s="124"/>
      <c r="O22" s="126"/>
      <c r="P22" s="124"/>
      <c r="Q22" s="126"/>
      <c r="R22" s="165"/>
    </row>
    <row r="23" spans="1:18" ht="43.2" x14ac:dyDescent="0.25">
      <c r="A23" s="197">
        <v>7</v>
      </c>
      <c r="B23" s="134" t="s">
        <v>121</v>
      </c>
      <c r="C23" s="161" t="s">
        <v>122</v>
      </c>
      <c r="D23" s="163" t="s">
        <v>123</v>
      </c>
      <c r="E23" s="134">
        <v>18</v>
      </c>
      <c r="F23" s="134" t="s">
        <v>60</v>
      </c>
      <c r="G23" s="134" t="s">
        <v>124</v>
      </c>
      <c r="H23" s="19" t="s">
        <v>125</v>
      </c>
      <c r="I23" s="17" t="s">
        <v>63</v>
      </c>
      <c r="J23" s="17" t="s">
        <v>126</v>
      </c>
      <c r="K23" s="127">
        <v>94</v>
      </c>
      <c r="L23" s="125">
        <v>693880.93</v>
      </c>
      <c r="M23" s="125">
        <f>L23*85%</f>
        <v>589798.7905</v>
      </c>
      <c r="N23" s="123">
        <v>0.85</v>
      </c>
      <c r="O23" s="125">
        <f>L23*13%</f>
        <v>90204.520900000003</v>
      </c>
      <c r="P23" s="123">
        <v>0.13</v>
      </c>
      <c r="Q23" s="125">
        <f>L23*2%</f>
        <v>13877.618600000002</v>
      </c>
      <c r="R23" s="194">
        <v>0.02</v>
      </c>
    </row>
    <row r="24" spans="1:18" ht="86.25" customHeight="1" x14ac:dyDescent="0.25">
      <c r="A24" s="199"/>
      <c r="B24" s="135"/>
      <c r="C24" s="162"/>
      <c r="D24" s="138"/>
      <c r="E24" s="135"/>
      <c r="F24" s="135"/>
      <c r="G24" s="135"/>
      <c r="H24" s="19" t="s">
        <v>127</v>
      </c>
      <c r="I24" s="17" t="s">
        <v>128</v>
      </c>
      <c r="J24" s="17" t="s">
        <v>67</v>
      </c>
      <c r="K24" s="128"/>
      <c r="L24" s="126"/>
      <c r="M24" s="126"/>
      <c r="N24" s="124"/>
      <c r="O24" s="126"/>
      <c r="P24" s="124"/>
      <c r="Q24" s="126"/>
      <c r="R24" s="195"/>
    </row>
    <row r="25" spans="1:18" ht="63.75" customHeight="1" x14ac:dyDescent="0.25">
      <c r="A25" s="197">
        <v>8</v>
      </c>
      <c r="B25" s="134" t="s">
        <v>129</v>
      </c>
      <c r="C25" s="161" t="s">
        <v>130</v>
      </c>
      <c r="D25" s="163" t="s">
        <v>131</v>
      </c>
      <c r="E25" s="134">
        <v>24</v>
      </c>
      <c r="F25" s="134" t="s">
        <v>71</v>
      </c>
      <c r="G25" s="134" t="s">
        <v>72</v>
      </c>
      <c r="H25" s="19" t="s">
        <v>132</v>
      </c>
      <c r="I25" s="17" t="s">
        <v>63</v>
      </c>
      <c r="J25" s="17" t="s">
        <v>74</v>
      </c>
      <c r="K25" s="127">
        <v>91</v>
      </c>
      <c r="L25" s="125">
        <v>485460</v>
      </c>
      <c r="M25" s="125">
        <f>L25*85%</f>
        <v>412641</v>
      </c>
      <c r="N25" s="123">
        <v>0.85</v>
      </c>
      <c r="O25" s="125">
        <f>L25*13%</f>
        <v>63109.8</v>
      </c>
      <c r="P25" s="123">
        <v>0.13</v>
      </c>
      <c r="Q25" s="125">
        <f>L25*2%</f>
        <v>9709.2000000000007</v>
      </c>
      <c r="R25" s="164">
        <v>0.02</v>
      </c>
    </row>
    <row r="26" spans="1:18" ht="60.75" customHeight="1" x14ac:dyDescent="0.25">
      <c r="A26" s="198"/>
      <c r="B26" s="170"/>
      <c r="C26" s="168"/>
      <c r="D26" s="169"/>
      <c r="E26" s="170"/>
      <c r="F26" s="170"/>
      <c r="G26" s="170"/>
      <c r="H26" s="28" t="s">
        <v>133</v>
      </c>
      <c r="I26" s="17" t="s">
        <v>63</v>
      </c>
      <c r="J26" s="17" t="s">
        <v>126</v>
      </c>
      <c r="K26" s="181"/>
      <c r="L26" s="167"/>
      <c r="M26" s="167"/>
      <c r="N26" s="179"/>
      <c r="O26" s="167"/>
      <c r="P26" s="179"/>
      <c r="Q26" s="167"/>
      <c r="R26" s="180"/>
    </row>
    <row r="27" spans="1:18" ht="67.5" customHeight="1" x14ac:dyDescent="0.25">
      <c r="A27" s="199"/>
      <c r="B27" s="135"/>
      <c r="C27" s="162"/>
      <c r="D27" s="138"/>
      <c r="E27" s="135"/>
      <c r="F27" s="135"/>
      <c r="G27" s="135"/>
      <c r="H27" s="19" t="s">
        <v>134</v>
      </c>
      <c r="I27" s="17" t="s">
        <v>128</v>
      </c>
      <c r="J27" s="17" t="s">
        <v>67</v>
      </c>
      <c r="K27" s="128"/>
      <c r="L27" s="126"/>
      <c r="M27" s="126"/>
      <c r="N27" s="124"/>
      <c r="O27" s="126"/>
      <c r="P27" s="124"/>
      <c r="Q27" s="126"/>
      <c r="R27" s="165"/>
    </row>
    <row r="28" spans="1:18" ht="43.5" customHeight="1" x14ac:dyDescent="0.25">
      <c r="A28" s="197">
        <v>9</v>
      </c>
      <c r="B28" s="134" t="s">
        <v>135</v>
      </c>
      <c r="C28" s="161" t="s">
        <v>136</v>
      </c>
      <c r="D28" s="163" t="s">
        <v>137</v>
      </c>
      <c r="E28" s="134">
        <v>20</v>
      </c>
      <c r="F28" s="134" t="s">
        <v>71</v>
      </c>
      <c r="G28" s="134" t="s">
        <v>138</v>
      </c>
      <c r="H28" s="19" t="s">
        <v>139</v>
      </c>
      <c r="I28" s="17" t="s">
        <v>128</v>
      </c>
      <c r="J28" s="17" t="s">
        <v>140</v>
      </c>
      <c r="K28" s="127">
        <v>91</v>
      </c>
      <c r="L28" s="125">
        <v>400468.18</v>
      </c>
      <c r="M28" s="125">
        <f>L28*85%</f>
        <v>340397.95299999998</v>
      </c>
      <c r="N28" s="123">
        <v>0.85</v>
      </c>
      <c r="O28" s="125">
        <f>L28*13%</f>
        <v>52060.863400000002</v>
      </c>
      <c r="P28" s="123">
        <v>0.13</v>
      </c>
      <c r="Q28" s="125">
        <f>L28*2%</f>
        <v>8009.3635999999997</v>
      </c>
      <c r="R28" s="164">
        <v>0.02</v>
      </c>
    </row>
    <row r="29" spans="1:18" ht="120" customHeight="1" x14ac:dyDescent="0.25">
      <c r="A29" s="199"/>
      <c r="B29" s="135"/>
      <c r="C29" s="162"/>
      <c r="D29" s="138"/>
      <c r="E29" s="135"/>
      <c r="F29" s="135"/>
      <c r="G29" s="135"/>
      <c r="H29" s="19" t="s">
        <v>116</v>
      </c>
      <c r="I29" s="17" t="s">
        <v>63</v>
      </c>
      <c r="J29" s="17" t="s">
        <v>74</v>
      </c>
      <c r="K29" s="128"/>
      <c r="L29" s="126"/>
      <c r="M29" s="126"/>
      <c r="N29" s="124"/>
      <c r="O29" s="126"/>
      <c r="P29" s="124"/>
      <c r="Q29" s="126"/>
      <c r="R29" s="165"/>
    </row>
    <row r="30" spans="1:18" ht="61.5" customHeight="1" x14ac:dyDescent="0.25">
      <c r="A30" s="197">
        <v>10</v>
      </c>
      <c r="B30" s="134" t="s">
        <v>141</v>
      </c>
      <c r="C30" s="161" t="s">
        <v>142</v>
      </c>
      <c r="D30" s="163" t="s">
        <v>143</v>
      </c>
      <c r="E30" s="134">
        <v>18</v>
      </c>
      <c r="F30" s="134" t="s">
        <v>71</v>
      </c>
      <c r="G30" s="134" t="s">
        <v>144</v>
      </c>
      <c r="H30" s="19" t="s">
        <v>116</v>
      </c>
      <c r="I30" s="17" t="s">
        <v>63</v>
      </c>
      <c r="J30" s="17" t="s">
        <v>74</v>
      </c>
      <c r="K30" s="127">
        <v>91</v>
      </c>
      <c r="L30" s="125">
        <v>414300.35</v>
      </c>
      <c r="M30" s="125">
        <f>L30*85%</f>
        <v>352155.29749999999</v>
      </c>
      <c r="N30" s="123">
        <v>0.85</v>
      </c>
      <c r="O30" s="125">
        <f>L30*13%</f>
        <v>53859.0455</v>
      </c>
      <c r="P30" s="123">
        <v>0.13</v>
      </c>
      <c r="Q30" s="125">
        <f>L30*2%</f>
        <v>8286.0069999999996</v>
      </c>
      <c r="R30" s="194">
        <v>0.02</v>
      </c>
    </row>
    <row r="31" spans="1:18" ht="48" customHeight="1" x14ac:dyDescent="0.25">
      <c r="A31" s="198"/>
      <c r="B31" s="170"/>
      <c r="C31" s="168"/>
      <c r="D31" s="169"/>
      <c r="E31" s="170"/>
      <c r="F31" s="170"/>
      <c r="G31" s="170"/>
      <c r="H31" s="19" t="s">
        <v>145</v>
      </c>
      <c r="I31" s="17" t="s">
        <v>128</v>
      </c>
      <c r="J31" s="17" t="s">
        <v>67</v>
      </c>
      <c r="K31" s="181"/>
      <c r="L31" s="167"/>
      <c r="M31" s="167"/>
      <c r="N31" s="179"/>
      <c r="O31" s="167"/>
      <c r="P31" s="179"/>
      <c r="Q31" s="167"/>
      <c r="R31" s="196"/>
    </row>
    <row r="32" spans="1:18" ht="78.75" customHeight="1" x14ac:dyDescent="0.25">
      <c r="A32" s="199"/>
      <c r="B32" s="135"/>
      <c r="C32" s="162"/>
      <c r="D32" s="138"/>
      <c r="E32" s="135"/>
      <c r="F32" s="135"/>
      <c r="G32" s="135"/>
      <c r="H32" s="19" t="s">
        <v>133</v>
      </c>
      <c r="I32" s="17" t="s">
        <v>63</v>
      </c>
      <c r="J32" s="17" t="s">
        <v>126</v>
      </c>
      <c r="K32" s="128"/>
      <c r="L32" s="126"/>
      <c r="M32" s="126"/>
      <c r="N32" s="124"/>
      <c r="O32" s="126"/>
      <c r="P32" s="124"/>
      <c r="Q32" s="126"/>
      <c r="R32" s="195"/>
    </row>
    <row r="33" spans="1:18" ht="101.25" customHeight="1" x14ac:dyDescent="0.25">
      <c r="A33" s="205">
        <v>11</v>
      </c>
      <c r="B33" s="134" t="s">
        <v>146</v>
      </c>
      <c r="C33" s="142" t="s">
        <v>147</v>
      </c>
      <c r="D33" s="163" t="s">
        <v>148</v>
      </c>
      <c r="E33" s="134">
        <v>24</v>
      </c>
      <c r="F33" s="134" t="s">
        <v>149</v>
      </c>
      <c r="G33" s="134" t="s">
        <v>150</v>
      </c>
      <c r="H33" s="19" t="s">
        <v>151</v>
      </c>
      <c r="I33" s="17" t="s">
        <v>128</v>
      </c>
      <c r="J33" s="17" t="s">
        <v>110</v>
      </c>
      <c r="K33" s="127">
        <v>91</v>
      </c>
      <c r="L33" s="125">
        <v>689759.63</v>
      </c>
      <c r="M33" s="125">
        <f>L33*N33</f>
        <v>586295.68550000002</v>
      </c>
      <c r="N33" s="123">
        <v>0.85</v>
      </c>
      <c r="O33" s="125">
        <f>L33*P33</f>
        <v>89668.751900000003</v>
      </c>
      <c r="P33" s="123">
        <v>0.13</v>
      </c>
      <c r="Q33" s="125">
        <f>L33*R33</f>
        <v>13795.1926</v>
      </c>
      <c r="R33" s="202">
        <v>0.02</v>
      </c>
    </row>
    <row r="34" spans="1:18" ht="91.5" customHeight="1" x14ac:dyDescent="0.25">
      <c r="A34" s="206"/>
      <c r="B34" s="170"/>
      <c r="C34" s="208"/>
      <c r="D34" s="169"/>
      <c r="E34" s="170"/>
      <c r="F34" s="170"/>
      <c r="G34" s="170"/>
      <c r="H34" s="19" t="s">
        <v>107</v>
      </c>
      <c r="I34" s="17" t="s">
        <v>152</v>
      </c>
      <c r="J34" s="17" t="s">
        <v>108</v>
      </c>
      <c r="K34" s="181"/>
      <c r="L34" s="167"/>
      <c r="M34" s="167"/>
      <c r="N34" s="179"/>
      <c r="O34" s="167"/>
      <c r="P34" s="179"/>
      <c r="Q34" s="167"/>
      <c r="R34" s="203"/>
    </row>
    <row r="35" spans="1:18" ht="105.75" customHeight="1" x14ac:dyDescent="0.25">
      <c r="A35" s="207"/>
      <c r="B35" s="135"/>
      <c r="C35" s="143"/>
      <c r="D35" s="138"/>
      <c r="E35" s="135"/>
      <c r="F35" s="135"/>
      <c r="G35" s="135"/>
      <c r="H35" s="19" t="s">
        <v>111</v>
      </c>
      <c r="I35" s="17" t="s">
        <v>152</v>
      </c>
      <c r="J35" s="17" t="s">
        <v>112</v>
      </c>
      <c r="K35" s="128"/>
      <c r="L35" s="126"/>
      <c r="M35" s="126"/>
      <c r="N35" s="124"/>
      <c r="O35" s="126"/>
      <c r="P35" s="124"/>
      <c r="Q35" s="126"/>
      <c r="R35" s="204"/>
    </row>
    <row r="36" spans="1:18" ht="33.75" customHeight="1" x14ac:dyDescent="0.25">
      <c r="A36" s="205">
        <v>12</v>
      </c>
      <c r="B36" s="134" t="s">
        <v>153</v>
      </c>
      <c r="C36" s="142" t="s">
        <v>154</v>
      </c>
      <c r="D36" s="163" t="s">
        <v>155</v>
      </c>
      <c r="E36" s="134">
        <v>18</v>
      </c>
      <c r="F36" s="134" t="s">
        <v>156</v>
      </c>
      <c r="G36" s="134" t="s">
        <v>157</v>
      </c>
      <c r="H36" s="19" t="s">
        <v>158</v>
      </c>
      <c r="I36" s="17" t="s">
        <v>159</v>
      </c>
      <c r="J36" s="17" t="s">
        <v>160</v>
      </c>
      <c r="K36" s="127">
        <v>94</v>
      </c>
      <c r="L36" s="125">
        <v>1297423.74</v>
      </c>
      <c r="M36" s="125">
        <f>L36*N36</f>
        <v>1102810.179</v>
      </c>
      <c r="N36" s="123">
        <v>0.85</v>
      </c>
      <c r="O36" s="125">
        <f>L36*P36</f>
        <v>168665.08619999999</v>
      </c>
      <c r="P36" s="123">
        <v>0.13</v>
      </c>
      <c r="Q36" s="125">
        <f>L36*R36</f>
        <v>25948.4748</v>
      </c>
      <c r="R36" s="202">
        <v>0.02</v>
      </c>
    </row>
    <row r="37" spans="1:18" ht="43.2" x14ac:dyDescent="0.25">
      <c r="A37" s="206"/>
      <c r="B37" s="170"/>
      <c r="C37" s="208"/>
      <c r="D37" s="169"/>
      <c r="E37" s="170"/>
      <c r="F37" s="170"/>
      <c r="G37" s="170"/>
      <c r="H37" s="19" t="s">
        <v>161</v>
      </c>
      <c r="I37" s="17" t="s">
        <v>128</v>
      </c>
      <c r="J37" s="17" t="s">
        <v>162</v>
      </c>
      <c r="K37" s="181"/>
      <c r="L37" s="167"/>
      <c r="M37" s="167"/>
      <c r="N37" s="179"/>
      <c r="O37" s="167"/>
      <c r="P37" s="179"/>
      <c r="Q37" s="167"/>
      <c r="R37" s="203"/>
    </row>
    <row r="38" spans="1:18" ht="33.75" customHeight="1" x14ac:dyDescent="0.25">
      <c r="A38" s="206"/>
      <c r="B38" s="170"/>
      <c r="C38" s="208"/>
      <c r="D38" s="169"/>
      <c r="E38" s="170"/>
      <c r="F38" s="170"/>
      <c r="G38" s="170"/>
      <c r="H38" s="19" t="s">
        <v>163</v>
      </c>
      <c r="I38" s="17" t="s">
        <v>159</v>
      </c>
      <c r="J38" s="17" t="s">
        <v>164</v>
      </c>
      <c r="K38" s="181"/>
      <c r="L38" s="167"/>
      <c r="M38" s="167"/>
      <c r="N38" s="179"/>
      <c r="O38" s="167"/>
      <c r="P38" s="179"/>
      <c r="Q38" s="167"/>
      <c r="R38" s="203"/>
    </row>
    <row r="39" spans="1:18" ht="43.2" x14ac:dyDescent="0.25">
      <c r="A39" s="207"/>
      <c r="B39" s="135"/>
      <c r="C39" s="143"/>
      <c r="D39" s="138"/>
      <c r="E39" s="135"/>
      <c r="F39" s="135"/>
      <c r="G39" s="135"/>
      <c r="H39" s="19" t="s">
        <v>165</v>
      </c>
      <c r="I39" s="17" t="s">
        <v>159</v>
      </c>
      <c r="J39" s="17" t="s">
        <v>160</v>
      </c>
      <c r="K39" s="128"/>
      <c r="L39" s="126"/>
      <c r="M39" s="126"/>
      <c r="N39" s="124"/>
      <c r="O39" s="126"/>
      <c r="P39" s="124"/>
      <c r="Q39" s="126"/>
      <c r="R39" s="204"/>
    </row>
    <row r="40" spans="1:18" ht="92.25" customHeight="1" x14ac:dyDescent="0.25">
      <c r="A40" s="205">
        <v>13</v>
      </c>
      <c r="B40" s="134" t="s">
        <v>166</v>
      </c>
      <c r="C40" s="134" t="s">
        <v>167</v>
      </c>
      <c r="D40" s="163" t="s">
        <v>168</v>
      </c>
      <c r="E40" s="134">
        <v>24</v>
      </c>
      <c r="F40" s="134" t="s">
        <v>169</v>
      </c>
      <c r="G40" s="134" t="s">
        <v>170</v>
      </c>
      <c r="H40" s="19" t="s">
        <v>171</v>
      </c>
      <c r="I40" s="17" t="s">
        <v>159</v>
      </c>
      <c r="J40" s="17" t="s">
        <v>64</v>
      </c>
      <c r="K40" s="127">
        <v>91</v>
      </c>
      <c r="L40" s="125">
        <v>1318347.68</v>
      </c>
      <c r="M40" s="125">
        <f>N40*L40</f>
        <v>1120595.5279999999</v>
      </c>
      <c r="N40" s="123">
        <v>0.85</v>
      </c>
      <c r="O40" s="125">
        <f>P40*L40</f>
        <v>171385.19839999999</v>
      </c>
      <c r="P40" s="123">
        <v>0.13</v>
      </c>
      <c r="Q40" s="125">
        <f>R40*L40</f>
        <v>26366.953600000001</v>
      </c>
      <c r="R40" s="202">
        <v>0.02</v>
      </c>
    </row>
    <row r="41" spans="1:18" ht="94.5" customHeight="1" x14ac:dyDescent="0.25">
      <c r="A41" s="207"/>
      <c r="B41" s="135"/>
      <c r="C41" s="135"/>
      <c r="D41" s="138"/>
      <c r="E41" s="135"/>
      <c r="F41" s="135"/>
      <c r="G41" s="135"/>
      <c r="H41" s="19" t="s">
        <v>172</v>
      </c>
      <c r="I41" s="17" t="s">
        <v>128</v>
      </c>
      <c r="J41" s="17" t="s">
        <v>67</v>
      </c>
      <c r="K41" s="128"/>
      <c r="L41" s="126"/>
      <c r="M41" s="126"/>
      <c r="N41" s="124"/>
      <c r="O41" s="126"/>
      <c r="P41" s="124"/>
      <c r="Q41" s="126"/>
      <c r="R41" s="204"/>
    </row>
    <row r="42" spans="1:18" ht="128.25" customHeight="1" x14ac:dyDescent="0.25">
      <c r="A42" s="205">
        <v>14</v>
      </c>
      <c r="B42" s="134" t="s">
        <v>173</v>
      </c>
      <c r="C42" s="134" t="s">
        <v>174</v>
      </c>
      <c r="D42" s="163" t="s">
        <v>175</v>
      </c>
      <c r="E42" s="134">
        <v>24</v>
      </c>
      <c r="F42" s="134" t="s">
        <v>176</v>
      </c>
      <c r="G42" s="134" t="s">
        <v>177</v>
      </c>
      <c r="H42" s="19" t="s">
        <v>178</v>
      </c>
      <c r="I42" s="17" t="s">
        <v>152</v>
      </c>
      <c r="J42" s="17" t="s">
        <v>64</v>
      </c>
      <c r="K42" s="127">
        <v>94</v>
      </c>
      <c r="L42" s="125">
        <v>305525.96999999997</v>
      </c>
      <c r="M42" s="125">
        <f>L42*N42</f>
        <v>259697.07449999996</v>
      </c>
      <c r="N42" s="123">
        <v>0.85</v>
      </c>
      <c r="O42" s="125">
        <f>L42*P42</f>
        <v>39718.376100000001</v>
      </c>
      <c r="P42" s="123">
        <v>0.13</v>
      </c>
      <c r="Q42" s="125">
        <f>L42*R42</f>
        <v>6110.5193999999992</v>
      </c>
      <c r="R42" s="202">
        <v>0.02</v>
      </c>
    </row>
    <row r="43" spans="1:18" ht="118.5" customHeight="1" x14ac:dyDescent="0.25">
      <c r="A43" s="207"/>
      <c r="B43" s="135"/>
      <c r="C43" s="135"/>
      <c r="D43" s="138"/>
      <c r="E43" s="135"/>
      <c r="F43" s="135"/>
      <c r="G43" s="135"/>
      <c r="H43" s="19" t="s">
        <v>117</v>
      </c>
      <c r="I43" s="17" t="s">
        <v>128</v>
      </c>
      <c r="J43" s="17" t="s">
        <v>67</v>
      </c>
      <c r="K43" s="128"/>
      <c r="L43" s="126"/>
      <c r="M43" s="126"/>
      <c r="N43" s="124"/>
      <c r="O43" s="126"/>
      <c r="P43" s="124"/>
      <c r="Q43" s="126"/>
      <c r="R43" s="204"/>
    </row>
    <row r="44" spans="1:18" ht="34.5" customHeight="1" x14ac:dyDescent="0.25">
      <c r="A44" s="205">
        <v>15</v>
      </c>
      <c r="B44" s="134" t="s">
        <v>179</v>
      </c>
      <c r="C44" s="134" t="s">
        <v>180</v>
      </c>
      <c r="D44" s="137" t="s">
        <v>181</v>
      </c>
      <c r="E44" s="134">
        <v>18</v>
      </c>
      <c r="F44" s="134" t="s">
        <v>182</v>
      </c>
      <c r="G44" s="136">
        <v>43012</v>
      </c>
      <c r="H44" s="19" t="s">
        <v>183</v>
      </c>
      <c r="I44" s="17" t="s">
        <v>152</v>
      </c>
      <c r="J44" s="17" t="s">
        <v>112</v>
      </c>
      <c r="K44" s="127">
        <v>94</v>
      </c>
      <c r="L44" s="125">
        <v>494928.67000000004</v>
      </c>
      <c r="M44" s="125">
        <f>L44*N44</f>
        <v>420689.36950000003</v>
      </c>
      <c r="N44" s="123">
        <v>0.85</v>
      </c>
      <c r="O44" s="125">
        <f>L44*P44</f>
        <v>64340.727100000011</v>
      </c>
      <c r="P44" s="123">
        <v>0.13</v>
      </c>
      <c r="Q44" s="125">
        <f>L44*R44</f>
        <v>9898.5734000000011</v>
      </c>
      <c r="R44" s="202">
        <v>0.02</v>
      </c>
    </row>
    <row r="45" spans="1:18" ht="34.5" customHeight="1" x14ac:dyDescent="0.25">
      <c r="A45" s="206"/>
      <c r="B45" s="170"/>
      <c r="C45" s="170"/>
      <c r="D45" s="200"/>
      <c r="E45" s="170"/>
      <c r="F45" s="170"/>
      <c r="G45" s="170"/>
      <c r="H45" s="19" t="s">
        <v>184</v>
      </c>
      <c r="I45" s="17" t="s">
        <v>152</v>
      </c>
      <c r="J45" s="17" t="s">
        <v>112</v>
      </c>
      <c r="K45" s="181"/>
      <c r="L45" s="167"/>
      <c r="M45" s="167"/>
      <c r="N45" s="179"/>
      <c r="O45" s="167"/>
      <c r="P45" s="179"/>
      <c r="Q45" s="167"/>
      <c r="R45" s="203"/>
    </row>
    <row r="46" spans="1:18" ht="49.5" customHeight="1" x14ac:dyDescent="0.25">
      <c r="A46" s="207"/>
      <c r="B46" s="135"/>
      <c r="C46" s="135"/>
      <c r="D46" s="201"/>
      <c r="E46" s="135"/>
      <c r="F46" s="135"/>
      <c r="G46" s="135"/>
      <c r="H46" s="19" t="s">
        <v>185</v>
      </c>
      <c r="I46" s="17" t="s">
        <v>128</v>
      </c>
      <c r="J46" s="17" t="s">
        <v>90</v>
      </c>
      <c r="K46" s="128"/>
      <c r="L46" s="126"/>
      <c r="M46" s="126"/>
      <c r="N46" s="124"/>
      <c r="O46" s="126"/>
      <c r="P46" s="124"/>
      <c r="Q46" s="126"/>
      <c r="R46" s="204"/>
    </row>
    <row r="47" spans="1:18" ht="49.5" customHeight="1" x14ac:dyDescent="0.25">
      <c r="A47" s="191">
        <v>16</v>
      </c>
      <c r="B47" s="122" t="s">
        <v>327</v>
      </c>
      <c r="C47" s="122" t="s">
        <v>328</v>
      </c>
      <c r="D47" s="130" t="s">
        <v>332</v>
      </c>
      <c r="E47" s="122">
        <v>28</v>
      </c>
      <c r="F47" s="122" t="s">
        <v>329</v>
      </c>
      <c r="G47" s="122" t="s">
        <v>330</v>
      </c>
      <c r="H47" s="82" t="s">
        <v>331</v>
      </c>
      <c r="I47" s="81" t="s">
        <v>152</v>
      </c>
      <c r="J47" s="81" t="s">
        <v>64</v>
      </c>
      <c r="K47" s="211">
        <v>94</v>
      </c>
      <c r="L47" s="209">
        <v>5836225.8200000003</v>
      </c>
      <c r="M47" s="209">
        <v>4960791.9400000004</v>
      </c>
      <c r="N47" s="210">
        <v>0.85</v>
      </c>
      <c r="O47" s="209">
        <v>758709.35</v>
      </c>
      <c r="P47" s="210">
        <v>0.13</v>
      </c>
      <c r="Q47" s="209">
        <v>116724.53</v>
      </c>
      <c r="R47" s="212">
        <v>0.02</v>
      </c>
    </row>
    <row r="48" spans="1:18" ht="49.5" customHeight="1" x14ac:dyDescent="0.25">
      <c r="A48" s="191"/>
      <c r="B48" s="122"/>
      <c r="C48" s="122"/>
      <c r="D48" s="130"/>
      <c r="E48" s="122"/>
      <c r="F48" s="122"/>
      <c r="G48" s="122"/>
      <c r="H48" s="82" t="s">
        <v>286</v>
      </c>
      <c r="I48" s="81" t="s">
        <v>128</v>
      </c>
      <c r="J48" s="81" t="s">
        <v>289</v>
      </c>
      <c r="K48" s="211"/>
      <c r="L48" s="209"/>
      <c r="M48" s="209"/>
      <c r="N48" s="210"/>
      <c r="O48" s="209"/>
      <c r="P48" s="210"/>
      <c r="Q48" s="209"/>
      <c r="R48" s="212"/>
    </row>
    <row r="49" spans="1:18" ht="49.5" customHeight="1" x14ac:dyDescent="0.25">
      <c r="A49" s="191">
        <v>17</v>
      </c>
      <c r="B49" s="122" t="s">
        <v>521</v>
      </c>
      <c r="C49" s="122" t="s">
        <v>522</v>
      </c>
      <c r="D49" s="130" t="s">
        <v>529</v>
      </c>
      <c r="E49" s="122">
        <v>36</v>
      </c>
      <c r="F49" s="122" t="s">
        <v>523</v>
      </c>
      <c r="G49" s="122" t="s">
        <v>524</v>
      </c>
      <c r="H49" s="82" t="s">
        <v>525</v>
      </c>
      <c r="I49" s="110" t="s">
        <v>128</v>
      </c>
      <c r="J49" s="110" t="s">
        <v>90</v>
      </c>
      <c r="K49" s="127">
        <v>94</v>
      </c>
      <c r="L49" s="125">
        <v>3202768.49</v>
      </c>
      <c r="M49" s="125">
        <v>2722353.22</v>
      </c>
      <c r="N49" s="123">
        <v>0.85</v>
      </c>
      <c r="O49" s="125">
        <v>416359.9</v>
      </c>
      <c r="P49" s="123">
        <v>0.13</v>
      </c>
      <c r="Q49" s="125">
        <v>64055.37</v>
      </c>
      <c r="R49" s="189">
        <v>0.02</v>
      </c>
    </row>
    <row r="50" spans="1:18" ht="49.5" customHeight="1" x14ac:dyDescent="0.25">
      <c r="A50" s="191"/>
      <c r="B50" s="122"/>
      <c r="C50" s="122"/>
      <c r="D50" s="130"/>
      <c r="E50" s="122"/>
      <c r="F50" s="122"/>
      <c r="G50" s="122"/>
      <c r="H50" s="82" t="s">
        <v>526</v>
      </c>
      <c r="I50" s="110" t="s">
        <v>152</v>
      </c>
      <c r="J50" s="110" t="s">
        <v>88</v>
      </c>
      <c r="K50" s="181"/>
      <c r="L50" s="167"/>
      <c r="M50" s="167"/>
      <c r="N50" s="179"/>
      <c r="O50" s="167"/>
      <c r="P50" s="179"/>
      <c r="Q50" s="167"/>
      <c r="R50" s="218"/>
    </row>
    <row r="51" spans="1:18" ht="49.5" customHeight="1" x14ac:dyDescent="0.25">
      <c r="A51" s="191"/>
      <c r="B51" s="122"/>
      <c r="C51" s="122"/>
      <c r="D51" s="130"/>
      <c r="E51" s="122"/>
      <c r="F51" s="122"/>
      <c r="G51" s="122"/>
      <c r="H51" s="82" t="s">
        <v>527</v>
      </c>
      <c r="I51" s="110" t="s">
        <v>128</v>
      </c>
      <c r="J51" s="110" t="s">
        <v>90</v>
      </c>
      <c r="K51" s="181"/>
      <c r="L51" s="167"/>
      <c r="M51" s="167"/>
      <c r="N51" s="179"/>
      <c r="O51" s="167"/>
      <c r="P51" s="179"/>
      <c r="Q51" s="167"/>
      <c r="R51" s="218"/>
    </row>
    <row r="52" spans="1:18" ht="49.5" customHeight="1" x14ac:dyDescent="0.25">
      <c r="A52" s="191"/>
      <c r="B52" s="122"/>
      <c r="C52" s="122"/>
      <c r="D52" s="130"/>
      <c r="E52" s="122"/>
      <c r="F52" s="122"/>
      <c r="G52" s="122"/>
      <c r="H52" s="82" t="s">
        <v>528</v>
      </c>
      <c r="I52" s="110" t="s">
        <v>152</v>
      </c>
      <c r="J52" s="110" t="s">
        <v>88</v>
      </c>
      <c r="K52" s="128"/>
      <c r="L52" s="126"/>
      <c r="M52" s="126"/>
      <c r="N52" s="124"/>
      <c r="O52" s="126"/>
      <c r="P52" s="124"/>
      <c r="Q52" s="126"/>
      <c r="R52" s="190"/>
    </row>
    <row r="53" spans="1:18" ht="49.5" customHeight="1" x14ac:dyDescent="0.25">
      <c r="A53" s="191">
        <v>18</v>
      </c>
      <c r="B53" s="122" t="s">
        <v>567</v>
      </c>
      <c r="C53" s="122" t="s">
        <v>568</v>
      </c>
      <c r="D53" s="130" t="s">
        <v>569</v>
      </c>
      <c r="E53" s="122">
        <v>24</v>
      </c>
      <c r="F53" s="122" t="s">
        <v>562</v>
      </c>
      <c r="G53" s="122" t="s">
        <v>563</v>
      </c>
      <c r="H53" s="82" t="s">
        <v>564</v>
      </c>
      <c r="I53" s="117" t="s">
        <v>152</v>
      </c>
      <c r="J53" s="117" t="s">
        <v>74</v>
      </c>
      <c r="K53" s="127">
        <v>94</v>
      </c>
      <c r="L53" s="125">
        <v>363565.7</v>
      </c>
      <c r="M53" s="125">
        <v>309030.84999999998</v>
      </c>
      <c r="N53" s="123">
        <v>0.85</v>
      </c>
      <c r="O53" s="125">
        <v>47263.54</v>
      </c>
      <c r="P53" s="123">
        <v>0.13</v>
      </c>
      <c r="Q53" s="125">
        <v>7271.31</v>
      </c>
      <c r="R53" s="189">
        <v>0.02</v>
      </c>
    </row>
    <row r="54" spans="1:18" ht="49.5" customHeight="1" x14ac:dyDescent="0.25">
      <c r="A54" s="191"/>
      <c r="B54" s="122"/>
      <c r="C54" s="122"/>
      <c r="D54" s="130"/>
      <c r="E54" s="122"/>
      <c r="F54" s="122"/>
      <c r="G54" s="122"/>
      <c r="H54" s="82" t="s">
        <v>565</v>
      </c>
      <c r="I54" s="117" t="s">
        <v>128</v>
      </c>
      <c r="J54" s="117" t="s">
        <v>67</v>
      </c>
      <c r="K54" s="128"/>
      <c r="L54" s="126"/>
      <c r="M54" s="126"/>
      <c r="N54" s="124"/>
      <c r="O54" s="126"/>
      <c r="P54" s="124"/>
      <c r="Q54" s="126"/>
      <c r="R54" s="190"/>
    </row>
    <row r="55" spans="1:18" ht="49.5" customHeight="1" x14ac:dyDescent="0.25">
      <c r="A55" s="191">
        <v>19</v>
      </c>
      <c r="B55" s="134" t="s">
        <v>581</v>
      </c>
      <c r="C55" s="134" t="s">
        <v>583</v>
      </c>
      <c r="D55" s="130" t="s">
        <v>594</v>
      </c>
      <c r="E55" s="122">
        <v>24</v>
      </c>
      <c r="F55" s="122" t="s">
        <v>585</v>
      </c>
      <c r="G55" s="122" t="s">
        <v>587</v>
      </c>
      <c r="H55" s="82" t="s">
        <v>588</v>
      </c>
      <c r="I55" s="118" t="s">
        <v>152</v>
      </c>
      <c r="J55" s="118" t="s">
        <v>126</v>
      </c>
      <c r="K55" s="127">
        <v>85</v>
      </c>
      <c r="L55" s="125">
        <v>601996.28</v>
      </c>
      <c r="M55" s="125">
        <v>511696.84</v>
      </c>
      <c r="N55" s="123">
        <v>0.85</v>
      </c>
      <c r="O55" s="125">
        <v>78259.509999999995</v>
      </c>
      <c r="P55" s="123">
        <v>0.13</v>
      </c>
      <c r="Q55" s="125">
        <v>12039.93</v>
      </c>
      <c r="R55" s="189">
        <v>0.02</v>
      </c>
    </row>
    <row r="56" spans="1:18" ht="49.5" customHeight="1" x14ac:dyDescent="0.25">
      <c r="A56" s="191"/>
      <c r="B56" s="170"/>
      <c r="C56" s="170"/>
      <c r="D56" s="130"/>
      <c r="E56" s="122"/>
      <c r="F56" s="122"/>
      <c r="G56" s="122"/>
      <c r="H56" s="82" t="s">
        <v>589</v>
      </c>
      <c r="I56" s="118" t="s">
        <v>128</v>
      </c>
      <c r="J56" s="118" t="s">
        <v>67</v>
      </c>
      <c r="K56" s="181"/>
      <c r="L56" s="167"/>
      <c r="M56" s="167"/>
      <c r="N56" s="179"/>
      <c r="O56" s="167"/>
      <c r="P56" s="179"/>
      <c r="Q56" s="167"/>
      <c r="R56" s="218"/>
    </row>
    <row r="57" spans="1:18" ht="49.5" customHeight="1" x14ac:dyDescent="0.25">
      <c r="A57" s="191"/>
      <c r="B57" s="135"/>
      <c r="C57" s="135"/>
      <c r="D57" s="130"/>
      <c r="E57" s="122"/>
      <c r="F57" s="122"/>
      <c r="G57" s="122"/>
      <c r="H57" s="82" t="s">
        <v>590</v>
      </c>
      <c r="I57" s="118" t="s">
        <v>152</v>
      </c>
      <c r="J57" s="118" t="s">
        <v>74</v>
      </c>
      <c r="K57" s="128"/>
      <c r="L57" s="126"/>
      <c r="M57" s="126"/>
      <c r="N57" s="124"/>
      <c r="O57" s="126"/>
      <c r="P57" s="124"/>
      <c r="Q57" s="126"/>
      <c r="R57" s="190"/>
    </row>
    <row r="58" spans="1:18" ht="139.80000000000001" customHeight="1" x14ac:dyDescent="0.25">
      <c r="A58" s="191">
        <v>20</v>
      </c>
      <c r="B58" s="134" t="s">
        <v>582</v>
      </c>
      <c r="C58" s="134" t="s">
        <v>584</v>
      </c>
      <c r="D58" s="219" t="s">
        <v>595</v>
      </c>
      <c r="E58" s="122">
        <v>21</v>
      </c>
      <c r="F58" s="122" t="s">
        <v>585</v>
      </c>
      <c r="G58" s="122" t="s">
        <v>586</v>
      </c>
      <c r="H58" s="82" t="s">
        <v>591</v>
      </c>
      <c r="I58" s="118" t="s">
        <v>152</v>
      </c>
      <c r="J58" s="118" t="s">
        <v>164</v>
      </c>
      <c r="K58" s="127">
        <v>94</v>
      </c>
      <c r="L58" s="125">
        <v>927792.47</v>
      </c>
      <c r="M58" s="125">
        <v>788623.6</v>
      </c>
      <c r="N58" s="123">
        <v>0.85</v>
      </c>
      <c r="O58" s="125">
        <v>120613.02</v>
      </c>
      <c r="P58" s="123">
        <v>0.13</v>
      </c>
      <c r="Q58" s="125">
        <v>18555.849999999999</v>
      </c>
      <c r="R58" s="189">
        <v>0.02</v>
      </c>
    </row>
    <row r="59" spans="1:18" ht="139.80000000000001" customHeight="1" x14ac:dyDescent="0.25">
      <c r="A59" s="191"/>
      <c r="B59" s="135"/>
      <c r="C59" s="135"/>
      <c r="D59" s="130"/>
      <c r="E59" s="122"/>
      <c r="F59" s="122"/>
      <c r="G59" s="122"/>
      <c r="H59" s="82" t="s">
        <v>592</v>
      </c>
      <c r="I59" s="118" t="s">
        <v>128</v>
      </c>
      <c r="J59" s="118" t="s">
        <v>103</v>
      </c>
      <c r="K59" s="128"/>
      <c r="L59" s="126"/>
      <c r="M59" s="126"/>
      <c r="N59" s="124"/>
      <c r="O59" s="126"/>
      <c r="P59" s="124"/>
      <c r="Q59" s="126"/>
      <c r="R59" s="190"/>
    </row>
    <row r="60" spans="1:18" ht="14.4" x14ac:dyDescent="0.25">
      <c r="A60" s="156" t="s">
        <v>186</v>
      </c>
      <c r="B60" s="157"/>
      <c r="C60" s="157"/>
      <c r="D60" s="157"/>
      <c r="E60" s="157"/>
      <c r="F60" s="157"/>
      <c r="G60" s="157"/>
      <c r="H60" s="157"/>
      <c r="I60" s="157"/>
      <c r="J60" s="174"/>
      <c r="K60" s="20"/>
      <c r="L60" s="29">
        <f>SUM(L8:L59)</f>
        <v>22148255.940000001</v>
      </c>
      <c r="M60" s="29">
        <f t="shared" ref="M60:Q60" si="0">SUM(M8:M59)</f>
        <v>18826017.553000003</v>
      </c>
      <c r="N60" s="29"/>
      <c r="O60" s="29">
        <f t="shared" si="0"/>
        <v>2879273.2533999998</v>
      </c>
      <c r="P60" s="29"/>
      <c r="Q60" s="29">
        <f t="shared" si="0"/>
        <v>442965.13359999994</v>
      </c>
      <c r="R60" s="30"/>
    </row>
    <row r="61" spans="1:18" ht="14.4" x14ac:dyDescent="0.25">
      <c r="A61" s="156" t="s">
        <v>187</v>
      </c>
      <c r="B61" s="157"/>
      <c r="C61" s="157"/>
      <c r="D61" s="157"/>
      <c r="E61" s="157"/>
      <c r="F61" s="157"/>
      <c r="G61" s="157"/>
      <c r="H61" s="157"/>
      <c r="I61" s="157"/>
      <c r="J61" s="157"/>
      <c r="K61" s="157"/>
      <c r="L61" s="157"/>
      <c r="M61" s="157"/>
      <c r="N61" s="157"/>
      <c r="O61" s="157"/>
      <c r="P61" s="157"/>
      <c r="Q61" s="157"/>
      <c r="R61" s="158"/>
    </row>
    <row r="62" spans="1:18" ht="28.8" x14ac:dyDescent="0.25">
      <c r="A62" s="159">
        <v>1</v>
      </c>
      <c r="B62" s="134" t="s">
        <v>188</v>
      </c>
      <c r="C62" s="161" t="s">
        <v>189</v>
      </c>
      <c r="D62" s="163" t="s">
        <v>190</v>
      </c>
      <c r="E62" s="134">
        <v>18</v>
      </c>
      <c r="F62" s="134" t="s">
        <v>71</v>
      </c>
      <c r="G62" s="134" t="s">
        <v>144</v>
      </c>
      <c r="H62" s="19" t="s">
        <v>191</v>
      </c>
      <c r="I62" s="17" t="s">
        <v>63</v>
      </c>
      <c r="J62" s="17" t="s">
        <v>74</v>
      </c>
      <c r="K62" s="127">
        <v>86</v>
      </c>
      <c r="L62" s="125">
        <v>258191.52</v>
      </c>
      <c r="M62" s="125">
        <f>L62*85%</f>
        <v>219462.79199999999</v>
      </c>
      <c r="N62" s="123">
        <v>0.85</v>
      </c>
      <c r="O62" s="125">
        <f>L62*13%</f>
        <v>33564.897599999997</v>
      </c>
      <c r="P62" s="123">
        <v>0.13</v>
      </c>
      <c r="Q62" s="125">
        <f>L62*2%</f>
        <v>5163.8303999999998</v>
      </c>
      <c r="R62" s="164">
        <v>0.02</v>
      </c>
    </row>
    <row r="63" spans="1:18" ht="32.25" customHeight="1" x14ac:dyDescent="0.25">
      <c r="A63" s="166"/>
      <c r="B63" s="170"/>
      <c r="C63" s="168"/>
      <c r="D63" s="169"/>
      <c r="E63" s="170"/>
      <c r="F63" s="170"/>
      <c r="G63" s="170"/>
      <c r="H63" s="19" t="s">
        <v>192</v>
      </c>
      <c r="I63" s="17" t="s">
        <v>128</v>
      </c>
      <c r="J63" s="17" t="s">
        <v>140</v>
      </c>
      <c r="K63" s="181"/>
      <c r="L63" s="167"/>
      <c r="M63" s="167"/>
      <c r="N63" s="179"/>
      <c r="O63" s="167"/>
      <c r="P63" s="179"/>
      <c r="Q63" s="167"/>
      <c r="R63" s="180"/>
    </row>
    <row r="64" spans="1:18" ht="70.5" customHeight="1" x14ac:dyDescent="0.25">
      <c r="A64" s="160"/>
      <c r="B64" s="135"/>
      <c r="C64" s="162"/>
      <c r="D64" s="138"/>
      <c r="E64" s="135"/>
      <c r="F64" s="135"/>
      <c r="G64" s="135"/>
      <c r="H64" s="19" t="s">
        <v>116</v>
      </c>
      <c r="I64" s="17" t="s">
        <v>63</v>
      </c>
      <c r="J64" s="17" t="s">
        <v>74</v>
      </c>
      <c r="K64" s="128"/>
      <c r="L64" s="126"/>
      <c r="M64" s="126"/>
      <c r="N64" s="124"/>
      <c r="O64" s="126"/>
      <c r="P64" s="124"/>
      <c r="Q64" s="126"/>
      <c r="R64" s="165"/>
    </row>
    <row r="65" spans="1:18" ht="62.25" customHeight="1" x14ac:dyDescent="0.25">
      <c r="A65" s="134">
        <v>2</v>
      </c>
      <c r="B65" s="134" t="s">
        <v>193</v>
      </c>
      <c r="C65" s="142" t="s">
        <v>194</v>
      </c>
      <c r="D65" s="163" t="s">
        <v>195</v>
      </c>
      <c r="E65" s="134">
        <v>24</v>
      </c>
      <c r="F65" s="134" t="s">
        <v>196</v>
      </c>
      <c r="G65" s="134" t="s">
        <v>197</v>
      </c>
      <c r="H65" s="19" t="s">
        <v>198</v>
      </c>
      <c r="I65" s="17" t="s">
        <v>128</v>
      </c>
      <c r="J65" s="17" t="s">
        <v>162</v>
      </c>
      <c r="K65" s="127">
        <v>86</v>
      </c>
      <c r="L65" s="125">
        <v>1162818.31</v>
      </c>
      <c r="M65" s="125">
        <f>L65*N65</f>
        <v>988395.56350000005</v>
      </c>
      <c r="N65" s="123">
        <v>0.85</v>
      </c>
      <c r="O65" s="125">
        <f>L65*P65</f>
        <v>151166.38030000002</v>
      </c>
      <c r="P65" s="123">
        <v>0.13</v>
      </c>
      <c r="Q65" s="125">
        <f>L65*R65</f>
        <v>23256.3662</v>
      </c>
      <c r="R65" s="123">
        <v>0.02</v>
      </c>
    </row>
    <row r="66" spans="1:18" ht="55.5" customHeight="1" x14ac:dyDescent="0.25">
      <c r="A66" s="135"/>
      <c r="B66" s="135"/>
      <c r="C66" s="143"/>
      <c r="D66" s="138"/>
      <c r="E66" s="135"/>
      <c r="F66" s="135"/>
      <c r="G66" s="135"/>
      <c r="H66" s="19" t="s">
        <v>199</v>
      </c>
      <c r="I66" s="17" t="s">
        <v>152</v>
      </c>
      <c r="J66" s="17" t="s">
        <v>200</v>
      </c>
      <c r="K66" s="128"/>
      <c r="L66" s="126"/>
      <c r="M66" s="126"/>
      <c r="N66" s="124"/>
      <c r="O66" s="126"/>
      <c r="P66" s="124"/>
      <c r="Q66" s="126"/>
      <c r="R66" s="124"/>
    </row>
    <row r="67" spans="1:18" ht="14.4" x14ac:dyDescent="0.25">
      <c r="A67" s="156" t="s">
        <v>201</v>
      </c>
      <c r="B67" s="157"/>
      <c r="C67" s="157"/>
      <c r="D67" s="157"/>
      <c r="E67" s="157"/>
      <c r="F67" s="157"/>
      <c r="G67" s="157"/>
      <c r="H67" s="157"/>
      <c r="I67" s="157"/>
      <c r="J67" s="174"/>
      <c r="K67" s="20"/>
      <c r="L67" s="29">
        <f>SUM(L61:L66)</f>
        <v>1421009.83</v>
      </c>
      <c r="M67" s="20">
        <f>SUM(M61:M66)</f>
        <v>1207858.3555000001</v>
      </c>
      <c r="N67" s="20"/>
      <c r="O67" s="20">
        <f>SUM(O61:O66)</f>
        <v>184731.27790000002</v>
      </c>
      <c r="P67" s="20"/>
      <c r="Q67" s="20">
        <f>SUM(Q61:Q66)</f>
        <v>28420.196599999999</v>
      </c>
      <c r="R67" s="31"/>
    </row>
    <row r="68" spans="1:18" ht="15" thickBot="1" x14ac:dyDescent="0.35">
      <c r="A68" s="213" t="s">
        <v>202</v>
      </c>
      <c r="B68" s="214"/>
      <c r="C68" s="214"/>
      <c r="D68" s="214"/>
      <c r="E68" s="214"/>
      <c r="F68" s="214"/>
      <c r="G68" s="214"/>
      <c r="H68" s="214"/>
      <c r="I68" s="214"/>
      <c r="J68" s="215"/>
      <c r="K68" s="32"/>
      <c r="L68" s="32">
        <f>L60+L67</f>
        <v>23569265.770000003</v>
      </c>
      <c r="M68" s="32">
        <f>M60+M67</f>
        <v>20033875.908500005</v>
      </c>
      <c r="N68" s="33"/>
      <c r="O68" s="32">
        <f>O60+O67</f>
        <v>3064004.5312999999</v>
      </c>
      <c r="P68" s="33"/>
      <c r="Q68" s="32">
        <f>Q60+Q67</f>
        <v>471385.33019999997</v>
      </c>
      <c r="R68" s="34"/>
    </row>
    <row r="70" spans="1:18" x14ac:dyDescent="0.25">
      <c r="A70" s="216" t="s">
        <v>593</v>
      </c>
      <c r="B70" s="217"/>
      <c r="C70" s="217"/>
      <c r="D70" s="217"/>
      <c r="E70" s="217"/>
      <c r="F70" s="217"/>
      <c r="G70" s="217"/>
      <c r="H70" s="217"/>
      <c r="I70" s="217"/>
      <c r="J70" s="217"/>
      <c r="K70" s="217"/>
      <c r="L70" s="217"/>
      <c r="M70" s="217"/>
      <c r="N70" s="217"/>
      <c r="O70" s="217"/>
      <c r="P70" s="217"/>
      <c r="Q70" s="217"/>
      <c r="R70" s="217"/>
    </row>
    <row r="71" spans="1:18" x14ac:dyDescent="0.25">
      <c r="A71" s="217"/>
      <c r="B71" s="217"/>
      <c r="C71" s="217"/>
      <c r="D71" s="217"/>
      <c r="E71" s="217"/>
      <c r="F71" s="217"/>
      <c r="G71" s="217"/>
      <c r="H71" s="217"/>
      <c r="I71" s="217"/>
      <c r="J71" s="217"/>
      <c r="K71" s="217"/>
      <c r="L71" s="217"/>
      <c r="M71" s="217"/>
      <c r="N71" s="217"/>
      <c r="O71" s="217"/>
      <c r="P71" s="217"/>
      <c r="Q71" s="217"/>
      <c r="R71" s="217"/>
    </row>
    <row r="77" spans="1:18" x14ac:dyDescent="0.25">
      <c r="R77" s="26"/>
    </row>
    <row r="84" spans="15:15" x14ac:dyDescent="0.25">
      <c r="O84" s="26"/>
    </row>
  </sheetData>
  <autoFilter ref="A1:R68"/>
  <mergeCells count="349">
    <mergeCell ref="R55:R57"/>
    <mergeCell ref="Q55:Q57"/>
    <mergeCell ref="P55:P57"/>
    <mergeCell ref="N55:N57"/>
    <mergeCell ref="O55:O57"/>
    <mergeCell ref="M55:M57"/>
    <mergeCell ref="L55:L57"/>
    <mergeCell ref="K55:K57"/>
    <mergeCell ref="R58:R59"/>
    <mergeCell ref="Q58:Q59"/>
    <mergeCell ref="P58:P59"/>
    <mergeCell ref="O58:O59"/>
    <mergeCell ref="N58:N59"/>
    <mergeCell ref="M58:M59"/>
    <mergeCell ref="L58:L59"/>
    <mergeCell ref="K58:K59"/>
    <mergeCell ref="G55:G57"/>
    <mergeCell ref="F55:F57"/>
    <mergeCell ref="E55:E57"/>
    <mergeCell ref="D55:D57"/>
    <mergeCell ref="C55:C57"/>
    <mergeCell ref="B55:B57"/>
    <mergeCell ref="A55:A57"/>
    <mergeCell ref="G58:G59"/>
    <mergeCell ref="F58:F59"/>
    <mergeCell ref="E58:E59"/>
    <mergeCell ref="D58:D59"/>
    <mergeCell ref="C58:C59"/>
    <mergeCell ref="B58:B59"/>
    <mergeCell ref="A58:A59"/>
    <mergeCell ref="G49:G52"/>
    <mergeCell ref="F49:F52"/>
    <mergeCell ref="E49:E52"/>
    <mergeCell ref="D49:D52"/>
    <mergeCell ref="C49:C52"/>
    <mergeCell ref="B49:B52"/>
    <mergeCell ref="A49:A52"/>
    <mergeCell ref="R49:R52"/>
    <mergeCell ref="Q49:Q52"/>
    <mergeCell ref="P49:P52"/>
    <mergeCell ref="O49:O52"/>
    <mergeCell ref="N49:N52"/>
    <mergeCell ref="M49:M52"/>
    <mergeCell ref="L49:L52"/>
    <mergeCell ref="K49:K52"/>
    <mergeCell ref="P47:P48"/>
    <mergeCell ref="A67:J67"/>
    <mergeCell ref="A68:J68"/>
    <mergeCell ref="A70:R71"/>
    <mergeCell ref="G65:G66"/>
    <mergeCell ref="K65:K66"/>
    <mergeCell ref="L65:L66"/>
    <mergeCell ref="M65:M66"/>
    <mergeCell ref="N65:N66"/>
    <mergeCell ref="O65:O66"/>
    <mergeCell ref="O62:O64"/>
    <mergeCell ref="P62:P64"/>
    <mergeCell ref="Q62:Q64"/>
    <mergeCell ref="R62:R64"/>
    <mergeCell ref="A65:A66"/>
    <mergeCell ref="B65:B66"/>
    <mergeCell ref="C65:C66"/>
    <mergeCell ref="D65:D66"/>
    <mergeCell ref="E65:E66"/>
    <mergeCell ref="F65:F66"/>
    <mergeCell ref="F62:F64"/>
    <mergeCell ref="G62:G64"/>
    <mergeCell ref="K62:K64"/>
    <mergeCell ref="L62:L64"/>
    <mergeCell ref="M62:M64"/>
    <mergeCell ref="N62:N64"/>
    <mergeCell ref="P65:P66"/>
    <mergeCell ref="Q65:Q66"/>
    <mergeCell ref="R65:R66"/>
    <mergeCell ref="A62:A64"/>
    <mergeCell ref="B62:B64"/>
    <mergeCell ref="C62:C64"/>
    <mergeCell ref="D62:D64"/>
    <mergeCell ref="E62:E64"/>
    <mergeCell ref="R40:R41"/>
    <mergeCell ref="A42:A43"/>
    <mergeCell ref="B42:B43"/>
    <mergeCell ref="C42:C43"/>
    <mergeCell ref="D42:D43"/>
    <mergeCell ref="E42:E43"/>
    <mergeCell ref="F42:F43"/>
    <mergeCell ref="G44:G46"/>
    <mergeCell ref="K44:K46"/>
    <mergeCell ref="L44:L46"/>
    <mergeCell ref="M44:M46"/>
    <mergeCell ref="A44:A46"/>
    <mergeCell ref="B44:B46"/>
    <mergeCell ref="C44:C46"/>
    <mergeCell ref="D44:D46"/>
    <mergeCell ref="E44:E46"/>
    <mergeCell ref="F44:F46"/>
    <mergeCell ref="R44:R46"/>
    <mergeCell ref="N40:N41"/>
    <mergeCell ref="O40:O41"/>
    <mergeCell ref="P40:P41"/>
    <mergeCell ref="Q40:Q41"/>
    <mergeCell ref="C40:C41"/>
    <mergeCell ref="D40:D41"/>
    <mergeCell ref="A60:J60"/>
    <mergeCell ref="A61:R61"/>
    <mergeCell ref="N44:N46"/>
    <mergeCell ref="O44:O46"/>
    <mergeCell ref="M42:M43"/>
    <mergeCell ref="N42:N43"/>
    <mergeCell ref="O42:O43"/>
    <mergeCell ref="P42:P43"/>
    <mergeCell ref="Q42:Q43"/>
    <mergeCell ref="R42:R43"/>
    <mergeCell ref="G47:G48"/>
    <mergeCell ref="F47:F48"/>
    <mergeCell ref="E47:E48"/>
    <mergeCell ref="D47:D48"/>
    <mergeCell ref="C47:C48"/>
    <mergeCell ref="B47:B48"/>
    <mergeCell ref="A47:A48"/>
    <mergeCell ref="O47:O48"/>
    <mergeCell ref="N47:N48"/>
    <mergeCell ref="M47:M48"/>
    <mergeCell ref="L47:L48"/>
    <mergeCell ref="K47:K48"/>
    <mergeCell ref="R47:R48"/>
    <mergeCell ref="Q47:Q48"/>
    <mergeCell ref="E40:E41"/>
    <mergeCell ref="F40:F41"/>
    <mergeCell ref="P44:P46"/>
    <mergeCell ref="Q44:Q46"/>
    <mergeCell ref="A33:A35"/>
    <mergeCell ref="B33:B35"/>
    <mergeCell ref="C33:C35"/>
    <mergeCell ref="D33:D35"/>
    <mergeCell ref="E33:E35"/>
    <mergeCell ref="L36:L39"/>
    <mergeCell ref="M36:M39"/>
    <mergeCell ref="G42:G43"/>
    <mergeCell ref="K42:K43"/>
    <mergeCell ref="L42:L43"/>
    <mergeCell ref="L40:L41"/>
    <mergeCell ref="M40:M41"/>
    <mergeCell ref="O28:O29"/>
    <mergeCell ref="P28:P29"/>
    <mergeCell ref="Q28:Q29"/>
    <mergeCell ref="A28:A29"/>
    <mergeCell ref="B28:B29"/>
    <mergeCell ref="C28:C29"/>
    <mergeCell ref="G40:G41"/>
    <mergeCell ref="K40:K41"/>
    <mergeCell ref="K36:K39"/>
    <mergeCell ref="P33:P35"/>
    <mergeCell ref="Q33:Q35"/>
    <mergeCell ref="A36:A39"/>
    <mergeCell ref="B36:B39"/>
    <mergeCell ref="C36:C39"/>
    <mergeCell ref="D36:D39"/>
    <mergeCell ref="E36:E39"/>
    <mergeCell ref="F36:F39"/>
    <mergeCell ref="G36:G39"/>
    <mergeCell ref="G33:G35"/>
    <mergeCell ref="K33:K35"/>
    <mergeCell ref="L33:L35"/>
    <mergeCell ref="M33:M35"/>
    <mergeCell ref="A40:A41"/>
    <mergeCell ref="B40:B41"/>
    <mergeCell ref="A30:A32"/>
    <mergeCell ref="B30:B32"/>
    <mergeCell ref="C30:C32"/>
    <mergeCell ref="D30:D32"/>
    <mergeCell ref="E30:E32"/>
    <mergeCell ref="F30:F32"/>
    <mergeCell ref="G30:G32"/>
    <mergeCell ref="K30:K32"/>
    <mergeCell ref="L30:L32"/>
    <mergeCell ref="P30:P32"/>
    <mergeCell ref="F33:F35"/>
    <mergeCell ref="Q36:Q39"/>
    <mergeCell ref="R36:R39"/>
    <mergeCell ref="Q30:Q32"/>
    <mergeCell ref="R30:R32"/>
    <mergeCell ref="R33:R35"/>
    <mergeCell ref="P36:P39"/>
    <mergeCell ref="D28:D29"/>
    <mergeCell ref="E28:E29"/>
    <mergeCell ref="F28:F29"/>
    <mergeCell ref="G28:G29"/>
    <mergeCell ref="K28:K29"/>
    <mergeCell ref="R28:R29"/>
    <mergeCell ref="L28:L29"/>
    <mergeCell ref="M28:M29"/>
    <mergeCell ref="N28:N29"/>
    <mergeCell ref="N33:N35"/>
    <mergeCell ref="O33:O35"/>
    <mergeCell ref="M30:M32"/>
    <mergeCell ref="N30:N32"/>
    <mergeCell ref="O30:O32"/>
    <mergeCell ref="N36:N39"/>
    <mergeCell ref="O36:O39"/>
    <mergeCell ref="P23:P24"/>
    <mergeCell ref="Q23:Q24"/>
    <mergeCell ref="R23:R24"/>
    <mergeCell ref="L23:L24"/>
    <mergeCell ref="M23:M24"/>
    <mergeCell ref="N23:N24"/>
    <mergeCell ref="O23:O24"/>
    <mergeCell ref="Q25:Q27"/>
    <mergeCell ref="R25:R27"/>
    <mergeCell ref="L25:L27"/>
    <mergeCell ref="M25:M27"/>
    <mergeCell ref="N25:N27"/>
    <mergeCell ref="O25:O27"/>
    <mergeCell ref="P25:P27"/>
    <mergeCell ref="G25:G27"/>
    <mergeCell ref="G23:G24"/>
    <mergeCell ref="K23:K24"/>
    <mergeCell ref="A23:A24"/>
    <mergeCell ref="B23:B24"/>
    <mergeCell ref="C23:C24"/>
    <mergeCell ref="D23:D24"/>
    <mergeCell ref="E23:E24"/>
    <mergeCell ref="F23:F24"/>
    <mergeCell ref="K25:K27"/>
    <mergeCell ref="C16:C18"/>
    <mergeCell ref="D16:D18"/>
    <mergeCell ref="E16:E18"/>
    <mergeCell ref="F16:F18"/>
    <mergeCell ref="A25:A27"/>
    <mergeCell ref="B25:B27"/>
    <mergeCell ref="C25:C27"/>
    <mergeCell ref="D25:D27"/>
    <mergeCell ref="E25:E27"/>
    <mergeCell ref="F25:F27"/>
    <mergeCell ref="M19:M22"/>
    <mergeCell ref="N19:N22"/>
    <mergeCell ref="O19:O22"/>
    <mergeCell ref="P19:P22"/>
    <mergeCell ref="Q19:Q22"/>
    <mergeCell ref="R19:R22"/>
    <mergeCell ref="R16:R18"/>
    <mergeCell ref="A19:A22"/>
    <mergeCell ref="B19:B22"/>
    <mergeCell ref="C19:C22"/>
    <mergeCell ref="D19:D22"/>
    <mergeCell ref="E19:E22"/>
    <mergeCell ref="F19:F22"/>
    <mergeCell ref="G19:G22"/>
    <mergeCell ref="K19:K22"/>
    <mergeCell ref="L19:L22"/>
    <mergeCell ref="L16:L18"/>
    <mergeCell ref="M16:M18"/>
    <mergeCell ref="N16:N18"/>
    <mergeCell ref="O16:O18"/>
    <mergeCell ref="P16:P18"/>
    <mergeCell ref="Q16:Q18"/>
    <mergeCell ref="A16:A18"/>
    <mergeCell ref="B16:B18"/>
    <mergeCell ref="G16:G18"/>
    <mergeCell ref="K16:K18"/>
    <mergeCell ref="K14:K15"/>
    <mergeCell ref="P12:P13"/>
    <mergeCell ref="Q12:Q13"/>
    <mergeCell ref="R12:R13"/>
    <mergeCell ref="A14:A15"/>
    <mergeCell ref="B14:B15"/>
    <mergeCell ref="C14:C15"/>
    <mergeCell ref="D14:D15"/>
    <mergeCell ref="E14:E15"/>
    <mergeCell ref="F14:F15"/>
    <mergeCell ref="G14:G15"/>
    <mergeCell ref="G12:G13"/>
    <mergeCell ref="K12:K13"/>
    <mergeCell ref="L12:L13"/>
    <mergeCell ref="M12:M13"/>
    <mergeCell ref="N12:N13"/>
    <mergeCell ref="O12:O13"/>
    <mergeCell ref="A12:A13"/>
    <mergeCell ref="B12:B13"/>
    <mergeCell ref="C12:C13"/>
    <mergeCell ref="D12:D13"/>
    <mergeCell ref="E12:E13"/>
    <mergeCell ref="F12:F13"/>
    <mergeCell ref="Q14:Q15"/>
    <mergeCell ref="R14:R15"/>
    <mergeCell ref="M10:M11"/>
    <mergeCell ref="N10:N11"/>
    <mergeCell ref="O10:O11"/>
    <mergeCell ref="P10:P11"/>
    <mergeCell ref="Q10:Q11"/>
    <mergeCell ref="R10:R11"/>
    <mergeCell ref="L14:L15"/>
    <mergeCell ref="M14:M15"/>
    <mergeCell ref="N14:N15"/>
    <mergeCell ref="O14:O15"/>
    <mergeCell ref="P14:P15"/>
    <mergeCell ref="A10:A11"/>
    <mergeCell ref="B10:B11"/>
    <mergeCell ref="C10:C11"/>
    <mergeCell ref="D10:D11"/>
    <mergeCell ref="E10:E11"/>
    <mergeCell ref="F10:F11"/>
    <mergeCell ref="G10:G11"/>
    <mergeCell ref="K10:K11"/>
    <mergeCell ref="L10:L11"/>
    <mergeCell ref="E8:E9"/>
    <mergeCell ref="F8:F9"/>
    <mergeCell ref="G8:G9"/>
    <mergeCell ref="K8:K9"/>
    <mergeCell ref="R8:R9"/>
    <mergeCell ref="L8:L9"/>
    <mergeCell ref="M8:M9"/>
    <mergeCell ref="N8:N9"/>
    <mergeCell ref="O8:O9"/>
    <mergeCell ref="P8:P9"/>
    <mergeCell ref="Q8:Q9"/>
    <mergeCell ref="A53:A54"/>
    <mergeCell ref="O53:O54"/>
    <mergeCell ref="N53:N54"/>
    <mergeCell ref="M53:M54"/>
    <mergeCell ref="L53:L54"/>
    <mergeCell ref="K53:K54"/>
    <mergeCell ref="G1:G2"/>
    <mergeCell ref="H1:H2"/>
    <mergeCell ref="I1:I2"/>
    <mergeCell ref="J1:J2"/>
    <mergeCell ref="K1:K2"/>
    <mergeCell ref="L1:Q1"/>
    <mergeCell ref="A1:A2"/>
    <mergeCell ref="B1:B2"/>
    <mergeCell ref="C1:C2"/>
    <mergeCell ref="D1:D2"/>
    <mergeCell ref="E1:E2"/>
    <mergeCell ref="F1:F2"/>
    <mergeCell ref="A6:R6"/>
    <mergeCell ref="A7:R7"/>
    <mergeCell ref="A8:A9"/>
    <mergeCell ref="B8:B9"/>
    <mergeCell ref="C8:C9"/>
    <mergeCell ref="D8:D9"/>
    <mergeCell ref="R53:R54"/>
    <mergeCell ref="Q53:Q54"/>
    <mergeCell ref="P53:P54"/>
    <mergeCell ref="G53:G54"/>
    <mergeCell ref="F53:F54"/>
    <mergeCell ref="E53:E54"/>
    <mergeCell ref="D53:D54"/>
    <mergeCell ref="C53:C54"/>
    <mergeCell ref="B53:B54"/>
  </mergeCells>
  <pageMargins left="0.7" right="0.7" top="0.49" bottom="0.53" header="0.3" footer="0.3"/>
  <pageSetup paperSize="9" scale="33" fitToHeight="0" orientation="landscape" r:id="rId1"/>
  <headerFooter>
    <oddHeader xml:space="preserve">&amp;C&amp;"Trebuchet MS,Bold"&amp;12List of contracted projects/Lista proiectelor contractate 
</oddHeader>
    <oddFooter>&amp;L&amp;P/&amp;N</oddFooter>
  </headerFooter>
  <rowBreaks count="3" manualBreakCount="3">
    <brk id="13" max="17" man="1"/>
    <brk id="35" max="17" man="1"/>
    <brk id="60"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7"/>
  <sheetViews>
    <sheetView view="pageBreakPreview" zoomScale="85" zoomScaleNormal="100" zoomScaleSheetLayoutView="85" zoomScalePageLayoutView="82" workbookViewId="0">
      <selection sqref="A1:A2"/>
    </sheetView>
  </sheetViews>
  <sheetFormatPr defaultRowHeight="13.2" x14ac:dyDescent="0.25"/>
  <cols>
    <col min="1" max="1" width="11.33203125" style="2" customWidth="1"/>
    <col min="2" max="2" width="19.44140625" style="2" customWidth="1"/>
    <col min="3" max="3" width="38.88671875" style="23" customWidth="1"/>
    <col min="4" max="4" width="34" style="24" customWidth="1"/>
    <col min="5" max="5" width="22.5546875" style="2" customWidth="1"/>
    <col min="6" max="6" width="13.5546875" style="2" customWidth="1"/>
    <col min="7" max="7" width="14.109375" style="2" customWidth="1"/>
    <col min="8" max="8" width="26.5546875" style="25" customWidth="1"/>
    <col min="9" max="9" width="12.88671875" style="2" customWidth="1"/>
    <col min="10" max="10" width="16.33203125" style="2" customWidth="1"/>
    <col min="11" max="11" width="18.44140625" style="2" customWidth="1"/>
    <col min="12" max="12" width="20.6640625" style="2" customWidth="1"/>
    <col min="13" max="13" width="25.109375" style="2" customWidth="1"/>
    <col min="14" max="14" width="10.109375" style="2" customWidth="1"/>
    <col min="15" max="15" width="22.109375" style="2" customWidth="1"/>
    <col min="16" max="16" width="19.5546875" style="2" customWidth="1"/>
    <col min="17" max="17" width="21.88671875" style="2" customWidth="1"/>
    <col min="18" max="18" width="16.109375" style="2" customWidth="1"/>
    <col min="19" max="19" width="24.109375" style="2" customWidth="1"/>
    <col min="20" max="20" width="14" style="2" bestFit="1" customWidth="1"/>
    <col min="21" max="256" width="8.88671875" style="2"/>
    <col min="257" max="257" width="11.33203125" style="2" customWidth="1"/>
    <col min="258" max="258" width="19.44140625" style="2" customWidth="1"/>
    <col min="259" max="259" width="38.88671875" style="2" customWidth="1"/>
    <col min="260" max="260" width="34" style="2" customWidth="1"/>
    <col min="261" max="261" width="22.5546875" style="2" customWidth="1"/>
    <col min="262" max="262" width="13.5546875" style="2" customWidth="1"/>
    <col min="263" max="263" width="14.109375" style="2" customWidth="1"/>
    <col min="264" max="264" width="26.5546875" style="2" customWidth="1"/>
    <col min="265" max="265" width="12.88671875" style="2" customWidth="1"/>
    <col min="266" max="266" width="16.33203125" style="2" customWidth="1"/>
    <col min="267" max="267" width="18.44140625" style="2" customWidth="1"/>
    <col min="268" max="268" width="20.6640625" style="2" customWidth="1"/>
    <col min="269" max="269" width="25.109375" style="2" customWidth="1"/>
    <col min="270" max="270" width="10.109375" style="2" customWidth="1"/>
    <col min="271" max="271" width="22.109375" style="2" customWidth="1"/>
    <col min="272" max="272" width="19.5546875" style="2" customWidth="1"/>
    <col min="273" max="273" width="21.88671875" style="2" customWidth="1"/>
    <col min="274" max="274" width="16.109375" style="2" customWidth="1"/>
    <col min="275" max="275" width="24.109375" style="2" customWidth="1"/>
    <col min="276" max="276" width="14" style="2" bestFit="1" customWidth="1"/>
    <col min="277" max="512" width="8.88671875" style="2"/>
    <col min="513" max="513" width="11.33203125" style="2" customWidth="1"/>
    <col min="514" max="514" width="19.44140625" style="2" customWidth="1"/>
    <col min="515" max="515" width="38.88671875" style="2" customWidth="1"/>
    <col min="516" max="516" width="34" style="2" customWidth="1"/>
    <col min="517" max="517" width="22.5546875" style="2" customWidth="1"/>
    <col min="518" max="518" width="13.5546875" style="2" customWidth="1"/>
    <col min="519" max="519" width="14.109375" style="2" customWidth="1"/>
    <col min="520" max="520" width="26.5546875" style="2" customWidth="1"/>
    <col min="521" max="521" width="12.88671875" style="2" customWidth="1"/>
    <col min="522" max="522" width="16.33203125" style="2" customWidth="1"/>
    <col min="523" max="523" width="18.44140625" style="2" customWidth="1"/>
    <col min="524" max="524" width="20.6640625" style="2" customWidth="1"/>
    <col min="525" max="525" width="25.109375" style="2" customWidth="1"/>
    <col min="526" max="526" width="10.109375" style="2" customWidth="1"/>
    <col min="527" max="527" width="22.109375" style="2" customWidth="1"/>
    <col min="528" max="528" width="19.5546875" style="2" customWidth="1"/>
    <col min="529" max="529" width="21.88671875" style="2" customWidth="1"/>
    <col min="530" max="530" width="16.109375" style="2" customWidth="1"/>
    <col min="531" max="531" width="24.109375" style="2" customWidth="1"/>
    <col min="532" max="532" width="14" style="2" bestFit="1" customWidth="1"/>
    <col min="533" max="768" width="8.88671875" style="2"/>
    <col min="769" max="769" width="11.33203125" style="2" customWidth="1"/>
    <col min="770" max="770" width="19.44140625" style="2" customWidth="1"/>
    <col min="771" max="771" width="38.88671875" style="2" customWidth="1"/>
    <col min="772" max="772" width="34" style="2" customWidth="1"/>
    <col min="773" max="773" width="22.5546875" style="2" customWidth="1"/>
    <col min="774" max="774" width="13.5546875" style="2" customWidth="1"/>
    <col min="775" max="775" width="14.109375" style="2" customWidth="1"/>
    <col min="776" max="776" width="26.5546875" style="2" customWidth="1"/>
    <col min="777" max="777" width="12.88671875" style="2" customWidth="1"/>
    <col min="778" max="778" width="16.33203125" style="2" customWidth="1"/>
    <col min="779" max="779" width="18.44140625" style="2" customWidth="1"/>
    <col min="780" max="780" width="20.6640625" style="2" customWidth="1"/>
    <col min="781" max="781" width="25.109375" style="2" customWidth="1"/>
    <col min="782" max="782" width="10.109375" style="2" customWidth="1"/>
    <col min="783" max="783" width="22.109375" style="2" customWidth="1"/>
    <col min="784" max="784" width="19.5546875" style="2" customWidth="1"/>
    <col min="785" max="785" width="21.88671875" style="2" customWidth="1"/>
    <col min="786" max="786" width="16.109375" style="2" customWidth="1"/>
    <col min="787" max="787" width="24.109375" style="2" customWidth="1"/>
    <col min="788" max="788" width="14" style="2" bestFit="1" customWidth="1"/>
    <col min="789" max="1024" width="8.88671875" style="2"/>
    <col min="1025" max="1025" width="11.33203125" style="2" customWidth="1"/>
    <col min="1026" max="1026" width="19.44140625" style="2" customWidth="1"/>
    <col min="1027" max="1027" width="38.88671875" style="2" customWidth="1"/>
    <col min="1028" max="1028" width="34" style="2" customWidth="1"/>
    <col min="1029" max="1029" width="22.5546875" style="2" customWidth="1"/>
    <col min="1030" max="1030" width="13.5546875" style="2" customWidth="1"/>
    <col min="1031" max="1031" width="14.109375" style="2" customWidth="1"/>
    <col min="1032" max="1032" width="26.5546875" style="2" customWidth="1"/>
    <col min="1033" max="1033" width="12.88671875" style="2" customWidth="1"/>
    <col min="1034" max="1034" width="16.33203125" style="2" customWidth="1"/>
    <col min="1035" max="1035" width="18.44140625" style="2" customWidth="1"/>
    <col min="1036" max="1036" width="20.6640625" style="2" customWidth="1"/>
    <col min="1037" max="1037" width="25.109375" style="2" customWidth="1"/>
    <col min="1038" max="1038" width="10.109375" style="2" customWidth="1"/>
    <col min="1039" max="1039" width="22.109375" style="2" customWidth="1"/>
    <col min="1040" max="1040" width="19.5546875" style="2" customWidth="1"/>
    <col min="1041" max="1041" width="21.88671875" style="2" customWidth="1"/>
    <col min="1042" max="1042" width="16.109375" style="2" customWidth="1"/>
    <col min="1043" max="1043" width="24.109375" style="2" customWidth="1"/>
    <col min="1044" max="1044" width="14" style="2" bestFit="1" customWidth="1"/>
    <col min="1045" max="1280" width="8.88671875" style="2"/>
    <col min="1281" max="1281" width="11.33203125" style="2" customWidth="1"/>
    <col min="1282" max="1282" width="19.44140625" style="2" customWidth="1"/>
    <col min="1283" max="1283" width="38.88671875" style="2" customWidth="1"/>
    <col min="1284" max="1284" width="34" style="2" customWidth="1"/>
    <col min="1285" max="1285" width="22.5546875" style="2" customWidth="1"/>
    <col min="1286" max="1286" width="13.5546875" style="2" customWidth="1"/>
    <col min="1287" max="1287" width="14.109375" style="2" customWidth="1"/>
    <col min="1288" max="1288" width="26.5546875" style="2" customWidth="1"/>
    <col min="1289" max="1289" width="12.88671875" style="2" customWidth="1"/>
    <col min="1290" max="1290" width="16.33203125" style="2" customWidth="1"/>
    <col min="1291" max="1291" width="18.44140625" style="2" customWidth="1"/>
    <col min="1292" max="1292" width="20.6640625" style="2" customWidth="1"/>
    <col min="1293" max="1293" width="25.109375" style="2" customWidth="1"/>
    <col min="1294" max="1294" width="10.109375" style="2" customWidth="1"/>
    <col min="1295" max="1295" width="22.109375" style="2" customWidth="1"/>
    <col min="1296" max="1296" width="19.5546875" style="2" customWidth="1"/>
    <col min="1297" max="1297" width="21.88671875" style="2" customWidth="1"/>
    <col min="1298" max="1298" width="16.109375" style="2" customWidth="1"/>
    <col min="1299" max="1299" width="24.109375" style="2" customWidth="1"/>
    <col min="1300" max="1300" width="14" style="2" bestFit="1" customWidth="1"/>
    <col min="1301" max="1536" width="8.88671875" style="2"/>
    <col min="1537" max="1537" width="11.33203125" style="2" customWidth="1"/>
    <col min="1538" max="1538" width="19.44140625" style="2" customWidth="1"/>
    <col min="1539" max="1539" width="38.88671875" style="2" customWidth="1"/>
    <col min="1540" max="1540" width="34" style="2" customWidth="1"/>
    <col min="1541" max="1541" width="22.5546875" style="2" customWidth="1"/>
    <col min="1542" max="1542" width="13.5546875" style="2" customWidth="1"/>
    <col min="1543" max="1543" width="14.109375" style="2" customWidth="1"/>
    <col min="1544" max="1544" width="26.5546875" style="2" customWidth="1"/>
    <col min="1545" max="1545" width="12.88671875" style="2" customWidth="1"/>
    <col min="1546" max="1546" width="16.33203125" style="2" customWidth="1"/>
    <col min="1547" max="1547" width="18.44140625" style="2" customWidth="1"/>
    <col min="1548" max="1548" width="20.6640625" style="2" customWidth="1"/>
    <col min="1549" max="1549" width="25.109375" style="2" customWidth="1"/>
    <col min="1550" max="1550" width="10.109375" style="2" customWidth="1"/>
    <col min="1551" max="1551" width="22.109375" style="2" customWidth="1"/>
    <col min="1552" max="1552" width="19.5546875" style="2" customWidth="1"/>
    <col min="1553" max="1553" width="21.88671875" style="2" customWidth="1"/>
    <col min="1554" max="1554" width="16.109375" style="2" customWidth="1"/>
    <col min="1555" max="1555" width="24.109375" style="2" customWidth="1"/>
    <col min="1556" max="1556" width="14" style="2" bestFit="1" customWidth="1"/>
    <col min="1557" max="1792" width="8.88671875" style="2"/>
    <col min="1793" max="1793" width="11.33203125" style="2" customWidth="1"/>
    <col min="1794" max="1794" width="19.44140625" style="2" customWidth="1"/>
    <col min="1795" max="1795" width="38.88671875" style="2" customWidth="1"/>
    <col min="1796" max="1796" width="34" style="2" customWidth="1"/>
    <col min="1797" max="1797" width="22.5546875" style="2" customWidth="1"/>
    <col min="1798" max="1798" width="13.5546875" style="2" customWidth="1"/>
    <col min="1799" max="1799" width="14.109375" style="2" customWidth="1"/>
    <col min="1800" max="1800" width="26.5546875" style="2" customWidth="1"/>
    <col min="1801" max="1801" width="12.88671875" style="2" customWidth="1"/>
    <col min="1802" max="1802" width="16.33203125" style="2" customWidth="1"/>
    <col min="1803" max="1803" width="18.44140625" style="2" customWidth="1"/>
    <col min="1804" max="1804" width="20.6640625" style="2" customWidth="1"/>
    <col min="1805" max="1805" width="25.109375" style="2" customWidth="1"/>
    <col min="1806" max="1806" width="10.109375" style="2" customWidth="1"/>
    <col min="1807" max="1807" width="22.109375" style="2" customWidth="1"/>
    <col min="1808" max="1808" width="19.5546875" style="2" customWidth="1"/>
    <col min="1809" max="1809" width="21.88671875" style="2" customWidth="1"/>
    <col min="1810" max="1810" width="16.109375" style="2" customWidth="1"/>
    <col min="1811" max="1811" width="24.109375" style="2" customWidth="1"/>
    <col min="1812" max="1812" width="14" style="2" bestFit="1" customWidth="1"/>
    <col min="1813" max="2048" width="8.88671875" style="2"/>
    <col min="2049" max="2049" width="11.33203125" style="2" customWidth="1"/>
    <col min="2050" max="2050" width="19.44140625" style="2" customWidth="1"/>
    <col min="2051" max="2051" width="38.88671875" style="2" customWidth="1"/>
    <col min="2052" max="2052" width="34" style="2" customWidth="1"/>
    <col min="2053" max="2053" width="22.5546875" style="2" customWidth="1"/>
    <col min="2054" max="2054" width="13.5546875" style="2" customWidth="1"/>
    <col min="2055" max="2055" width="14.109375" style="2" customWidth="1"/>
    <col min="2056" max="2056" width="26.5546875" style="2" customWidth="1"/>
    <col min="2057" max="2057" width="12.88671875" style="2" customWidth="1"/>
    <col min="2058" max="2058" width="16.33203125" style="2" customWidth="1"/>
    <col min="2059" max="2059" width="18.44140625" style="2" customWidth="1"/>
    <col min="2060" max="2060" width="20.6640625" style="2" customWidth="1"/>
    <col min="2061" max="2061" width="25.109375" style="2" customWidth="1"/>
    <col min="2062" max="2062" width="10.109375" style="2" customWidth="1"/>
    <col min="2063" max="2063" width="22.109375" style="2" customWidth="1"/>
    <col min="2064" max="2064" width="19.5546875" style="2" customWidth="1"/>
    <col min="2065" max="2065" width="21.88671875" style="2" customWidth="1"/>
    <col min="2066" max="2066" width="16.109375" style="2" customWidth="1"/>
    <col min="2067" max="2067" width="24.109375" style="2" customWidth="1"/>
    <col min="2068" max="2068" width="14" style="2" bestFit="1" customWidth="1"/>
    <col min="2069" max="2304" width="8.88671875" style="2"/>
    <col min="2305" max="2305" width="11.33203125" style="2" customWidth="1"/>
    <col min="2306" max="2306" width="19.44140625" style="2" customWidth="1"/>
    <col min="2307" max="2307" width="38.88671875" style="2" customWidth="1"/>
    <col min="2308" max="2308" width="34" style="2" customWidth="1"/>
    <col min="2309" max="2309" width="22.5546875" style="2" customWidth="1"/>
    <col min="2310" max="2310" width="13.5546875" style="2" customWidth="1"/>
    <col min="2311" max="2311" width="14.109375" style="2" customWidth="1"/>
    <col min="2312" max="2312" width="26.5546875" style="2" customWidth="1"/>
    <col min="2313" max="2313" width="12.88671875" style="2" customWidth="1"/>
    <col min="2314" max="2314" width="16.33203125" style="2" customWidth="1"/>
    <col min="2315" max="2315" width="18.44140625" style="2" customWidth="1"/>
    <col min="2316" max="2316" width="20.6640625" style="2" customWidth="1"/>
    <col min="2317" max="2317" width="25.109375" style="2" customWidth="1"/>
    <col min="2318" max="2318" width="10.109375" style="2" customWidth="1"/>
    <col min="2319" max="2319" width="22.109375" style="2" customWidth="1"/>
    <col min="2320" max="2320" width="19.5546875" style="2" customWidth="1"/>
    <col min="2321" max="2321" width="21.88671875" style="2" customWidth="1"/>
    <col min="2322" max="2322" width="16.109375" style="2" customWidth="1"/>
    <col min="2323" max="2323" width="24.109375" style="2" customWidth="1"/>
    <col min="2324" max="2324" width="14" style="2" bestFit="1" customWidth="1"/>
    <col min="2325" max="2560" width="8.88671875" style="2"/>
    <col min="2561" max="2561" width="11.33203125" style="2" customWidth="1"/>
    <col min="2562" max="2562" width="19.44140625" style="2" customWidth="1"/>
    <col min="2563" max="2563" width="38.88671875" style="2" customWidth="1"/>
    <col min="2564" max="2564" width="34" style="2" customWidth="1"/>
    <col min="2565" max="2565" width="22.5546875" style="2" customWidth="1"/>
    <col min="2566" max="2566" width="13.5546875" style="2" customWidth="1"/>
    <col min="2567" max="2567" width="14.109375" style="2" customWidth="1"/>
    <col min="2568" max="2568" width="26.5546875" style="2" customWidth="1"/>
    <col min="2569" max="2569" width="12.88671875" style="2" customWidth="1"/>
    <col min="2570" max="2570" width="16.33203125" style="2" customWidth="1"/>
    <col min="2571" max="2571" width="18.44140625" style="2" customWidth="1"/>
    <col min="2572" max="2572" width="20.6640625" style="2" customWidth="1"/>
    <col min="2573" max="2573" width="25.109375" style="2" customWidth="1"/>
    <col min="2574" max="2574" width="10.109375" style="2" customWidth="1"/>
    <col min="2575" max="2575" width="22.109375" style="2" customWidth="1"/>
    <col min="2576" max="2576" width="19.5546875" style="2" customWidth="1"/>
    <col min="2577" max="2577" width="21.88671875" style="2" customWidth="1"/>
    <col min="2578" max="2578" width="16.109375" style="2" customWidth="1"/>
    <col min="2579" max="2579" width="24.109375" style="2" customWidth="1"/>
    <col min="2580" max="2580" width="14" style="2" bestFit="1" customWidth="1"/>
    <col min="2581" max="2816" width="8.88671875" style="2"/>
    <col min="2817" max="2817" width="11.33203125" style="2" customWidth="1"/>
    <col min="2818" max="2818" width="19.44140625" style="2" customWidth="1"/>
    <col min="2819" max="2819" width="38.88671875" style="2" customWidth="1"/>
    <col min="2820" max="2820" width="34" style="2" customWidth="1"/>
    <col min="2821" max="2821" width="22.5546875" style="2" customWidth="1"/>
    <col min="2822" max="2822" width="13.5546875" style="2" customWidth="1"/>
    <col min="2823" max="2823" width="14.109375" style="2" customWidth="1"/>
    <col min="2824" max="2824" width="26.5546875" style="2" customWidth="1"/>
    <col min="2825" max="2825" width="12.88671875" style="2" customWidth="1"/>
    <col min="2826" max="2826" width="16.33203125" style="2" customWidth="1"/>
    <col min="2827" max="2827" width="18.44140625" style="2" customWidth="1"/>
    <col min="2828" max="2828" width="20.6640625" style="2" customWidth="1"/>
    <col min="2829" max="2829" width="25.109375" style="2" customWidth="1"/>
    <col min="2830" max="2830" width="10.109375" style="2" customWidth="1"/>
    <col min="2831" max="2831" width="22.109375" style="2" customWidth="1"/>
    <col min="2832" max="2832" width="19.5546875" style="2" customWidth="1"/>
    <col min="2833" max="2833" width="21.88671875" style="2" customWidth="1"/>
    <col min="2834" max="2834" width="16.109375" style="2" customWidth="1"/>
    <col min="2835" max="2835" width="24.109375" style="2" customWidth="1"/>
    <col min="2836" max="2836" width="14" style="2" bestFit="1" customWidth="1"/>
    <col min="2837" max="3072" width="8.88671875" style="2"/>
    <col min="3073" max="3073" width="11.33203125" style="2" customWidth="1"/>
    <col min="3074" max="3074" width="19.44140625" style="2" customWidth="1"/>
    <col min="3075" max="3075" width="38.88671875" style="2" customWidth="1"/>
    <col min="3076" max="3076" width="34" style="2" customWidth="1"/>
    <col min="3077" max="3077" width="22.5546875" style="2" customWidth="1"/>
    <col min="3078" max="3078" width="13.5546875" style="2" customWidth="1"/>
    <col min="3079" max="3079" width="14.109375" style="2" customWidth="1"/>
    <col min="3080" max="3080" width="26.5546875" style="2" customWidth="1"/>
    <col min="3081" max="3081" width="12.88671875" style="2" customWidth="1"/>
    <col min="3082" max="3082" width="16.33203125" style="2" customWidth="1"/>
    <col min="3083" max="3083" width="18.44140625" style="2" customWidth="1"/>
    <col min="3084" max="3084" width="20.6640625" style="2" customWidth="1"/>
    <col min="3085" max="3085" width="25.109375" style="2" customWidth="1"/>
    <col min="3086" max="3086" width="10.109375" style="2" customWidth="1"/>
    <col min="3087" max="3087" width="22.109375" style="2" customWidth="1"/>
    <col min="3088" max="3088" width="19.5546875" style="2" customWidth="1"/>
    <col min="3089" max="3089" width="21.88671875" style="2" customWidth="1"/>
    <col min="3090" max="3090" width="16.109375" style="2" customWidth="1"/>
    <col min="3091" max="3091" width="24.109375" style="2" customWidth="1"/>
    <col min="3092" max="3092" width="14" style="2" bestFit="1" customWidth="1"/>
    <col min="3093" max="3328" width="8.88671875" style="2"/>
    <col min="3329" max="3329" width="11.33203125" style="2" customWidth="1"/>
    <col min="3330" max="3330" width="19.44140625" style="2" customWidth="1"/>
    <col min="3331" max="3331" width="38.88671875" style="2" customWidth="1"/>
    <col min="3332" max="3332" width="34" style="2" customWidth="1"/>
    <col min="3333" max="3333" width="22.5546875" style="2" customWidth="1"/>
    <col min="3334" max="3334" width="13.5546875" style="2" customWidth="1"/>
    <col min="3335" max="3335" width="14.109375" style="2" customWidth="1"/>
    <col min="3336" max="3336" width="26.5546875" style="2" customWidth="1"/>
    <col min="3337" max="3337" width="12.88671875" style="2" customWidth="1"/>
    <col min="3338" max="3338" width="16.33203125" style="2" customWidth="1"/>
    <col min="3339" max="3339" width="18.44140625" style="2" customWidth="1"/>
    <col min="3340" max="3340" width="20.6640625" style="2" customWidth="1"/>
    <col min="3341" max="3341" width="25.109375" style="2" customWidth="1"/>
    <col min="3342" max="3342" width="10.109375" style="2" customWidth="1"/>
    <col min="3343" max="3343" width="22.109375" style="2" customWidth="1"/>
    <col min="3344" max="3344" width="19.5546875" style="2" customWidth="1"/>
    <col min="3345" max="3345" width="21.88671875" style="2" customWidth="1"/>
    <col min="3346" max="3346" width="16.109375" style="2" customWidth="1"/>
    <col min="3347" max="3347" width="24.109375" style="2" customWidth="1"/>
    <col min="3348" max="3348" width="14" style="2" bestFit="1" customWidth="1"/>
    <col min="3349" max="3584" width="8.88671875" style="2"/>
    <col min="3585" max="3585" width="11.33203125" style="2" customWidth="1"/>
    <col min="3586" max="3586" width="19.44140625" style="2" customWidth="1"/>
    <col min="3587" max="3587" width="38.88671875" style="2" customWidth="1"/>
    <col min="3588" max="3588" width="34" style="2" customWidth="1"/>
    <col min="3589" max="3589" width="22.5546875" style="2" customWidth="1"/>
    <col min="3590" max="3590" width="13.5546875" style="2" customWidth="1"/>
    <col min="3591" max="3591" width="14.109375" style="2" customWidth="1"/>
    <col min="3592" max="3592" width="26.5546875" style="2" customWidth="1"/>
    <col min="3593" max="3593" width="12.88671875" style="2" customWidth="1"/>
    <col min="3594" max="3594" width="16.33203125" style="2" customWidth="1"/>
    <col min="3595" max="3595" width="18.44140625" style="2" customWidth="1"/>
    <col min="3596" max="3596" width="20.6640625" style="2" customWidth="1"/>
    <col min="3597" max="3597" width="25.109375" style="2" customWidth="1"/>
    <col min="3598" max="3598" width="10.109375" style="2" customWidth="1"/>
    <col min="3599" max="3599" width="22.109375" style="2" customWidth="1"/>
    <col min="3600" max="3600" width="19.5546875" style="2" customWidth="1"/>
    <col min="3601" max="3601" width="21.88671875" style="2" customWidth="1"/>
    <col min="3602" max="3602" width="16.109375" style="2" customWidth="1"/>
    <col min="3603" max="3603" width="24.109375" style="2" customWidth="1"/>
    <col min="3604" max="3604" width="14" style="2" bestFit="1" customWidth="1"/>
    <col min="3605" max="3840" width="8.88671875" style="2"/>
    <col min="3841" max="3841" width="11.33203125" style="2" customWidth="1"/>
    <col min="3842" max="3842" width="19.44140625" style="2" customWidth="1"/>
    <col min="3843" max="3843" width="38.88671875" style="2" customWidth="1"/>
    <col min="3844" max="3844" width="34" style="2" customWidth="1"/>
    <col min="3845" max="3845" width="22.5546875" style="2" customWidth="1"/>
    <col min="3846" max="3846" width="13.5546875" style="2" customWidth="1"/>
    <col min="3847" max="3847" width="14.109375" style="2" customWidth="1"/>
    <col min="3848" max="3848" width="26.5546875" style="2" customWidth="1"/>
    <col min="3849" max="3849" width="12.88671875" style="2" customWidth="1"/>
    <col min="3850" max="3850" width="16.33203125" style="2" customWidth="1"/>
    <col min="3851" max="3851" width="18.44140625" style="2" customWidth="1"/>
    <col min="3852" max="3852" width="20.6640625" style="2" customWidth="1"/>
    <col min="3853" max="3853" width="25.109375" style="2" customWidth="1"/>
    <col min="3854" max="3854" width="10.109375" style="2" customWidth="1"/>
    <col min="3855" max="3855" width="22.109375" style="2" customWidth="1"/>
    <col min="3856" max="3856" width="19.5546875" style="2" customWidth="1"/>
    <col min="3857" max="3857" width="21.88671875" style="2" customWidth="1"/>
    <col min="3858" max="3858" width="16.109375" style="2" customWidth="1"/>
    <col min="3859" max="3859" width="24.109375" style="2" customWidth="1"/>
    <col min="3860" max="3860" width="14" style="2" bestFit="1" customWidth="1"/>
    <col min="3861" max="4096" width="8.88671875" style="2"/>
    <col min="4097" max="4097" width="11.33203125" style="2" customWidth="1"/>
    <col min="4098" max="4098" width="19.44140625" style="2" customWidth="1"/>
    <col min="4099" max="4099" width="38.88671875" style="2" customWidth="1"/>
    <col min="4100" max="4100" width="34" style="2" customWidth="1"/>
    <col min="4101" max="4101" width="22.5546875" style="2" customWidth="1"/>
    <col min="4102" max="4102" width="13.5546875" style="2" customWidth="1"/>
    <col min="4103" max="4103" width="14.109375" style="2" customWidth="1"/>
    <col min="4104" max="4104" width="26.5546875" style="2" customWidth="1"/>
    <col min="4105" max="4105" width="12.88671875" style="2" customWidth="1"/>
    <col min="4106" max="4106" width="16.33203125" style="2" customWidth="1"/>
    <col min="4107" max="4107" width="18.44140625" style="2" customWidth="1"/>
    <col min="4108" max="4108" width="20.6640625" style="2" customWidth="1"/>
    <col min="4109" max="4109" width="25.109375" style="2" customWidth="1"/>
    <col min="4110" max="4110" width="10.109375" style="2" customWidth="1"/>
    <col min="4111" max="4111" width="22.109375" style="2" customWidth="1"/>
    <col min="4112" max="4112" width="19.5546875" style="2" customWidth="1"/>
    <col min="4113" max="4113" width="21.88671875" style="2" customWidth="1"/>
    <col min="4114" max="4114" width="16.109375" style="2" customWidth="1"/>
    <col min="4115" max="4115" width="24.109375" style="2" customWidth="1"/>
    <col min="4116" max="4116" width="14" style="2" bestFit="1" customWidth="1"/>
    <col min="4117" max="4352" width="8.88671875" style="2"/>
    <col min="4353" max="4353" width="11.33203125" style="2" customWidth="1"/>
    <col min="4354" max="4354" width="19.44140625" style="2" customWidth="1"/>
    <col min="4355" max="4355" width="38.88671875" style="2" customWidth="1"/>
    <col min="4356" max="4356" width="34" style="2" customWidth="1"/>
    <col min="4357" max="4357" width="22.5546875" style="2" customWidth="1"/>
    <col min="4358" max="4358" width="13.5546875" style="2" customWidth="1"/>
    <col min="4359" max="4359" width="14.109375" style="2" customWidth="1"/>
    <col min="4360" max="4360" width="26.5546875" style="2" customWidth="1"/>
    <col min="4361" max="4361" width="12.88671875" style="2" customWidth="1"/>
    <col min="4362" max="4362" width="16.33203125" style="2" customWidth="1"/>
    <col min="4363" max="4363" width="18.44140625" style="2" customWidth="1"/>
    <col min="4364" max="4364" width="20.6640625" style="2" customWidth="1"/>
    <col min="4365" max="4365" width="25.109375" style="2" customWidth="1"/>
    <col min="4366" max="4366" width="10.109375" style="2" customWidth="1"/>
    <col min="4367" max="4367" width="22.109375" style="2" customWidth="1"/>
    <col min="4368" max="4368" width="19.5546875" style="2" customWidth="1"/>
    <col min="4369" max="4369" width="21.88671875" style="2" customWidth="1"/>
    <col min="4370" max="4370" width="16.109375" style="2" customWidth="1"/>
    <col min="4371" max="4371" width="24.109375" style="2" customWidth="1"/>
    <col min="4372" max="4372" width="14" style="2" bestFit="1" customWidth="1"/>
    <col min="4373" max="4608" width="8.88671875" style="2"/>
    <col min="4609" max="4609" width="11.33203125" style="2" customWidth="1"/>
    <col min="4610" max="4610" width="19.44140625" style="2" customWidth="1"/>
    <col min="4611" max="4611" width="38.88671875" style="2" customWidth="1"/>
    <col min="4612" max="4612" width="34" style="2" customWidth="1"/>
    <col min="4613" max="4613" width="22.5546875" style="2" customWidth="1"/>
    <col min="4614" max="4614" width="13.5546875" style="2" customWidth="1"/>
    <col min="4615" max="4615" width="14.109375" style="2" customWidth="1"/>
    <col min="4616" max="4616" width="26.5546875" style="2" customWidth="1"/>
    <col min="4617" max="4617" width="12.88671875" style="2" customWidth="1"/>
    <col min="4618" max="4618" width="16.33203125" style="2" customWidth="1"/>
    <col min="4619" max="4619" width="18.44140625" style="2" customWidth="1"/>
    <col min="4620" max="4620" width="20.6640625" style="2" customWidth="1"/>
    <col min="4621" max="4621" width="25.109375" style="2" customWidth="1"/>
    <col min="4622" max="4622" width="10.109375" style="2" customWidth="1"/>
    <col min="4623" max="4623" width="22.109375" style="2" customWidth="1"/>
    <col min="4624" max="4624" width="19.5546875" style="2" customWidth="1"/>
    <col min="4625" max="4625" width="21.88671875" style="2" customWidth="1"/>
    <col min="4626" max="4626" width="16.109375" style="2" customWidth="1"/>
    <col min="4627" max="4627" width="24.109375" style="2" customWidth="1"/>
    <col min="4628" max="4628" width="14" style="2" bestFit="1" customWidth="1"/>
    <col min="4629" max="4864" width="8.88671875" style="2"/>
    <col min="4865" max="4865" width="11.33203125" style="2" customWidth="1"/>
    <col min="4866" max="4866" width="19.44140625" style="2" customWidth="1"/>
    <col min="4867" max="4867" width="38.88671875" style="2" customWidth="1"/>
    <col min="4868" max="4868" width="34" style="2" customWidth="1"/>
    <col min="4869" max="4869" width="22.5546875" style="2" customWidth="1"/>
    <col min="4870" max="4870" width="13.5546875" style="2" customWidth="1"/>
    <col min="4871" max="4871" width="14.109375" style="2" customWidth="1"/>
    <col min="4872" max="4872" width="26.5546875" style="2" customWidth="1"/>
    <col min="4873" max="4873" width="12.88671875" style="2" customWidth="1"/>
    <col min="4874" max="4874" width="16.33203125" style="2" customWidth="1"/>
    <col min="4875" max="4875" width="18.44140625" style="2" customWidth="1"/>
    <col min="4876" max="4876" width="20.6640625" style="2" customWidth="1"/>
    <col min="4877" max="4877" width="25.109375" style="2" customWidth="1"/>
    <col min="4878" max="4878" width="10.109375" style="2" customWidth="1"/>
    <col min="4879" max="4879" width="22.109375" style="2" customWidth="1"/>
    <col min="4880" max="4880" width="19.5546875" style="2" customWidth="1"/>
    <col min="4881" max="4881" width="21.88671875" style="2" customWidth="1"/>
    <col min="4882" max="4882" width="16.109375" style="2" customWidth="1"/>
    <col min="4883" max="4883" width="24.109375" style="2" customWidth="1"/>
    <col min="4884" max="4884" width="14" style="2" bestFit="1" customWidth="1"/>
    <col min="4885" max="5120" width="8.88671875" style="2"/>
    <col min="5121" max="5121" width="11.33203125" style="2" customWidth="1"/>
    <col min="5122" max="5122" width="19.44140625" style="2" customWidth="1"/>
    <col min="5123" max="5123" width="38.88671875" style="2" customWidth="1"/>
    <col min="5124" max="5124" width="34" style="2" customWidth="1"/>
    <col min="5125" max="5125" width="22.5546875" style="2" customWidth="1"/>
    <col min="5126" max="5126" width="13.5546875" style="2" customWidth="1"/>
    <col min="5127" max="5127" width="14.109375" style="2" customWidth="1"/>
    <col min="5128" max="5128" width="26.5546875" style="2" customWidth="1"/>
    <col min="5129" max="5129" width="12.88671875" style="2" customWidth="1"/>
    <col min="5130" max="5130" width="16.33203125" style="2" customWidth="1"/>
    <col min="5131" max="5131" width="18.44140625" style="2" customWidth="1"/>
    <col min="5132" max="5132" width="20.6640625" style="2" customWidth="1"/>
    <col min="5133" max="5133" width="25.109375" style="2" customWidth="1"/>
    <col min="5134" max="5134" width="10.109375" style="2" customWidth="1"/>
    <col min="5135" max="5135" width="22.109375" style="2" customWidth="1"/>
    <col min="5136" max="5136" width="19.5546875" style="2" customWidth="1"/>
    <col min="5137" max="5137" width="21.88671875" style="2" customWidth="1"/>
    <col min="5138" max="5138" width="16.109375" style="2" customWidth="1"/>
    <col min="5139" max="5139" width="24.109375" style="2" customWidth="1"/>
    <col min="5140" max="5140" width="14" style="2" bestFit="1" customWidth="1"/>
    <col min="5141" max="5376" width="8.88671875" style="2"/>
    <col min="5377" max="5377" width="11.33203125" style="2" customWidth="1"/>
    <col min="5378" max="5378" width="19.44140625" style="2" customWidth="1"/>
    <col min="5379" max="5379" width="38.88671875" style="2" customWidth="1"/>
    <col min="5380" max="5380" width="34" style="2" customWidth="1"/>
    <col min="5381" max="5381" width="22.5546875" style="2" customWidth="1"/>
    <col min="5382" max="5382" width="13.5546875" style="2" customWidth="1"/>
    <col min="5383" max="5383" width="14.109375" style="2" customWidth="1"/>
    <col min="5384" max="5384" width="26.5546875" style="2" customWidth="1"/>
    <col min="5385" max="5385" width="12.88671875" style="2" customWidth="1"/>
    <col min="5386" max="5386" width="16.33203125" style="2" customWidth="1"/>
    <col min="5387" max="5387" width="18.44140625" style="2" customWidth="1"/>
    <col min="5388" max="5388" width="20.6640625" style="2" customWidth="1"/>
    <col min="5389" max="5389" width="25.109375" style="2" customWidth="1"/>
    <col min="5390" max="5390" width="10.109375" style="2" customWidth="1"/>
    <col min="5391" max="5391" width="22.109375" style="2" customWidth="1"/>
    <col min="5392" max="5392" width="19.5546875" style="2" customWidth="1"/>
    <col min="5393" max="5393" width="21.88671875" style="2" customWidth="1"/>
    <col min="5394" max="5394" width="16.109375" style="2" customWidth="1"/>
    <col min="5395" max="5395" width="24.109375" style="2" customWidth="1"/>
    <col min="5396" max="5396" width="14" style="2" bestFit="1" customWidth="1"/>
    <col min="5397" max="5632" width="8.88671875" style="2"/>
    <col min="5633" max="5633" width="11.33203125" style="2" customWidth="1"/>
    <col min="5634" max="5634" width="19.44140625" style="2" customWidth="1"/>
    <col min="5635" max="5635" width="38.88671875" style="2" customWidth="1"/>
    <col min="5636" max="5636" width="34" style="2" customWidth="1"/>
    <col min="5637" max="5637" width="22.5546875" style="2" customWidth="1"/>
    <col min="5638" max="5638" width="13.5546875" style="2" customWidth="1"/>
    <col min="5639" max="5639" width="14.109375" style="2" customWidth="1"/>
    <col min="5640" max="5640" width="26.5546875" style="2" customWidth="1"/>
    <col min="5641" max="5641" width="12.88671875" style="2" customWidth="1"/>
    <col min="5642" max="5642" width="16.33203125" style="2" customWidth="1"/>
    <col min="5643" max="5643" width="18.44140625" style="2" customWidth="1"/>
    <col min="5644" max="5644" width="20.6640625" style="2" customWidth="1"/>
    <col min="5645" max="5645" width="25.109375" style="2" customWidth="1"/>
    <col min="5646" max="5646" width="10.109375" style="2" customWidth="1"/>
    <col min="5647" max="5647" width="22.109375" style="2" customWidth="1"/>
    <col min="5648" max="5648" width="19.5546875" style="2" customWidth="1"/>
    <col min="5649" max="5649" width="21.88671875" style="2" customWidth="1"/>
    <col min="5650" max="5650" width="16.109375" style="2" customWidth="1"/>
    <col min="5651" max="5651" width="24.109375" style="2" customWidth="1"/>
    <col min="5652" max="5652" width="14" style="2" bestFit="1" customWidth="1"/>
    <col min="5653" max="5888" width="8.88671875" style="2"/>
    <col min="5889" max="5889" width="11.33203125" style="2" customWidth="1"/>
    <col min="5890" max="5890" width="19.44140625" style="2" customWidth="1"/>
    <col min="5891" max="5891" width="38.88671875" style="2" customWidth="1"/>
    <col min="5892" max="5892" width="34" style="2" customWidth="1"/>
    <col min="5893" max="5893" width="22.5546875" style="2" customWidth="1"/>
    <col min="5894" max="5894" width="13.5546875" style="2" customWidth="1"/>
    <col min="5895" max="5895" width="14.109375" style="2" customWidth="1"/>
    <col min="5896" max="5896" width="26.5546875" style="2" customWidth="1"/>
    <col min="5897" max="5897" width="12.88671875" style="2" customWidth="1"/>
    <col min="5898" max="5898" width="16.33203125" style="2" customWidth="1"/>
    <col min="5899" max="5899" width="18.44140625" style="2" customWidth="1"/>
    <col min="5900" max="5900" width="20.6640625" style="2" customWidth="1"/>
    <col min="5901" max="5901" width="25.109375" style="2" customWidth="1"/>
    <col min="5902" max="5902" width="10.109375" style="2" customWidth="1"/>
    <col min="5903" max="5903" width="22.109375" style="2" customWidth="1"/>
    <col min="5904" max="5904" width="19.5546875" style="2" customWidth="1"/>
    <col min="5905" max="5905" width="21.88671875" style="2" customWidth="1"/>
    <col min="5906" max="5906" width="16.109375" style="2" customWidth="1"/>
    <col min="5907" max="5907" width="24.109375" style="2" customWidth="1"/>
    <col min="5908" max="5908" width="14" style="2" bestFit="1" customWidth="1"/>
    <col min="5909" max="6144" width="8.88671875" style="2"/>
    <col min="6145" max="6145" width="11.33203125" style="2" customWidth="1"/>
    <col min="6146" max="6146" width="19.44140625" style="2" customWidth="1"/>
    <col min="6147" max="6147" width="38.88671875" style="2" customWidth="1"/>
    <col min="6148" max="6148" width="34" style="2" customWidth="1"/>
    <col min="6149" max="6149" width="22.5546875" style="2" customWidth="1"/>
    <col min="6150" max="6150" width="13.5546875" style="2" customWidth="1"/>
    <col min="6151" max="6151" width="14.109375" style="2" customWidth="1"/>
    <col min="6152" max="6152" width="26.5546875" style="2" customWidth="1"/>
    <col min="6153" max="6153" width="12.88671875" style="2" customWidth="1"/>
    <col min="6154" max="6154" width="16.33203125" style="2" customWidth="1"/>
    <col min="6155" max="6155" width="18.44140625" style="2" customWidth="1"/>
    <col min="6156" max="6156" width="20.6640625" style="2" customWidth="1"/>
    <col min="6157" max="6157" width="25.109375" style="2" customWidth="1"/>
    <col min="6158" max="6158" width="10.109375" style="2" customWidth="1"/>
    <col min="6159" max="6159" width="22.109375" style="2" customWidth="1"/>
    <col min="6160" max="6160" width="19.5546875" style="2" customWidth="1"/>
    <col min="6161" max="6161" width="21.88671875" style="2" customWidth="1"/>
    <col min="6162" max="6162" width="16.109375" style="2" customWidth="1"/>
    <col min="6163" max="6163" width="24.109375" style="2" customWidth="1"/>
    <col min="6164" max="6164" width="14" style="2" bestFit="1" customWidth="1"/>
    <col min="6165" max="6400" width="8.88671875" style="2"/>
    <col min="6401" max="6401" width="11.33203125" style="2" customWidth="1"/>
    <col min="6402" max="6402" width="19.44140625" style="2" customWidth="1"/>
    <col min="6403" max="6403" width="38.88671875" style="2" customWidth="1"/>
    <col min="6404" max="6404" width="34" style="2" customWidth="1"/>
    <col min="6405" max="6405" width="22.5546875" style="2" customWidth="1"/>
    <col min="6406" max="6406" width="13.5546875" style="2" customWidth="1"/>
    <col min="6407" max="6407" width="14.109375" style="2" customWidth="1"/>
    <col min="6408" max="6408" width="26.5546875" style="2" customWidth="1"/>
    <col min="6409" max="6409" width="12.88671875" style="2" customWidth="1"/>
    <col min="6410" max="6410" width="16.33203125" style="2" customWidth="1"/>
    <col min="6411" max="6411" width="18.44140625" style="2" customWidth="1"/>
    <col min="6412" max="6412" width="20.6640625" style="2" customWidth="1"/>
    <col min="6413" max="6413" width="25.109375" style="2" customWidth="1"/>
    <col min="6414" max="6414" width="10.109375" style="2" customWidth="1"/>
    <col min="6415" max="6415" width="22.109375" style="2" customWidth="1"/>
    <col min="6416" max="6416" width="19.5546875" style="2" customWidth="1"/>
    <col min="6417" max="6417" width="21.88671875" style="2" customWidth="1"/>
    <col min="6418" max="6418" width="16.109375" style="2" customWidth="1"/>
    <col min="6419" max="6419" width="24.109375" style="2" customWidth="1"/>
    <col min="6420" max="6420" width="14" style="2" bestFit="1" customWidth="1"/>
    <col min="6421" max="6656" width="8.88671875" style="2"/>
    <col min="6657" max="6657" width="11.33203125" style="2" customWidth="1"/>
    <col min="6658" max="6658" width="19.44140625" style="2" customWidth="1"/>
    <col min="6659" max="6659" width="38.88671875" style="2" customWidth="1"/>
    <col min="6660" max="6660" width="34" style="2" customWidth="1"/>
    <col min="6661" max="6661" width="22.5546875" style="2" customWidth="1"/>
    <col min="6662" max="6662" width="13.5546875" style="2" customWidth="1"/>
    <col min="6663" max="6663" width="14.109375" style="2" customWidth="1"/>
    <col min="6664" max="6664" width="26.5546875" style="2" customWidth="1"/>
    <col min="6665" max="6665" width="12.88671875" style="2" customWidth="1"/>
    <col min="6666" max="6666" width="16.33203125" style="2" customWidth="1"/>
    <col min="6667" max="6667" width="18.44140625" style="2" customWidth="1"/>
    <col min="6668" max="6668" width="20.6640625" style="2" customWidth="1"/>
    <col min="6669" max="6669" width="25.109375" style="2" customWidth="1"/>
    <col min="6670" max="6670" width="10.109375" style="2" customWidth="1"/>
    <col min="6671" max="6671" width="22.109375" style="2" customWidth="1"/>
    <col min="6672" max="6672" width="19.5546875" style="2" customWidth="1"/>
    <col min="6673" max="6673" width="21.88671875" style="2" customWidth="1"/>
    <col min="6674" max="6674" width="16.109375" style="2" customWidth="1"/>
    <col min="6675" max="6675" width="24.109375" style="2" customWidth="1"/>
    <col min="6676" max="6676" width="14" style="2" bestFit="1" customWidth="1"/>
    <col min="6677" max="6912" width="8.88671875" style="2"/>
    <col min="6913" max="6913" width="11.33203125" style="2" customWidth="1"/>
    <col min="6914" max="6914" width="19.44140625" style="2" customWidth="1"/>
    <col min="6915" max="6915" width="38.88671875" style="2" customWidth="1"/>
    <col min="6916" max="6916" width="34" style="2" customWidth="1"/>
    <col min="6917" max="6917" width="22.5546875" style="2" customWidth="1"/>
    <col min="6918" max="6918" width="13.5546875" style="2" customWidth="1"/>
    <col min="6919" max="6919" width="14.109375" style="2" customWidth="1"/>
    <col min="6920" max="6920" width="26.5546875" style="2" customWidth="1"/>
    <col min="6921" max="6921" width="12.88671875" style="2" customWidth="1"/>
    <col min="6922" max="6922" width="16.33203125" style="2" customWidth="1"/>
    <col min="6923" max="6923" width="18.44140625" style="2" customWidth="1"/>
    <col min="6924" max="6924" width="20.6640625" style="2" customWidth="1"/>
    <col min="6925" max="6925" width="25.109375" style="2" customWidth="1"/>
    <col min="6926" max="6926" width="10.109375" style="2" customWidth="1"/>
    <col min="6927" max="6927" width="22.109375" style="2" customWidth="1"/>
    <col min="6928" max="6928" width="19.5546875" style="2" customWidth="1"/>
    <col min="6929" max="6929" width="21.88671875" style="2" customWidth="1"/>
    <col min="6930" max="6930" width="16.109375" style="2" customWidth="1"/>
    <col min="6931" max="6931" width="24.109375" style="2" customWidth="1"/>
    <col min="6932" max="6932" width="14" style="2" bestFit="1" customWidth="1"/>
    <col min="6933" max="7168" width="8.88671875" style="2"/>
    <col min="7169" max="7169" width="11.33203125" style="2" customWidth="1"/>
    <col min="7170" max="7170" width="19.44140625" style="2" customWidth="1"/>
    <col min="7171" max="7171" width="38.88671875" style="2" customWidth="1"/>
    <col min="7172" max="7172" width="34" style="2" customWidth="1"/>
    <col min="7173" max="7173" width="22.5546875" style="2" customWidth="1"/>
    <col min="7174" max="7174" width="13.5546875" style="2" customWidth="1"/>
    <col min="7175" max="7175" width="14.109375" style="2" customWidth="1"/>
    <col min="7176" max="7176" width="26.5546875" style="2" customWidth="1"/>
    <col min="7177" max="7177" width="12.88671875" style="2" customWidth="1"/>
    <col min="7178" max="7178" width="16.33203125" style="2" customWidth="1"/>
    <col min="7179" max="7179" width="18.44140625" style="2" customWidth="1"/>
    <col min="7180" max="7180" width="20.6640625" style="2" customWidth="1"/>
    <col min="7181" max="7181" width="25.109375" style="2" customWidth="1"/>
    <col min="7182" max="7182" width="10.109375" style="2" customWidth="1"/>
    <col min="7183" max="7183" width="22.109375" style="2" customWidth="1"/>
    <col min="7184" max="7184" width="19.5546875" style="2" customWidth="1"/>
    <col min="7185" max="7185" width="21.88671875" style="2" customWidth="1"/>
    <col min="7186" max="7186" width="16.109375" style="2" customWidth="1"/>
    <col min="7187" max="7187" width="24.109375" style="2" customWidth="1"/>
    <col min="7188" max="7188" width="14" style="2" bestFit="1" customWidth="1"/>
    <col min="7189" max="7424" width="8.88671875" style="2"/>
    <col min="7425" max="7425" width="11.33203125" style="2" customWidth="1"/>
    <col min="7426" max="7426" width="19.44140625" style="2" customWidth="1"/>
    <col min="7427" max="7427" width="38.88671875" style="2" customWidth="1"/>
    <col min="7428" max="7428" width="34" style="2" customWidth="1"/>
    <col min="7429" max="7429" width="22.5546875" style="2" customWidth="1"/>
    <col min="7430" max="7430" width="13.5546875" style="2" customWidth="1"/>
    <col min="7431" max="7431" width="14.109375" style="2" customWidth="1"/>
    <col min="7432" max="7432" width="26.5546875" style="2" customWidth="1"/>
    <col min="7433" max="7433" width="12.88671875" style="2" customWidth="1"/>
    <col min="7434" max="7434" width="16.33203125" style="2" customWidth="1"/>
    <col min="7435" max="7435" width="18.44140625" style="2" customWidth="1"/>
    <col min="7436" max="7436" width="20.6640625" style="2" customWidth="1"/>
    <col min="7437" max="7437" width="25.109375" style="2" customWidth="1"/>
    <col min="7438" max="7438" width="10.109375" style="2" customWidth="1"/>
    <col min="7439" max="7439" width="22.109375" style="2" customWidth="1"/>
    <col min="7440" max="7440" width="19.5546875" style="2" customWidth="1"/>
    <col min="7441" max="7441" width="21.88671875" style="2" customWidth="1"/>
    <col min="7442" max="7442" width="16.109375" style="2" customWidth="1"/>
    <col min="7443" max="7443" width="24.109375" style="2" customWidth="1"/>
    <col min="7444" max="7444" width="14" style="2" bestFit="1" customWidth="1"/>
    <col min="7445" max="7680" width="8.88671875" style="2"/>
    <col min="7681" max="7681" width="11.33203125" style="2" customWidth="1"/>
    <col min="7682" max="7682" width="19.44140625" style="2" customWidth="1"/>
    <col min="7683" max="7683" width="38.88671875" style="2" customWidth="1"/>
    <col min="7684" max="7684" width="34" style="2" customWidth="1"/>
    <col min="7685" max="7685" width="22.5546875" style="2" customWidth="1"/>
    <col min="7686" max="7686" width="13.5546875" style="2" customWidth="1"/>
    <col min="7687" max="7687" width="14.109375" style="2" customWidth="1"/>
    <col min="7688" max="7688" width="26.5546875" style="2" customWidth="1"/>
    <col min="7689" max="7689" width="12.88671875" style="2" customWidth="1"/>
    <col min="7690" max="7690" width="16.33203125" style="2" customWidth="1"/>
    <col min="7691" max="7691" width="18.44140625" style="2" customWidth="1"/>
    <col min="7692" max="7692" width="20.6640625" style="2" customWidth="1"/>
    <col min="7693" max="7693" width="25.109375" style="2" customWidth="1"/>
    <col min="7694" max="7694" width="10.109375" style="2" customWidth="1"/>
    <col min="7695" max="7695" width="22.109375" style="2" customWidth="1"/>
    <col min="7696" max="7696" width="19.5546875" style="2" customWidth="1"/>
    <col min="7697" max="7697" width="21.88671875" style="2" customWidth="1"/>
    <col min="7698" max="7698" width="16.109375" style="2" customWidth="1"/>
    <col min="7699" max="7699" width="24.109375" style="2" customWidth="1"/>
    <col min="7700" max="7700" width="14" style="2" bestFit="1" customWidth="1"/>
    <col min="7701" max="7936" width="8.88671875" style="2"/>
    <col min="7937" max="7937" width="11.33203125" style="2" customWidth="1"/>
    <col min="7938" max="7938" width="19.44140625" style="2" customWidth="1"/>
    <col min="7939" max="7939" width="38.88671875" style="2" customWidth="1"/>
    <col min="7940" max="7940" width="34" style="2" customWidth="1"/>
    <col min="7941" max="7941" width="22.5546875" style="2" customWidth="1"/>
    <col min="7942" max="7942" width="13.5546875" style="2" customWidth="1"/>
    <col min="7943" max="7943" width="14.109375" style="2" customWidth="1"/>
    <col min="7944" max="7944" width="26.5546875" style="2" customWidth="1"/>
    <col min="7945" max="7945" width="12.88671875" style="2" customWidth="1"/>
    <col min="7946" max="7946" width="16.33203125" style="2" customWidth="1"/>
    <col min="7947" max="7947" width="18.44140625" style="2" customWidth="1"/>
    <col min="7948" max="7948" width="20.6640625" style="2" customWidth="1"/>
    <col min="7949" max="7949" width="25.109375" style="2" customWidth="1"/>
    <col min="7950" max="7950" width="10.109375" style="2" customWidth="1"/>
    <col min="7951" max="7951" width="22.109375" style="2" customWidth="1"/>
    <col min="7952" max="7952" width="19.5546875" style="2" customWidth="1"/>
    <col min="7953" max="7953" width="21.88671875" style="2" customWidth="1"/>
    <col min="7954" max="7954" width="16.109375" style="2" customWidth="1"/>
    <col min="7955" max="7955" width="24.109375" style="2" customWidth="1"/>
    <col min="7956" max="7956" width="14" style="2" bestFit="1" customWidth="1"/>
    <col min="7957" max="8192" width="8.88671875" style="2"/>
    <col min="8193" max="8193" width="11.33203125" style="2" customWidth="1"/>
    <col min="8194" max="8194" width="19.44140625" style="2" customWidth="1"/>
    <col min="8195" max="8195" width="38.88671875" style="2" customWidth="1"/>
    <col min="8196" max="8196" width="34" style="2" customWidth="1"/>
    <col min="8197" max="8197" width="22.5546875" style="2" customWidth="1"/>
    <col min="8198" max="8198" width="13.5546875" style="2" customWidth="1"/>
    <col min="8199" max="8199" width="14.109375" style="2" customWidth="1"/>
    <col min="8200" max="8200" width="26.5546875" style="2" customWidth="1"/>
    <col min="8201" max="8201" width="12.88671875" style="2" customWidth="1"/>
    <col min="8202" max="8202" width="16.33203125" style="2" customWidth="1"/>
    <col min="8203" max="8203" width="18.44140625" style="2" customWidth="1"/>
    <col min="8204" max="8204" width="20.6640625" style="2" customWidth="1"/>
    <col min="8205" max="8205" width="25.109375" style="2" customWidth="1"/>
    <col min="8206" max="8206" width="10.109375" style="2" customWidth="1"/>
    <col min="8207" max="8207" width="22.109375" style="2" customWidth="1"/>
    <col min="8208" max="8208" width="19.5546875" style="2" customWidth="1"/>
    <col min="8209" max="8209" width="21.88671875" style="2" customWidth="1"/>
    <col min="8210" max="8210" width="16.109375" style="2" customWidth="1"/>
    <col min="8211" max="8211" width="24.109375" style="2" customWidth="1"/>
    <col min="8212" max="8212" width="14" style="2" bestFit="1" customWidth="1"/>
    <col min="8213" max="8448" width="8.88671875" style="2"/>
    <col min="8449" max="8449" width="11.33203125" style="2" customWidth="1"/>
    <col min="8450" max="8450" width="19.44140625" style="2" customWidth="1"/>
    <col min="8451" max="8451" width="38.88671875" style="2" customWidth="1"/>
    <col min="8452" max="8452" width="34" style="2" customWidth="1"/>
    <col min="8453" max="8453" width="22.5546875" style="2" customWidth="1"/>
    <col min="8454" max="8454" width="13.5546875" style="2" customWidth="1"/>
    <col min="8455" max="8455" width="14.109375" style="2" customWidth="1"/>
    <col min="8456" max="8456" width="26.5546875" style="2" customWidth="1"/>
    <col min="8457" max="8457" width="12.88671875" style="2" customWidth="1"/>
    <col min="8458" max="8458" width="16.33203125" style="2" customWidth="1"/>
    <col min="8459" max="8459" width="18.44140625" style="2" customWidth="1"/>
    <col min="8460" max="8460" width="20.6640625" style="2" customWidth="1"/>
    <col min="8461" max="8461" width="25.109375" style="2" customWidth="1"/>
    <col min="8462" max="8462" width="10.109375" style="2" customWidth="1"/>
    <col min="8463" max="8463" width="22.109375" style="2" customWidth="1"/>
    <col min="8464" max="8464" width="19.5546875" style="2" customWidth="1"/>
    <col min="8465" max="8465" width="21.88671875" style="2" customWidth="1"/>
    <col min="8466" max="8466" width="16.109375" style="2" customWidth="1"/>
    <col min="8467" max="8467" width="24.109375" style="2" customWidth="1"/>
    <col min="8468" max="8468" width="14" style="2" bestFit="1" customWidth="1"/>
    <col min="8469" max="8704" width="8.88671875" style="2"/>
    <col min="8705" max="8705" width="11.33203125" style="2" customWidth="1"/>
    <col min="8706" max="8706" width="19.44140625" style="2" customWidth="1"/>
    <col min="8707" max="8707" width="38.88671875" style="2" customWidth="1"/>
    <col min="8708" max="8708" width="34" style="2" customWidth="1"/>
    <col min="8709" max="8709" width="22.5546875" style="2" customWidth="1"/>
    <col min="8710" max="8710" width="13.5546875" style="2" customWidth="1"/>
    <col min="8711" max="8711" width="14.109375" style="2" customWidth="1"/>
    <col min="8712" max="8712" width="26.5546875" style="2" customWidth="1"/>
    <col min="8713" max="8713" width="12.88671875" style="2" customWidth="1"/>
    <col min="8714" max="8714" width="16.33203125" style="2" customWidth="1"/>
    <col min="8715" max="8715" width="18.44140625" style="2" customWidth="1"/>
    <col min="8716" max="8716" width="20.6640625" style="2" customWidth="1"/>
    <col min="8717" max="8717" width="25.109375" style="2" customWidth="1"/>
    <col min="8718" max="8718" width="10.109375" style="2" customWidth="1"/>
    <col min="8719" max="8719" width="22.109375" style="2" customWidth="1"/>
    <col min="8720" max="8720" width="19.5546875" style="2" customWidth="1"/>
    <col min="8721" max="8721" width="21.88671875" style="2" customWidth="1"/>
    <col min="8722" max="8722" width="16.109375" style="2" customWidth="1"/>
    <col min="8723" max="8723" width="24.109375" style="2" customWidth="1"/>
    <col min="8724" max="8724" width="14" style="2" bestFit="1" customWidth="1"/>
    <col min="8725" max="8960" width="8.88671875" style="2"/>
    <col min="8961" max="8961" width="11.33203125" style="2" customWidth="1"/>
    <col min="8962" max="8962" width="19.44140625" style="2" customWidth="1"/>
    <col min="8963" max="8963" width="38.88671875" style="2" customWidth="1"/>
    <col min="8964" max="8964" width="34" style="2" customWidth="1"/>
    <col min="8965" max="8965" width="22.5546875" style="2" customWidth="1"/>
    <col min="8966" max="8966" width="13.5546875" style="2" customWidth="1"/>
    <col min="8967" max="8967" width="14.109375" style="2" customWidth="1"/>
    <col min="8968" max="8968" width="26.5546875" style="2" customWidth="1"/>
    <col min="8969" max="8969" width="12.88671875" style="2" customWidth="1"/>
    <col min="8970" max="8970" width="16.33203125" style="2" customWidth="1"/>
    <col min="8971" max="8971" width="18.44140625" style="2" customWidth="1"/>
    <col min="8972" max="8972" width="20.6640625" style="2" customWidth="1"/>
    <col min="8973" max="8973" width="25.109375" style="2" customWidth="1"/>
    <col min="8974" max="8974" width="10.109375" style="2" customWidth="1"/>
    <col min="8975" max="8975" width="22.109375" style="2" customWidth="1"/>
    <col min="8976" max="8976" width="19.5546875" style="2" customWidth="1"/>
    <col min="8977" max="8977" width="21.88671875" style="2" customWidth="1"/>
    <col min="8978" max="8978" width="16.109375" style="2" customWidth="1"/>
    <col min="8979" max="8979" width="24.109375" style="2" customWidth="1"/>
    <col min="8980" max="8980" width="14" style="2" bestFit="1" customWidth="1"/>
    <col min="8981" max="9216" width="8.88671875" style="2"/>
    <col min="9217" max="9217" width="11.33203125" style="2" customWidth="1"/>
    <col min="9218" max="9218" width="19.44140625" style="2" customWidth="1"/>
    <col min="9219" max="9219" width="38.88671875" style="2" customWidth="1"/>
    <col min="9220" max="9220" width="34" style="2" customWidth="1"/>
    <col min="9221" max="9221" width="22.5546875" style="2" customWidth="1"/>
    <col min="9222" max="9222" width="13.5546875" style="2" customWidth="1"/>
    <col min="9223" max="9223" width="14.109375" style="2" customWidth="1"/>
    <col min="9224" max="9224" width="26.5546875" style="2" customWidth="1"/>
    <col min="9225" max="9225" width="12.88671875" style="2" customWidth="1"/>
    <col min="9226" max="9226" width="16.33203125" style="2" customWidth="1"/>
    <col min="9227" max="9227" width="18.44140625" style="2" customWidth="1"/>
    <col min="9228" max="9228" width="20.6640625" style="2" customWidth="1"/>
    <col min="9229" max="9229" width="25.109375" style="2" customWidth="1"/>
    <col min="9230" max="9230" width="10.109375" style="2" customWidth="1"/>
    <col min="9231" max="9231" width="22.109375" style="2" customWidth="1"/>
    <col min="9232" max="9232" width="19.5546875" style="2" customWidth="1"/>
    <col min="9233" max="9233" width="21.88671875" style="2" customWidth="1"/>
    <col min="9234" max="9234" width="16.109375" style="2" customWidth="1"/>
    <col min="9235" max="9235" width="24.109375" style="2" customWidth="1"/>
    <col min="9236" max="9236" width="14" style="2" bestFit="1" customWidth="1"/>
    <col min="9237" max="9472" width="8.88671875" style="2"/>
    <col min="9473" max="9473" width="11.33203125" style="2" customWidth="1"/>
    <col min="9474" max="9474" width="19.44140625" style="2" customWidth="1"/>
    <col min="9475" max="9475" width="38.88671875" style="2" customWidth="1"/>
    <col min="9476" max="9476" width="34" style="2" customWidth="1"/>
    <col min="9477" max="9477" width="22.5546875" style="2" customWidth="1"/>
    <col min="9478" max="9478" width="13.5546875" style="2" customWidth="1"/>
    <col min="9479" max="9479" width="14.109375" style="2" customWidth="1"/>
    <col min="9480" max="9480" width="26.5546875" style="2" customWidth="1"/>
    <col min="9481" max="9481" width="12.88671875" style="2" customWidth="1"/>
    <col min="9482" max="9482" width="16.33203125" style="2" customWidth="1"/>
    <col min="9483" max="9483" width="18.44140625" style="2" customWidth="1"/>
    <col min="9484" max="9484" width="20.6640625" style="2" customWidth="1"/>
    <col min="9485" max="9485" width="25.109375" style="2" customWidth="1"/>
    <col min="9486" max="9486" width="10.109375" style="2" customWidth="1"/>
    <col min="9487" max="9487" width="22.109375" style="2" customWidth="1"/>
    <col min="9488" max="9488" width="19.5546875" style="2" customWidth="1"/>
    <col min="9489" max="9489" width="21.88671875" style="2" customWidth="1"/>
    <col min="9490" max="9490" width="16.109375" style="2" customWidth="1"/>
    <col min="9491" max="9491" width="24.109375" style="2" customWidth="1"/>
    <col min="9492" max="9492" width="14" style="2" bestFit="1" customWidth="1"/>
    <col min="9493" max="9728" width="8.88671875" style="2"/>
    <col min="9729" max="9729" width="11.33203125" style="2" customWidth="1"/>
    <col min="9730" max="9730" width="19.44140625" style="2" customWidth="1"/>
    <col min="9731" max="9731" width="38.88671875" style="2" customWidth="1"/>
    <col min="9732" max="9732" width="34" style="2" customWidth="1"/>
    <col min="9733" max="9733" width="22.5546875" style="2" customWidth="1"/>
    <col min="9734" max="9734" width="13.5546875" style="2" customWidth="1"/>
    <col min="9735" max="9735" width="14.109375" style="2" customWidth="1"/>
    <col min="9736" max="9736" width="26.5546875" style="2" customWidth="1"/>
    <col min="9737" max="9737" width="12.88671875" style="2" customWidth="1"/>
    <col min="9738" max="9738" width="16.33203125" style="2" customWidth="1"/>
    <col min="9739" max="9739" width="18.44140625" style="2" customWidth="1"/>
    <col min="9740" max="9740" width="20.6640625" style="2" customWidth="1"/>
    <col min="9741" max="9741" width="25.109375" style="2" customWidth="1"/>
    <col min="9742" max="9742" width="10.109375" style="2" customWidth="1"/>
    <col min="9743" max="9743" width="22.109375" style="2" customWidth="1"/>
    <col min="9744" max="9744" width="19.5546875" style="2" customWidth="1"/>
    <col min="9745" max="9745" width="21.88671875" style="2" customWidth="1"/>
    <col min="9746" max="9746" width="16.109375" style="2" customWidth="1"/>
    <col min="9747" max="9747" width="24.109375" style="2" customWidth="1"/>
    <col min="9748" max="9748" width="14" style="2" bestFit="1" customWidth="1"/>
    <col min="9749" max="9984" width="8.88671875" style="2"/>
    <col min="9985" max="9985" width="11.33203125" style="2" customWidth="1"/>
    <col min="9986" max="9986" width="19.44140625" style="2" customWidth="1"/>
    <col min="9987" max="9987" width="38.88671875" style="2" customWidth="1"/>
    <col min="9988" max="9988" width="34" style="2" customWidth="1"/>
    <col min="9989" max="9989" width="22.5546875" style="2" customWidth="1"/>
    <col min="9990" max="9990" width="13.5546875" style="2" customWidth="1"/>
    <col min="9991" max="9991" width="14.109375" style="2" customWidth="1"/>
    <col min="9992" max="9992" width="26.5546875" style="2" customWidth="1"/>
    <col min="9993" max="9993" width="12.88671875" style="2" customWidth="1"/>
    <col min="9994" max="9994" width="16.33203125" style="2" customWidth="1"/>
    <col min="9995" max="9995" width="18.44140625" style="2" customWidth="1"/>
    <col min="9996" max="9996" width="20.6640625" style="2" customWidth="1"/>
    <col min="9997" max="9997" width="25.109375" style="2" customWidth="1"/>
    <col min="9998" max="9998" width="10.109375" style="2" customWidth="1"/>
    <col min="9999" max="9999" width="22.109375" style="2" customWidth="1"/>
    <col min="10000" max="10000" width="19.5546875" style="2" customWidth="1"/>
    <col min="10001" max="10001" width="21.88671875" style="2" customWidth="1"/>
    <col min="10002" max="10002" width="16.109375" style="2" customWidth="1"/>
    <col min="10003" max="10003" width="24.109375" style="2" customWidth="1"/>
    <col min="10004" max="10004" width="14" style="2" bestFit="1" customWidth="1"/>
    <col min="10005" max="10240" width="8.88671875" style="2"/>
    <col min="10241" max="10241" width="11.33203125" style="2" customWidth="1"/>
    <col min="10242" max="10242" width="19.44140625" style="2" customWidth="1"/>
    <col min="10243" max="10243" width="38.88671875" style="2" customWidth="1"/>
    <col min="10244" max="10244" width="34" style="2" customWidth="1"/>
    <col min="10245" max="10245" width="22.5546875" style="2" customWidth="1"/>
    <col min="10246" max="10246" width="13.5546875" style="2" customWidth="1"/>
    <col min="10247" max="10247" width="14.109375" style="2" customWidth="1"/>
    <col min="10248" max="10248" width="26.5546875" style="2" customWidth="1"/>
    <col min="10249" max="10249" width="12.88671875" style="2" customWidth="1"/>
    <col min="10250" max="10250" width="16.33203125" style="2" customWidth="1"/>
    <col min="10251" max="10251" width="18.44140625" style="2" customWidth="1"/>
    <col min="10252" max="10252" width="20.6640625" style="2" customWidth="1"/>
    <col min="10253" max="10253" width="25.109375" style="2" customWidth="1"/>
    <col min="10254" max="10254" width="10.109375" style="2" customWidth="1"/>
    <col min="10255" max="10255" width="22.109375" style="2" customWidth="1"/>
    <col min="10256" max="10256" width="19.5546875" style="2" customWidth="1"/>
    <col min="10257" max="10257" width="21.88671875" style="2" customWidth="1"/>
    <col min="10258" max="10258" width="16.109375" style="2" customWidth="1"/>
    <col min="10259" max="10259" width="24.109375" style="2" customWidth="1"/>
    <col min="10260" max="10260" width="14" style="2" bestFit="1" customWidth="1"/>
    <col min="10261" max="10496" width="8.88671875" style="2"/>
    <col min="10497" max="10497" width="11.33203125" style="2" customWidth="1"/>
    <col min="10498" max="10498" width="19.44140625" style="2" customWidth="1"/>
    <col min="10499" max="10499" width="38.88671875" style="2" customWidth="1"/>
    <col min="10500" max="10500" width="34" style="2" customWidth="1"/>
    <col min="10501" max="10501" width="22.5546875" style="2" customWidth="1"/>
    <col min="10502" max="10502" width="13.5546875" style="2" customWidth="1"/>
    <col min="10503" max="10503" width="14.109375" style="2" customWidth="1"/>
    <col min="10504" max="10504" width="26.5546875" style="2" customWidth="1"/>
    <col min="10505" max="10505" width="12.88671875" style="2" customWidth="1"/>
    <col min="10506" max="10506" width="16.33203125" style="2" customWidth="1"/>
    <col min="10507" max="10507" width="18.44140625" style="2" customWidth="1"/>
    <col min="10508" max="10508" width="20.6640625" style="2" customWidth="1"/>
    <col min="10509" max="10509" width="25.109375" style="2" customWidth="1"/>
    <col min="10510" max="10510" width="10.109375" style="2" customWidth="1"/>
    <col min="10511" max="10511" width="22.109375" style="2" customWidth="1"/>
    <col min="10512" max="10512" width="19.5546875" style="2" customWidth="1"/>
    <col min="10513" max="10513" width="21.88671875" style="2" customWidth="1"/>
    <col min="10514" max="10514" width="16.109375" style="2" customWidth="1"/>
    <col min="10515" max="10515" width="24.109375" style="2" customWidth="1"/>
    <col min="10516" max="10516" width="14" style="2" bestFit="1" customWidth="1"/>
    <col min="10517" max="10752" width="8.88671875" style="2"/>
    <col min="10753" max="10753" width="11.33203125" style="2" customWidth="1"/>
    <col min="10754" max="10754" width="19.44140625" style="2" customWidth="1"/>
    <col min="10755" max="10755" width="38.88671875" style="2" customWidth="1"/>
    <col min="10756" max="10756" width="34" style="2" customWidth="1"/>
    <col min="10757" max="10757" width="22.5546875" style="2" customWidth="1"/>
    <col min="10758" max="10758" width="13.5546875" style="2" customWidth="1"/>
    <col min="10759" max="10759" width="14.109375" style="2" customWidth="1"/>
    <col min="10760" max="10760" width="26.5546875" style="2" customWidth="1"/>
    <col min="10761" max="10761" width="12.88671875" style="2" customWidth="1"/>
    <col min="10762" max="10762" width="16.33203125" style="2" customWidth="1"/>
    <col min="10763" max="10763" width="18.44140625" style="2" customWidth="1"/>
    <col min="10764" max="10764" width="20.6640625" style="2" customWidth="1"/>
    <col min="10765" max="10765" width="25.109375" style="2" customWidth="1"/>
    <col min="10766" max="10766" width="10.109375" style="2" customWidth="1"/>
    <col min="10767" max="10767" width="22.109375" style="2" customWidth="1"/>
    <col min="10768" max="10768" width="19.5546875" style="2" customWidth="1"/>
    <col min="10769" max="10769" width="21.88671875" style="2" customWidth="1"/>
    <col min="10770" max="10770" width="16.109375" style="2" customWidth="1"/>
    <col min="10771" max="10771" width="24.109375" style="2" customWidth="1"/>
    <col min="10772" max="10772" width="14" style="2" bestFit="1" customWidth="1"/>
    <col min="10773" max="11008" width="8.88671875" style="2"/>
    <col min="11009" max="11009" width="11.33203125" style="2" customWidth="1"/>
    <col min="11010" max="11010" width="19.44140625" style="2" customWidth="1"/>
    <col min="11011" max="11011" width="38.88671875" style="2" customWidth="1"/>
    <col min="11012" max="11012" width="34" style="2" customWidth="1"/>
    <col min="11013" max="11013" width="22.5546875" style="2" customWidth="1"/>
    <col min="11014" max="11014" width="13.5546875" style="2" customWidth="1"/>
    <col min="11015" max="11015" width="14.109375" style="2" customWidth="1"/>
    <col min="11016" max="11016" width="26.5546875" style="2" customWidth="1"/>
    <col min="11017" max="11017" width="12.88671875" style="2" customWidth="1"/>
    <col min="11018" max="11018" width="16.33203125" style="2" customWidth="1"/>
    <col min="11019" max="11019" width="18.44140625" style="2" customWidth="1"/>
    <col min="11020" max="11020" width="20.6640625" style="2" customWidth="1"/>
    <col min="11021" max="11021" width="25.109375" style="2" customWidth="1"/>
    <col min="11022" max="11022" width="10.109375" style="2" customWidth="1"/>
    <col min="11023" max="11023" width="22.109375" style="2" customWidth="1"/>
    <col min="11024" max="11024" width="19.5546875" style="2" customWidth="1"/>
    <col min="11025" max="11025" width="21.88671875" style="2" customWidth="1"/>
    <col min="11026" max="11026" width="16.109375" style="2" customWidth="1"/>
    <col min="11027" max="11027" width="24.109375" style="2" customWidth="1"/>
    <col min="11028" max="11028" width="14" style="2" bestFit="1" customWidth="1"/>
    <col min="11029" max="11264" width="8.88671875" style="2"/>
    <col min="11265" max="11265" width="11.33203125" style="2" customWidth="1"/>
    <col min="11266" max="11266" width="19.44140625" style="2" customWidth="1"/>
    <col min="11267" max="11267" width="38.88671875" style="2" customWidth="1"/>
    <col min="11268" max="11268" width="34" style="2" customWidth="1"/>
    <col min="11269" max="11269" width="22.5546875" style="2" customWidth="1"/>
    <col min="11270" max="11270" width="13.5546875" style="2" customWidth="1"/>
    <col min="11271" max="11271" width="14.109375" style="2" customWidth="1"/>
    <col min="11272" max="11272" width="26.5546875" style="2" customWidth="1"/>
    <col min="11273" max="11273" width="12.88671875" style="2" customWidth="1"/>
    <col min="11274" max="11274" width="16.33203125" style="2" customWidth="1"/>
    <col min="11275" max="11275" width="18.44140625" style="2" customWidth="1"/>
    <col min="11276" max="11276" width="20.6640625" style="2" customWidth="1"/>
    <col min="11277" max="11277" width="25.109375" style="2" customWidth="1"/>
    <col min="11278" max="11278" width="10.109375" style="2" customWidth="1"/>
    <col min="11279" max="11279" width="22.109375" style="2" customWidth="1"/>
    <col min="11280" max="11280" width="19.5546875" style="2" customWidth="1"/>
    <col min="11281" max="11281" width="21.88671875" style="2" customWidth="1"/>
    <col min="11282" max="11282" width="16.109375" style="2" customWidth="1"/>
    <col min="11283" max="11283" width="24.109375" style="2" customWidth="1"/>
    <col min="11284" max="11284" width="14" style="2" bestFit="1" customWidth="1"/>
    <col min="11285" max="11520" width="8.88671875" style="2"/>
    <col min="11521" max="11521" width="11.33203125" style="2" customWidth="1"/>
    <col min="11522" max="11522" width="19.44140625" style="2" customWidth="1"/>
    <col min="11523" max="11523" width="38.88671875" style="2" customWidth="1"/>
    <col min="11524" max="11524" width="34" style="2" customWidth="1"/>
    <col min="11525" max="11525" width="22.5546875" style="2" customWidth="1"/>
    <col min="11526" max="11526" width="13.5546875" style="2" customWidth="1"/>
    <col min="11527" max="11527" width="14.109375" style="2" customWidth="1"/>
    <col min="11528" max="11528" width="26.5546875" style="2" customWidth="1"/>
    <col min="11529" max="11529" width="12.88671875" style="2" customWidth="1"/>
    <col min="11530" max="11530" width="16.33203125" style="2" customWidth="1"/>
    <col min="11531" max="11531" width="18.44140625" style="2" customWidth="1"/>
    <col min="11532" max="11532" width="20.6640625" style="2" customWidth="1"/>
    <col min="11533" max="11533" width="25.109375" style="2" customWidth="1"/>
    <col min="11534" max="11534" width="10.109375" style="2" customWidth="1"/>
    <col min="11535" max="11535" width="22.109375" style="2" customWidth="1"/>
    <col min="11536" max="11536" width="19.5546875" style="2" customWidth="1"/>
    <col min="11537" max="11537" width="21.88671875" style="2" customWidth="1"/>
    <col min="11538" max="11538" width="16.109375" style="2" customWidth="1"/>
    <col min="11539" max="11539" width="24.109375" style="2" customWidth="1"/>
    <col min="11540" max="11540" width="14" style="2" bestFit="1" customWidth="1"/>
    <col min="11541" max="11776" width="8.88671875" style="2"/>
    <col min="11777" max="11777" width="11.33203125" style="2" customWidth="1"/>
    <col min="11778" max="11778" width="19.44140625" style="2" customWidth="1"/>
    <col min="11779" max="11779" width="38.88671875" style="2" customWidth="1"/>
    <col min="11780" max="11780" width="34" style="2" customWidth="1"/>
    <col min="11781" max="11781" width="22.5546875" style="2" customWidth="1"/>
    <col min="11782" max="11782" width="13.5546875" style="2" customWidth="1"/>
    <col min="11783" max="11783" width="14.109375" style="2" customWidth="1"/>
    <col min="11784" max="11784" width="26.5546875" style="2" customWidth="1"/>
    <col min="11785" max="11785" width="12.88671875" style="2" customWidth="1"/>
    <col min="11786" max="11786" width="16.33203125" style="2" customWidth="1"/>
    <col min="11787" max="11787" width="18.44140625" style="2" customWidth="1"/>
    <col min="11788" max="11788" width="20.6640625" style="2" customWidth="1"/>
    <col min="11789" max="11789" width="25.109375" style="2" customWidth="1"/>
    <col min="11790" max="11790" width="10.109375" style="2" customWidth="1"/>
    <col min="11791" max="11791" width="22.109375" style="2" customWidth="1"/>
    <col min="11792" max="11792" width="19.5546875" style="2" customWidth="1"/>
    <col min="11793" max="11793" width="21.88671875" style="2" customWidth="1"/>
    <col min="11794" max="11794" width="16.109375" style="2" customWidth="1"/>
    <col min="11795" max="11795" width="24.109375" style="2" customWidth="1"/>
    <col min="11796" max="11796" width="14" style="2" bestFit="1" customWidth="1"/>
    <col min="11797" max="12032" width="8.88671875" style="2"/>
    <col min="12033" max="12033" width="11.33203125" style="2" customWidth="1"/>
    <col min="12034" max="12034" width="19.44140625" style="2" customWidth="1"/>
    <col min="12035" max="12035" width="38.88671875" style="2" customWidth="1"/>
    <col min="12036" max="12036" width="34" style="2" customWidth="1"/>
    <col min="12037" max="12037" width="22.5546875" style="2" customWidth="1"/>
    <col min="12038" max="12038" width="13.5546875" style="2" customWidth="1"/>
    <col min="12039" max="12039" width="14.109375" style="2" customWidth="1"/>
    <col min="12040" max="12040" width="26.5546875" style="2" customWidth="1"/>
    <col min="12041" max="12041" width="12.88671875" style="2" customWidth="1"/>
    <col min="12042" max="12042" width="16.33203125" style="2" customWidth="1"/>
    <col min="12043" max="12043" width="18.44140625" style="2" customWidth="1"/>
    <col min="12044" max="12044" width="20.6640625" style="2" customWidth="1"/>
    <col min="12045" max="12045" width="25.109375" style="2" customWidth="1"/>
    <col min="12046" max="12046" width="10.109375" style="2" customWidth="1"/>
    <col min="12047" max="12047" width="22.109375" style="2" customWidth="1"/>
    <col min="12048" max="12048" width="19.5546875" style="2" customWidth="1"/>
    <col min="12049" max="12049" width="21.88671875" style="2" customWidth="1"/>
    <col min="12050" max="12050" width="16.109375" style="2" customWidth="1"/>
    <col min="12051" max="12051" width="24.109375" style="2" customWidth="1"/>
    <col min="12052" max="12052" width="14" style="2" bestFit="1" customWidth="1"/>
    <col min="12053" max="12288" width="8.88671875" style="2"/>
    <col min="12289" max="12289" width="11.33203125" style="2" customWidth="1"/>
    <col min="12290" max="12290" width="19.44140625" style="2" customWidth="1"/>
    <col min="12291" max="12291" width="38.88671875" style="2" customWidth="1"/>
    <col min="12292" max="12292" width="34" style="2" customWidth="1"/>
    <col min="12293" max="12293" width="22.5546875" style="2" customWidth="1"/>
    <col min="12294" max="12294" width="13.5546875" style="2" customWidth="1"/>
    <col min="12295" max="12295" width="14.109375" style="2" customWidth="1"/>
    <col min="12296" max="12296" width="26.5546875" style="2" customWidth="1"/>
    <col min="12297" max="12297" width="12.88671875" style="2" customWidth="1"/>
    <col min="12298" max="12298" width="16.33203125" style="2" customWidth="1"/>
    <col min="12299" max="12299" width="18.44140625" style="2" customWidth="1"/>
    <col min="12300" max="12300" width="20.6640625" style="2" customWidth="1"/>
    <col min="12301" max="12301" width="25.109375" style="2" customWidth="1"/>
    <col min="12302" max="12302" width="10.109375" style="2" customWidth="1"/>
    <col min="12303" max="12303" width="22.109375" style="2" customWidth="1"/>
    <col min="12304" max="12304" width="19.5546875" style="2" customWidth="1"/>
    <col min="12305" max="12305" width="21.88671875" style="2" customWidth="1"/>
    <col min="12306" max="12306" width="16.109375" style="2" customWidth="1"/>
    <col min="12307" max="12307" width="24.109375" style="2" customWidth="1"/>
    <col min="12308" max="12308" width="14" style="2" bestFit="1" customWidth="1"/>
    <col min="12309" max="12544" width="8.88671875" style="2"/>
    <col min="12545" max="12545" width="11.33203125" style="2" customWidth="1"/>
    <col min="12546" max="12546" width="19.44140625" style="2" customWidth="1"/>
    <col min="12547" max="12547" width="38.88671875" style="2" customWidth="1"/>
    <col min="12548" max="12548" width="34" style="2" customWidth="1"/>
    <col min="12549" max="12549" width="22.5546875" style="2" customWidth="1"/>
    <col min="12550" max="12550" width="13.5546875" style="2" customWidth="1"/>
    <col min="12551" max="12551" width="14.109375" style="2" customWidth="1"/>
    <col min="12552" max="12552" width="26.5546875" style="2" customWidth="1"/>
    <col min="12553" max="12553" width="12.88671875" style="2" customWidth="1"/>
    <col min="12554" max="12554" width="16.33203125" style="2" customWidth="1"/>
    <col min="12555" max="12555" width="18.44140625" style="2" customWidth="1"/>
    <col min="12556" max="12556" width="20.6640625" style="2" customWidth="1"/>
    <col min="12557" max="12557" width="25.109375" style="2" customWidth="1"/>
    <col min="12558" max="12558" width="10.109375" style="2" customWidth="1"/>
    <col min="12559" max="12559" width="22.109375" style="2" customWidth="1"/>
    <col min="12560" max="12560" width="19.5546875" style="2" customWidth="1"/>
    <col min="12561" max="12561" width="21.88671875" style="2" customWidth="1"/>
    <col min="12562" max="12562" width="16.109375" style="2" customWidth="1"/>
    <col min="12563" max="12563" width="24.109375" style="2" customWidth="1"/>
    <col min="12564" max="12564" width="14" style="2" bestFit="1" customWidth="1"/>
    <col min="12565" max="12800" width="8.88671875" style="2"/>
    <col min="12801" max="12801" width="11.33203125" style="2" customWidth="1"/>
    <col min="12802" max="12802" width="19.44140625" style="2" customWidth="1"/>
    <col min="12803" max="12803" width="38.88671875" style="2" customWidth="1"/>
    <col min="12804" max="12804" width="34" style="2" customWidth="1"/>
    <col min="12805" max="12805" width="22.5546875" style="2" customWidth="1"/>
    <col min="12806" max="12806" width="13.5546875" style="2" customWidth="1"/>
    <col min="12807" max="12807" width="14.109375" style="2" customWidth="1"/>
    <col min="12808" max="12808" width="26.5546875" style="2" customWidth="1"/>
    <col min="12809" max="12809" width="12.88671875" style="2" customWidth="1"/>
    <col min="12810" max="12810" width="16.33203125" style="2" customWidth="1"/>
    <col min="12811" max="12811" width="18.44140625" style="2" customWidth="1"/>
    <col min="12812" max="12812" width="20.6640625" style="2" customWidth="1"/>
    <col min="12813" max="12813" width="25.109375" style="2" customWidth="1"/>
    <col min="12814" max="12814" width="10.109375" style="2" customWidth="1"/>
    <col min="12815" max="12815" width="22.109375" style="2" customWidth="1"/>
    <col min="12816" max="12816" width="19.5546875" style="2" customWidth="1"/>
    <col min="12817" max="12817" width="21.88671875" style="2" customWidth="1"/>
    <col min="12818" max="12818" width="16.109375" style="2" customWidth="1"/>
    <col min="12819" max="12819" width="24.109375" style="2" customWidth="1"/>
    <col min="12820" max="12820" width="14" style="2" bestFit="1" customWidth="1"/>
    <col min="12821" max="13056" width="8.88671875" style="2"/>
    <col min="13057" max="13057" width="11.33203125" style="2" customWidth="1"/>
    <col min="13058" max="13058" width="19.44140625" style="2" customWidth="1"/>
    <col min="13059" max="13059" width="38.88671875" style="2" customWidth="1"/>
    <col min="13060" max="13060" width="34" style="2" customWidth="1"/>
    <col min="13061" max="13061" width="22.5546875" style="2" customWidth="1"/>
    <col min="13062" max="13062" width="13.5546875" style="2" customWidth="1"/>
    <col min="13063" max="13063" width="14.109375" style="2" customWidth="1"/>
    <col min="13064" max="13064" width="26.5546875" style="2" customWidth="1"/>
    <col min="13065" max="13065" width="12.88671875" style="2" customWidth="1"/>
    <col min="13066" max="13066" width="16.33203125" style="2" customWidth="1"/>
    <col min="13067" max="13067" width="18.44140625" style="2" customWidth="1"/>
    <col min="13068" max="13068" width="20.6640625" style="2" customWidth="1"/>
    <col min="13069" max="13069" width="25.109375" style="2" customWidth="1"/>
    <col min="13070" max="13070" width="10.109375" style="2" customWidth="1"/>
    <col min="13071" max="13071" width="22.109375" style="2" customWidth="1"/>
    <col min="13072" max="13072" width="19.5546875" style="2" customWidth="1"/>
    <col min="13073" max="13073" width="21.88671875" style="2" customWidth="1"/>
    <col min="13074" max="13074" width="16.109375" style="2" customWidth="1"/>
    <col min="13075" max="13075" width="24.109375" style="2" customWidth="1"/>
    <col min="13076" max="13076" width="14" style="2" bestFit="1" customWidth="1"/>
    <col min="13077" max="13312" width="8.88671875" style="2"/>
    <col min="13313" max="13313" width="11.33203125" style="2" customWidth="1"/>
    <col min="13314" max="13314" width="19.44140625" style="2" customWidth="1"/>
    <col min="13315" max="13315" width="38.88671875" style="2" customWidth="1"/>
    <col min="13316" max="13316" width="34" style="2" customWidth="1"/>
    <col min="13317" max="13317" width="22.5546875" style="2" customWidth="1"/>
    <col min="13318" max="13318" width="13.5546875" style="2" customWidth="1"/>
    <col min="13319" max="13319" width="14.109375" style="2" customWidth="1"/>
    <col min="13320" max="13320" width="26.5546875" style="2" customWidth="1"/>
    <col min="13321" max="13321" width="12.88671875" style="2" customWidth="1"/>
    <col min="13322" max="13322" width="16.33203125" style="2" customWidth="1"/>
    <col min="13323" max="13323" width="18.44140625" style="2" customWidth="1"/>
    <col min="13324" max="13324" width="20.6640625" style="2" customWidth="1"/>
    <col min="13325" max="13325" width="25.109375" style="2" customWidth="1"/>
    <col min="13326" max="13326" width="10.109375" style="2" customWidth="1"/>
    <col min="13327" max="13327" width="22.109375" style="2" customWidth="1"/>
    <col min="13328" max="13328" width="19.5546875" style="2" customWidth="1"/>
    <col min="13329" max="13329" width="21.88671875" style="2" customWidth="1"/>
    <col min="13330" max="13330" width="16.109375" style="2" customWidth="1"/>
    <col min="13331" max="13331" width="24.109375" style="2" customWidth="1"/>
    <col min="13332" max="13332" width="14" style="2" bestFit="1" customWidth="1"/>
    <col min="13333" max="13568" width="8.88671875" style="2"/>
    <col min="13569" max="13569" width="11.33203125" style="2" customWidth="1"/>
    <col min="13570" max="13570" width="19.44140625" style="2" customWidth="1"/>
    <col min="13571" max="13571" width="38.88671875" style="2" customWidth="1"/>
    <col min="13572" max="13572" width="34" style="2" customWidth="1"/>
    <col min="13573" max="13573" width="22.5546875" style="2" customWidth="1"/>
    <col min="13574" max="13574" width="13.5546875" style="2" customWidth="1"/>
    <col min="13575" max="13575" width="14.109375" style="2" customWidth="1"/>
    <col min="13576" max="13576" width="26.5546875" style="2" customWidth="1"/>
    <col min="13577" max="13577" width="12.88671875" style="2" customWidth="1"/>
    <col min="13578" max="13578" width="16.33203125" style="2" customWidth="1"/>
    <col min="13579" max="13579" width="18.44140625" style="2" customWidth="1"/>
    <col min="13580" max="13580" width="20.6640625" style="2" customWidth="1"/>
    <col min="13581" max="13581" width="25.109375" style="2" customWidth="1"/>
    <col min="13582" max="13582" width="10.109375" style="2" customWidth="1"/>
    <col min="13583" max="13583" width="22.109375" style="2" customWidth="1"/>
    <col min="13584" max="13584" width="19.5546875" style="2" customWidth="1"/>
    <col min="13585" max="13585" width="21.88671875" style="2" customWidth="1"/>
    <col min="13586" max="13586" width="16.109375" style="2" customWidth="1"/>
    <col min="13587" max="13587" width="24.109375" style="2" customWidth="1"/>
    <col min="13588" max="13588" width="14" style="2" bestFit="1" customWidth="1"/>
    <col min="13589" max="13824" width="8.88671875" style="2"/>
    <col min="13825" max="13825" width="11.33203125" style="2" customWidth="1"/>
    <col min="13826" max="13826" width="19.44140625" style="2" customWidth="1"/>
    <col min="13827" max="13827" width="38.88671875" style="2" customWidth="1"/>
    <col min="13828" max="13828" width="34" style="2" customWidth="1"/>
    <col min="13829" max="13829" width="22.5546875" style="2" customWidth="1"/>
    <col min="13830" max="13830" width="13.5546875" style="2" customWidth="1"/>
    <col min="13831" max="13831" width="14.109375" style="2" customWidth="1"/>
    <col min="13832" max="13832" width="26.5546875" style="2" customWidth="1"/>
    <col min="13833" max="13833" width="12.88671875" style="2" customWidth="1"/>
    <col min="13834" max="13834" width="16.33203125" style="2" customWidth="1"/>
    <col min="13835" max="13835" width="18.44140625" style="2" customWidth="1"/>
    <col min="13836" max="13836" width="20.6640625" style="2" customWidth="1"/>
    <col min="13837" max="13837" width="25.109375" style="2" customWidth="1"/>
    <col min="13838" max="13838" width="10.109375" style="2" customWidth="1"/>
    <col min="13839" max="13839" width="22.109375" style="2" customWidth="1"/>
    <col min="13840" max="13840" width="19.5546875" style="2" customWidth="1"/>
    <col min="13841" max="13841" width="21.88671875" style="2" customWidth="1"/>
    <col min="13842" max="13842" width="16.109375" style="2" customWidth="1"/>
    <col min="13843" max="13843" width="24.109375" style="2" customWidth="1"/>
    <col min="13844" max="13844" width="14" style="2" bestFit="1" customWidth="1"/>
    <col min="13845" max="14080" width="8.88671875" style="2"/>
    <col min="14081" max="14081" width="11.33203125" style="2" customWidth="1"/>
    <col min="14082" max="14082" width="19.44140625" style="2" customWidth="1"/>
    <col min="14083" max="14083" width="38.88671875" style="2" customWidth="1"/>
    <col min="14084" max="14084" width="34" style="2" customWidth="1"/>
    <col min="14085" max="14085" width="22.5546875" style="2" customWidth="1"/>
    <col min="14086" max="14086" width="13.5546875" style="2" customWidth="1"/>
    <col min="14087" max="14087" width="14.109375" style="2" customWidth="1"/>
    <col min="14088" max="14088" width="26.5546875" style="2" customWidth="1"/>
    <col min="14089" max="14089" width="12.88671875" style="2" customWidth="1"/>
    <col min="14090" max="14090" width="16.33203125" style="2" customWidth="1"/>
    <col min="14091" max="14091" width="18.44140625" style="2" customWidth="1"/>
    <col min="14092" max="14092" width="20.6640625" style="2" customWidth="1"/>
    <col min="14093" max="14093" width="25.109375" style="2" customWidth="1"/>
    <col min="14094" max="14094" width="10.109375" style="2" customWidth="1"/>
    <col min="14095" max="14095" width="22.109375" style="2" customWidth="1"/>
    <col min="14096" max="14096" width="19.5546875" style="2" customWidth="1"/>
    <col min="14097" max="14097" width="21.88671875" style="2" customWidth="1"/>
    <col min="14098" max="14098" width="16.109375" style="2" customWidth="1"/>
    <col min="14099" max="14099" width="24.109375" style="2" customWidth="1"/>
    <col min="14100" max="14100" width="14" style="2" bestFit="1" customWidth="1"/>
    <col min="14101" max="14336" width="8.88671875" style="2"/>
    <col min="14337" max="14337" width="11.33203125" style="2" customWidth="1"/>
    <col min="14338" max="14338" width="19.44140625" style="2" customWidth="1"/>
    <col min="14339" max="14339" width="38.88671875" style="2" customWidth="1"/>
    <col min="14340" max="14340" width="34" style="2" customWidth="1"/>
    <col min="14341" max="14341" width="22.5546875" style="2" customWidth="1"/>
    <col min="14342" max="14342" width="13.5546875" style="2" customWidth="1"/>
    <col min="14343" max="14343" width="14.109375" style="2" customWidth="1"/>
    <col min="14344" max="14344" width="26.5546875" style="2" customWidth="1"/>
    <col min="14345" max="14345" width="12.88671875" style="2" customWidth="1"/>
    <col min="14346" max="14346" width="16.33203125" style="2" customWidth="1"/>
    <col min="14347" max="14347" width="18.44140625" style="2" customWidth="1"/>
    <col min="14348" max="14348" width="20.6640625" style="2" customWidth="1"/>
    <col min="14349" max="14349" width="25.109375" style="2" customWidth="1"/>
    <col min="14350" max="14350" width="10.109375" style="2" customWidth="1"/>
    <col min="14351" max="14351" width="22.109375" style="2" customWidth="1"/>
    <col min="14352" max="14352" width="19.5546875" style="2" customWidth="1"/>
    <col min="14353" max="14353" width="21.88671875" style="2" customWidth="1"/>
    <col min="14354" max="14354" width="16.109375" style="2" customWidth="1"/>
    <col min="14355" max="14355" width="24.109375" style="2" customWidth="1"/>
    <col min="14356" max="14356" width="14" style="2" bestFit="1" customWidth="1"/>
    <col min="14357" max="14592" width="8.88671875" style="2"/>
    <col min="14593" max="14593" width="11.33203125" style="2" customWidth="1"/>
    <col min="14594" max="14594" width="19.44140625" style="2" customWidth="1"/>
    <col min="14595" max="14595" width="38.88671875" style="2" customWidth="1"/>
    <col min="14596" max="14596" width="34" style="2" customWidth="1"/>
    <col min="14597" max="14597" width="22.5546875" style="2" customWidth="1"/>
    <col min="14598" max="14598" width="13.5546875" style="2" customWidth="1"/>
    <col min="14599" max="14599" width="14.109375" style="2" customWidth="1"/>
    <col min="14600" max="14600" width="26.5546875" style="2" customWidth="1"/>
    <col min="14601" max="14601" width="12.88671875" style="2" customWidth="1"/>
    <col min="14602" max="14602" width="16.33203125" style="2" customWidth="1"/>
    <col min="14603" max="14603" width="18.44140625" style="2" customWidth="1"/>
    <col min="14604" max="14604" width="20.6640625" style="2" customWidth="1"/>
    <col min="14605" max="14605" width="25.109375" style="2" customWidth="1"/>
    <col min="14606" max="14606" width="10.109375" style="2" customWidth="1"/>
    <col min="14607" max="14607" width="22.109375" style="2" customWidth="1"/>
    <col min="14608" max="14608" width="19.5546875" style="2" customWidth="1"/>
    <col min="14609" max="14609" width="21.88671875" style="2" customWidth="1"/>
    <col min="14610" max="14610" width="16.109375" style="2" customWidth="1"/>
    <col min="14611" max="14611" width="24.109375" style="2" customWidth="1"/>
    <col min="14612" max="14612" width="14" style="2" bestFit="1" customWidth="1"/>
    <col min="14613" max="14848" width="8.88671875" style="2"/>
    <col min="14849" max="14849" width="11.33203125" style="2" customWidth="1"/>
    <col min="14850" max="14850" width="19.44140625" style="2" customWidth="1"/>
    <col min="14851" max="14851" width="38.88671875" style="2" customWidth="1"/>
    <col min="14852" max="14852" width="34" style="2" customWidth="1"/>
    <col min="14853" max="14853" width="22.5546875" style="2" customWidth="1"/>
    <col min="14854" max="14854" width="13.5546875" style="2" customWidth="1"/>
    <col min="14855" max="14855" width="14.109375" style="2" customWidth="1"/>
    <col min="14856" max="14856" width="26.5546875" style="2" customWidth="1"/>
    <col min="14857" max="14857" width="12.88671875" style="2" customWidth="1"/>
    <col min="14858" max="14858" width="16.33203125" style="2" customWidth="1"/>
    <col min="14859" max="14859" width="18.44140625" style="2" customWidth="1"/>
    <col min="14860" max="14860" width="20.6640625" style="2" customWidth="1"/>
    <col min="14861" max="14861" width="25.109375" style="2" customWidth="1"/>
    <col min="14862" max="14862" width="10.109375" style="2" customWidth="1"/>
    <col min="14863" max="14863" width="22.109375" style="2" customWidth="1"/>
    <col min="14864" max="14864" width="19.5546875" style="2" customWidth="1"/>
    <col min="14865" max="14865" width="21.88671875" style="2" customWidth="1"/>
    <col min="14866" max="14866" width="16.109375" style="2" customWidth="1"/>
    <col min="14867" max="14867" width="24.109375" style="2" customWidth="1"/>
    <col min="14868" max="14868" width="14" style="2" bestFit="1" customWidth="1"/>
    <col min="14869" max="15104" width="8.88671875" style="2"/>
    <col min="15105" max="15105" width="11.33203125" style="2" customWidth="1"/>
    <col min="15106" max="15106" width="19.44140625" style="2" customWidth="1"/>
    <col min="15107" max="15107" width="38.88671875" style="2" customWidth="1"/>
    <col min="15108" max="15108" width="34" style="2" customWidth="1"/>
    <col min="15109" max="15109" width="22.5546875" style="2" customWidth="1"/>
    <col min="15110" max="15110" width="13.5546875" style="2" customWidth="1"/>
    <col min="15111" max="15111" width="14.109375" style="2" customWidth="1"/>
    <col min="15112" max="15112" width="26.5546875" style="2" customWidth="1"/>
    <col min="15113" max="15113" width="12.88671875" style="2" customWidth="1"/>
    <col min="15114" max="15114" width="16.33203125" style="2" customWidth="1"/>
    <col min="15115" max="15115" width="18.44140625" style="2" customWidth="1"/>
    <col min="15116" max="15116" width="20.6640625" style="2" customWidth="1"/>
    <col min="15117" max="15117" width="25.109375" style="2" customWidth="1"/>
    <col min="15118" max="15118" width="10.109375" style="2" customWidth="1"/>
    <col min="15119" max="15119" width="22.109375" style="2" customWidth="1"/>
    <col min="15120" max="15120" width="19.5546875" style="2" customWidth="1"/>
    <col min="15121" max="15121" width="21.88671875" style="2" customWidth="1"/>
    <col min="15122" max="15122" width="16.109375" style="2" customWidth="1"/>
    <col min="15123" max="15123" width="24.109375" style="2" customWidth="1"/>
    <col min="15124" max="15124" width="14" style="2" bestFit="1" customWidth="1"/>
    <col min="15125" max="15360" width="8.88671875" style="2"/>
    <col min="15361" max="15361" width="11.33203125" style="2" customWidth="1"/>
    <col min="15362" max="15362" width="19.44140625" style="2" customWidth="1"/>
    <col min="15363" max="15363" width="38.88671875" style="2" customWidth="1"/>
    <col min="15364" max="15364" width="34" style="2" customWidth="1"/>
    <col min="15365" max="15365" width="22.5546875" style="2" customWidth="1"/>
    <col min="15366" max="15366" width="13.5546875" style="2" customWidth="1"/>
    <col min="15367" max="15367" width="14.109375" style="2" customWidth="1"/>
    <col min="15368" max="15368" width="26.5546875" style="2" customWidth="1"/>
    <col min="15369" max="15369" width="12.88671875" style="2" customWidth="1"/>
    <col min="15370" max="15370" width="16.33203125" style="2" customWidth="1"/>
    <col min="15371" max="15371" width="18.44140625" style="2" customWidth="1"/>
    <col min="15372" max="15372" width="20.6640625" style="2" customWidth="1"/>
    <col min="15373" max="15373" width="25.109375" style="2" customWidth="1"/>
    <col min="15374" max="15374" width="10.109375" style="2" customWidth="1"/>
    <col min="15375" max="15375" width="22.109375" style="2" customWidth="1"/>
    <col min="15376" max="15376" width="19.5546875" style="2" customWidth="1"/>
    <col min="15377" max="15377" width="21.88671875" style="2" customWidth="1"/>
    <col min="15378" max="15378" width="16.109375" style="2" customWidth="1"/>
    <col min="15379" max="15379" width="24.109375" style="2" customWidth="1"/>
    <col min="15380" max="15380" width="14" style="2" bestFit="1" customWidth="1"/>
    <col min="15381" max="15616" width="8.88671875" style="2"/>
    <col min="15617" max="15617" width="11.33203125" style="2" customWidth="1"/>
    <col min="15618" max="15618" width="19.44140625" style="2" customWidth="1"/>
    <col min="15619" max="15619" width="38.88671875" style="2" customWidth="1"/>
    <col min="15620" max="15620" width="34" style="2" customWidth="1"/>
    <col min="15621" max="15621" width="22.5546875" style="2" customWidth="1"/>
    <col min="15622" max="15622" width="13.5546875" style="2" customWidth="1"/>
    <col min="15623" max="15623" width="14.109375" style="2" customWidth="1"/>
    <col min="15624" max="15624" width="26.5546875" style="2" customWidth="1"/>
    <col min="15625" max="15625" width="12.88671875" style="2" customWidth="1"/>
    <col min="15626" max="15626" width="16.33203125" style="2" customWidth="1"/>
    <col min="15627" max="15627" width="18.44140625" style="2" customWidth="1"/>
    <col min="15628" max="15628" width="20.6640625" style="2" customWidth="1"/>
    <col min="15629" max="15629" width="25.109375" style="2" customWidth="1"/>
    <col min="15630" max="15630" width="10.109375" style="2" customWidth="1"/>
    <col min="15631" max="15631" width="22.109375" style="2" customWidth="1"/>
    <col min="15632" max="15632" width="19.5546875" style="2" customWidth="1"/>
    <col min="15633" max="15633" width="21.88671875" style="2" customWidth="1"/>
    <col min="15634" max="15634" width="16.109375" style="2" customWidth="1"/>
    <col min="15635" max="15635" width="24.109375" style="2" customWidth="1"/>
    <col min="15636" max="15636" width="14" style="2" bestFit="1" customWidth="1"/>
    <col min="15637" max="15872" width="8.88671875" style="2"/>
    <col min="15873" max="15873" width="11.33203125" style="2" customWidth="1"/>
    <col min="15874" max="15874" width="19.44140625" style="2" customWidth="1"/>
    <col min="15875" max="15875" width="38.88671875" style="2" customWidth="1"/>
    <col min="15876" max="15876" width="34" style="2" customWidth="1"/>
    <col min="15877" max="15877" width="22.5546875" style="2" customWidth="1"/>
    <col min="15878" max="15878" width="13.5546875" style="2" customWidth="1"/>
    <col min="15879" max="15879" width="14.109375" style="2" customWidth="1"/>
    <col min="15880" max="15880" width="26.5546875" style="2" customWidth="1"/>
    <col min="15881" max="15881" width="12.88671875" style="2" customWidth="1"/>
    <col min="15882" max="15882" width="16.33203125" style="2" customWidth="1"/>
    <col min="15883" max="15883" width="18.44140625" style="2" customWidth="1"/>
    <col min="15884" max="15884" width="20.6640625" style="2" customWidth="1"/>
    <col min="15885" max="15885" width="25.109375" style="2" customWidth="1"/>
    <col min="15886" max="15886" width="10.109375" style="2" customWidth="1"/>
    <col min="15887" max="15887" width="22.109375" style="2" customWidth="1"/>
    <col min="15888" max="15888" width="19.5546875" style="2" customWidth="1"/>
    <col min="15889" max="15889" width="21.88671875" style="2" customWidth="1"/>
    <col min="15890" max="15890" width="16.109375" style="2" customWidth="1"/>
    <col min="15891" max="15891" width="24.109375" style="2" customWidth="1"/>
    <col min="15892" max="15892" width="14" style="2" bestFit="1" customWidth="1"/>
    <col min="15893" max="16128" width="8.88671875" style="2"/>
    <col min="16129" max="16129" width="11.33203125" style="2" customWidth="1"/>
    <col min="16130" max="16130" width="19.44140625" style="2" customWidth="1"/>
    <col min="16131" max="16131" width="38.88671875" style="2" customWidth="1"/>
    <col min="16132" max="16132" width="34" style="2" customWidth="1"/>
    <col min="16133" max="16133" width="22.5546875" style="2" customWidth="1"/>
    <col min="16134" max="16134" width="13.5546875" style="2" customWidth="1"/>
    <col min="16135" max="16135" width="14.109375" style="2" customWidth="1"/>
    <col min="16136" max="16136" width="26.5546875" style="2" customWidth="1"/>
    <col min="16137" max="16137" width="12.88671875" style="2" customWidth="1"/>
    <col min="16138" max="16138" width="16.33203125" style="2" customWidth="1"/>
    <col min="16139" max="16139" width="18.44140625" style="2" customWidth="1"/>
    <col min="16140" max="16140" width="20.6640625" style="2" customWidth="1"/>
    <col min="16141" max="16141" width="25.109375" style="2" customWidth="1"/>
    <col min="16142" max="16142" width="10.109375" style="2" customWidth="1"/>
    <col min="16143" max="16143" width="22.109375" style="2" customWidth="1"/>
    <col min="16144" max="16144" width="19.5546875" style="2" customWidth="1"/>
    <col min="16145" max="16145" width="21.88671875" style="2" customWidth="1"/>
    <col min="16146" max="16146" width="16.109375" style="2" customWidth="1"/>
    <col min="16147" max="16147" width="24.109375" style="2" customWidth="1"/>
    <col min="16148" max="16148" width="14" style="2" bestFit="1" customWidth="1"/>
    <col min="16149" max="16384" width="8.88671875" style="2"/>
  </cols>
  <sheetData>
    <row r="1" spans="1:18" ht="36.75" customHeight="1" x14ac:dyDescent="0.25">
      <c r="A1" s="147" t="s">
        <v>0</v>
      </c>
      <c r="B1" s="149" t="s">
        <v>1</v>
      </c>
      <c r="C1" s="151" t="s">
        <v>2</v>
      </c>
      <c r="D1" s="151" t="s">
        <v>3</v>
      </c>
      <c r="E1" s="151" t="s">
        <v>4</v>
      </c>
      <c r="F1" s="151" t="s">
        <v>5</v>
      </c>
      <c r="G1" s="151" t="s">
        <v>6</v>
      </c>
      <c r="H1" s="151" t="s">
        <v>7</v>
      </c>
      <c r="I1" s="149" t="s">
        <v>8</v>
      </c>
      <c r="J1" s="149" t="s">
        <v>9</v>
      </c>
      <c r="K1" s="149" t="s">
        <v>10</v>
      </c>
      <c r="L1" s="144" t="s">
        <v>11</v>
      </c>
      <c r="M1" s="145"/>
      <c r="N1" s="145"/>
      <c r="O1" s="145"/>
      <c r="P1" s="145"/>
      <c r="Q1" s="146"/>
      <c r="R1" s="1"/>
    </row>
    <row r="2" spans="1:18" ht="81" customHeight="1" x14ac:dyDescent="0.25">
      <c r="A2" s="148"/>
      <c r="B2" s="150"/>
      <c r="C2" s="152"/>
      <c r="D2" s="152"/>
      <c r="E2" s="152"/>
      <c r="F2" s="152"/>
      <c r="G2" s="152"/>
      <c r="H2" s="152"/>
      <c r="I2" s="150"/>
      <c r="J2" s="150"/>
      <c r="K2" s="150"/>
      <c r="L2" s="3" t="s">
        <v>12</v>
      </c>
      <c r="M2" s="3" t="s">
        <v>13</v>
      </c>
      <c r="N2" s="3" t="s">
        <v>14</v>
      </c>
      <c r="O2" s="3" t="s">
        <v>15</v>
      </c>
      <c r="P2" s="3" t="s">
        <v>16</v>
      </c>
      <c r="Q2" s="3" t="s">
        <v>17</v>
      </c>
      <c r="R2" s="4" t="s">
        <v>18</v>
      </c>
    </row>
    <row r="3" spans="1:18" ht="53.25" customHeight="1" x14ac:dyDescent="0.25">
      <c r="A3" s="5" t="s">
        <v>19</v>
      </c>
      <c r="B3" s="3" t="s">
        <v>20</v>
      </c>
      <c r="C3" s="6" t="s">
        <v>21</v>
      </c>
      <c r="D3" s="6" t="s">
        <v>22</v>
      </c>
      <c r="E3" s="6" t="s">
        <v>23</v>
      </c>
      <c r="F3" s="6" t="s">
        <v>24</v>
      </c>
      <c r="G3" s="6" t="s">
        <v>25</v>
      </c>
      <c r="H3" s="6" t="s">
        <v>26</v>
      </c>
      <c r="I3" s="3" t="s">
        <v>27</v>
      </c>
      <c r="J3" s="3" t="s">
        <v>28</v>
      </c>
      <c r="K3" s="3" t="s">
        <v>29</v>
      </c>
      <c r="L3" s="3" t="s">
        <v>30</v>
      </c>
      <c r="M3" s="3" t="s">
        <v>31</v>
      </c>
      <c r="N3" s="3" t="s">
        <v>32</v>
      </c>
      <c r="O3" s="3" t="s">
        <v>33</v>
      </c>
      <c r="P3" s="3" t="s">
        <v>34</v>
      </c>
      <c r="Q3" s="3" t="s">
        <v>35</v>
      </c>
      <c r="R3" s="7" t="s">
        <v>36</v>
      </c>
    </row>
    <row r="4" spans="1:18" ht="69.75" customHeight="1" x14ac:dyDescent="0.25">
      <c r="A4" s="5" t="s">
        <v>37</v>
      </c>
      <c r="B4" s="3" t="s">
        <v>38</v>
      </c>
      <c r="C4" s="6" t="s">
        <v>39</v>
      </c>
      <c r="D4" s="6" t="s">
        <v>40</v>
      </c>
      <c r="E4" s="6" t="s">
        <v>41</v>
      </c>
      <c r="F4" s="6" t="s">
        <v>42</v>
      </c>
      <c r="G4" s="6" t="s">
        <v>43</v>
      </c>
      <c r="H4" s="6" t="s">
        <v>44</v>
      </c>
      <c r="I4" s="3" t="s">
        <v>45</v>
      </c>
      <c r="J4" s="3" t="s">
        <v>46</v>
      </c>
      <c r="K4" s="3" t="s">
        <v>47</v>
      </c>
      <c r="L4" s="3" t="s">
        <v>48</v>
      </c>
      <c r="M4" s="3" t="s">
        <v>49</v>
      </c>
      <c r="N4" s="3" t="s">
        <v>50</v>
      </c>
      <c r="O4" s="3" t="s">
        <v>51</v>
      </c>
      <c r="P4" s="3" t="s">
        <v>52</v>
      </c>
      <c r="Q4" s="3" t="s">
        <v>53</v>
      </c>
      <c r="R4" s="7" t="s">
        <v>54</v>
      </c>
    </row>
    <row r="5" spans="1:18" ht="29.25" customHeight="1" x14ac:dyDescent="0.25">
      <c r="A5" s="8">
        <v>1</v>
      </c>
      <c r="B5" s="9">
        <v>2</v>
      </c>
      <c r="C5" s="9">
        <v>3</v>
      </c>
      <c r="D5" s="9">
        <v>4</v>
      </c>
      <c r="E5" s="9">
        <v>5</v>
      </c>
      <c r="F5" s="9">
        <v>6</v>
      </c>
      <c r="G5" s="9">
        <v>7</v>
      </c>
      <c r="H5" s="9">
        <v>8</v>
      </c>
      <c r="I5" s="9">
        <v>9</v>
      </c>
      <c r="J5" s="9">
        <v>10</v>
      </c>
      <c r="K5" s="9">
        <v>11</v>
      </c>
      <c r="L5" s="9">
        <v>12</v>
      </c>
      <c r="M5" s="9">
        <v>13</v>
      </c>
      <c r="N5" s="9">
        <v>14</v>
      </c>
      <c r="O5" s="9">
        <v>15</v>
      </c>
      <c r="P5" s="9">
        <v>16</v>
      </c>
      <c r="Q5" s="9">
        <v>17</v>
      </c>
      <c r="R5" s="10">
        <v>18</v>
      </c>
    </row>
    <row r="6" spans="1:18" ht="21.75" customHeight="1" x14ac:dyDescent="0.25">
      <c r="A6" s="153" t="s">
        <v>203</v>
      </c>
      <c r="B6" s="154"/>
      <c r="C6" s="154"/>
      <c r="D6" s="154"/>
      <c r="E6" s="154"/>
      <c r="F6" s="154"/>
      <c r="G6" s="154"/>
      <c r="H6" s="154"/>
      <c r="I6" s="154"/>
      <c r="J6" s="154"/>
      <c r="K6" s="154"/>
      <c r="L6" s="154"/>
      <c r="M6" s="154"/>
      <c r="N6" s="154"/>
      <c r="O6" s="154"/>
      <c r="P6" s="154"/>
      <c r="Q6" s="154"/>
      <c r="R6" s="155"/>
    </row>
    <row r="7" spans="1:18" ht="20.25" customHeight="1" x14ac:dyDescent="0.25">
      <c r="A7" s="156" t="s">
        <v>204</v>
      </c>
      <c r="B7" s="157"/>
      <c r="C7" s="157"/>
      <c r="D7" s="157"/>
      <c r="E7" s="157"/>
      <c r="F7" s="157"/>
      <c r="G7" s="157"/>
      <c r="H7" s="157"/>
      <c r="I7" s="157"/>
      <c r="J7" s="157"/>
      <c r="K7" s="157"/>
      <c r="L7" s="157"/>
      <c r="M7" s="157"/>
      <c r="N7" s="157"/>
      <c r="O7" s="157"/>
      <c r="P7" s="157"/>
      <c r="Q7" s="157"/>
      <c r="R7" s="158"/>
    </row>
    <row r="8" spans="1:18" ht="62.25" customHeight="1" x14ac:dyDescent="0.25">
      <c r="A8" s="159">
        <v>1</v>
      </c>
      <c r="B8" s="134" t="s">
        <v>205</v>
      </c>
      <c r="C8" s="244" t="s">
        <v>206</v>
      </c>
      <c r="D8" s="249" t="s">
        <v>349</v>
      </c>
      <c r="E8" s="223">
        <v>24</v>
      </c>
      <c r="F8" s="125" t="s">
        <v>60</v>
      </c>
      <c r="G8" s="125" t="s">
        <v>61</v>
      </c>
      <c r="H8" s="35" t="s">
        <v>62</v>
      </c>
      <c r="I8" s="17" t="s">
        <v>63</v>
      </c>
      <c r="J8" s="17" t="s">
        <v>64</v>
      </c>
      <c r="K8" s="246">
        <v>87</v>
      </c>
      <c r="L8" s="235">
        <v>1347194.38</v>
      </c>
      <c r="M8" s="125">
        <f>L8*85%</f>
        <v>1145115.2229999998</v>
      </c>
      <c r="N8" s="123">
        <v>0.85</v>
      </c>
      <c r="O8" s="125">
        <f>L8*13%</f>
        <v>175135.26939999999</v>
      </c>
      <c r="P8" s="123">
        <v>0.13</v>
      </c>
      <c r="Q8" s="125">
        <f>L8*2%</f>
        <v>26943.887599999998</v>
      </c>
      <c r="R8" s="164">
        <v>0.02</v>
      </c>
    </row>
    <row r="9" spans="1:18" ht="48" customHeight="1" x14ac:dyDescent="0.25">
      <c r="A9" s="160"/>
      <c r="B9" s="135"/>
      <c r="C9" s="245"/>
      <c r="D9" s="251"/>
      <c r="E9" s="224"/>
      <c r="F9" s="126"/>
      <c r="G9" s="126"/>
      <c r="H9" s="19" t="s">
        <v>207</v>
      </c>
      <c r="I9" s="17" t="s">
        <v>128</v>
      </c>
      <c r="J9" s="17" t="s">
        <v>103</v>
      </c>
      <c r="K9" s="247"/>
      <c r="L9" s="237"/>
      <c r="M9" s="126"/>
      <c r="N9" s="124"/>
      <c r="O9" s="126"/>
      <c r="P9" s="124"/>
      <c r="Q9" s="126"/>
      <c r="R9" s="165"/>
    </row>
    <row r="10" spans="1:18" ht="14.4" x14ac:dyDescent="0.25">
      <c r="A10" s="159">
        <v>2</v>
      </c>
      <c r="B10" s="134" t="s">
        <v>208</v>
      </c>
      <c r="C10" s="244" t="s">
        <v>209</v>
      </c>
      <c r="D10" s="249" t="s">
        <v>210</v>
      </c>
      <c r="E10" s="36"/>
      <c r="F10" s="125" t="s">
        <v>60</v>
      </c>
      <c r="G10" s="125" t="s">
        <v>61</v>
      </c>
      <c r="H10" s="35" t="s">
        <v>211</v>
      </c>
      <c r="I10" s="12" t="s">
        <v>128</v>
      </c>
      <c r="J10" s="17" t="s">
        <v>67</v>
      </c>
      <c r="K10" s="127">
        <v>87</v>
      </c>
      <c r="L10" s="235">
        <v>280566.42</v>
      </c>
      <c r="M10" s="125">
        <f>L10*85%</f>
        <v>238481.45699999997</v>
      </c>
      <c r="N10" s="123">
        <v>0.85</v>
      </c>
      <c r="O10" s="125">
        <f>L10*13%</f>
        <v>36473.634599999998</v>
      </c>
      <c r="P10" s="123">
        <v>0.13</v>
      </c>
      <c r="Q10" s="125">
        <f>L10*2%</f>
        <v>5611.3283999999994</v>
      </c>
      <c r="R10" s="164">
        <v>0.02</v>
      </c>
    </row>
    <row r="11" spans="1:18" ht="14.4" x14ac:dyDescent="0.25">
      <c r="A11" s="166"/>
      <c r="B11" s="170"/>
      <c r="C11" s="248"/>
      <c r="D11" s="250"/>
      <c r="E11" s="37"/>
      <c r="F11" s="167"/>
      <c r="G11" s="167"/>
      <c r="H11" s="35" t="s">
        <v>212</v>
      </c>
      <c r="I11" s="12" t="s">
        <v>128</v>
      </c>
      <c r="J11" s="17" t="s">
        <v>67</v>
      </c>
      <c r="K11" s="181"/>
      <c r="L11" s="236"/>
      <c r="M11" s="167"/>
      <c r="N11" s="179"/>
      <c r="O11" s="167"/>
      <c r="P11" s="179"/>
      <c r="Q11" s="167"/>
      <c r="R11" s="180"/>
    </row>
    <row r="12" spans="1:18" ht="21.75" customHeight="1" x14ac:dyDescent="0.25">
      <c r="A12" s="166"/>
      <c r="B12" s="170"/>
      <c r="C12" s="248"/>
      <c r="D12" s="250"/>
      <c r="E12" s="37">
        <v>24</v>
      </c>
      <c r="F12" s="167"/>
      <c r="G12" s="167"/>
      <c r="H12" s="38" t="s">
        <v>213</v>
      </c>
      <c r="I12" s="12" t="s">
        <v>63</v>
      </c>
      <c r="J12" s="17" t="s">
        <v>74</v>
      </c>
      <c r="K12" s="181"/>
      <c r="L12" s="236"/>
      <c r="M12" s="167"/>
      <c r="N12" s="179"/>
      <c r="O12" s="167"/>
      <c r="P12" s="179"/>
      <c r="Q12" s="167"/>
      <c r="R12" s="180"/>
    </row>
    <row r="13" spans="1:18" ht="41.25" customHeight="1" x14ac:dyDescent="0.25">
      <c r="A13" s="160"/>
      <c r="B13" s="135"/>
      <c r="C13" s="245"/>
      <c r="D13" s="251"/>
      <c r="E13" s="39"/>
      <c r="F13" s="126"/>
      <c r="G13" s="126"/>
      <c r="H13" s="11" t="s">
        <v>214</v>
      </c>
      <c r="I13" s="12" t="s">
        <v>63</v>
      </c>
      <c r="J13" s="17" t="s">
        <v>160</v>
      </c>
      <c r="K13" s="128"/>
      <c r="L13" s="237"/>
      <c r="M13" s="126"/>
      <c r="N13" s="124"/>
      <c r="O13" s="126"/>
      <c r="P13" s="124"/>
      <c r="Q13" s="126"/>
      <c r="R13" s="165"/>
    </row>
    <row r="14" spans="1:18" ht="14.4" x14ac:dyDescent="0.25">
      <c r="A14" s="159">
        <v>3</v>
      </c>
      <c r="B14" s="134" t="s">
        <v>215</v>
      </c>
      <c r="C14" s="244" t="s">
        <v>216</v>
      </c>
      <c r="D14" s="249" t="s">
        <v>217</v>
      </c>
      <c r="E14" s="223">
        <v>24</v>
      </c>
      <c r="F14" s="125" t="s">
        <v>60</v>
      </c>
      <c r="G14" s="125" t="s">
        <v>61</v>
      </c>
      <c r="H14" s="35" t="s">
        <v>218</v>
      </c>
      <c r="I14" s="12" t="s">
        <v>63</v>
      </c>
      <c r="J14" s="17" t="s">
        <v>74</v>
      </c>
      <c r="K14" s="127">
        <v>88</v>
      </c>
      <c r="L14" s="235">
        <v>288084.21000000002</v>
      </c>
      <c r="M14" s="125">
        <f>L14*85%</f>
        <v>244871.5785</v>
      </c>
      <c r="N14" s="123">
        <v>0.85</v>
      </c>
      <c r="O14" s="125">
        <f>L14*13%</f>
        <v>37450.947300000007</v>
      </c>
      <c r="P14" s="123">
        <v>0.13</v>
      </c>
      <c r="Q14" s="125">
        <f>L14*2%</f>
        <v>5761.6842000000006</v>
      </c>
      <c r="R14" s="164">
        <v>0.02</v>
      </c>
    </row>
    <row r="15" spans="1:18" ht="29.25" customHeight="1" x14ac:dyDescent="0.25">
      <c r="A15" s="166"/>
      <c r="B15" s="170"/>
      <c r="C15" s="248"/>
      <c r="D15" s="250"/>
      <c r="E15" s="228"/>
      <c r="F15" s="167"/>
      <c r="G15" s="167"/>
      <c r="H15" s="35" t="s">
        <v>211</v>
      </c>
      <c r="I15" s="12" t="s">
        <v>128</v>
      </c>
      <c r="J15" s="17" t="s">
        <v>67</v>
      </c>
      <c r="K15" s="181"/>
      <c r="L15" s="236"/>
      <c r="M15" s="167"/>
      <c r="N15" s="179"/>
      <c r="O15" s="167"/>
      <c r="P15" s="179"/>
      <c r="Q15" s="167"/>
      <c r="R15" s="180"/>
    </row>
    <row r="16" spans="1:18" ht="50.25" customHeight="1" x14ac:dyDescent="0.25">
      <c r="A16" s="160"/>
      <c r="B16" s="135"/>
      <c r="C16" s="245"/>
      <c r="D16" s="251"/>
      <c r="E16" s="224"/>
      <c r="F16" s="126"/>
      <c r="G16" s="126"/>
      <c r="H16" s="19" t="s">
        <v>219</v>
      </c>
      <c r="I16" s="12" t="s">
        <v>63</v>
      </c>
      <c r="J16" s="17" t="s">
        <v>74</v>
      </c>
      <c r="K16" s="128"/>
      <c r="L16" s="237"/>
      <c r="M16" s="126"/>
      <c r="N16" s="124"/>
      <c r="O16" s="126"/>
      <c r="P16" s="124"/>
      <c r="Q16" s="126"/>
      <c r="R16" s="165"/>
    </row>
    <row r="17" spans="1:18" ht="72" x14ac:dyDescent="0.25">
      <c r="A17" s="159">
        <v>4</v>
      </c>
      <c r="B17" s="134" t="s">
        <v>220</v>
      </c>
      <c r="C17" s="244" t="s">
        <v>221</v>
      </c>
      <c r="D17" s="249" t="s">
        <v>250</v>
      </c>
      <c r="E17" s="223">
        <v>24</v>
      </c>
      <c r="F17" s="125" t="s">
        <v>60</v>
      </c>
      <c r="G17" s="125" t="s">
        <v>61</v>
      </c>
      <c r="H17" s="35" t="s">
        <v>222</v>
      </c>
      <c r="I17" s="12" t="s">
        <v>66</v>
      </c>
      <c r="J17" s="17" t="s">
        <v>223</v>
      </c>
      <c r="K17" s="127">
        <v>88</v>
      </c>
      <c r="L17" s="235">
        <v>810183.41</v>
      </c>
      <c r="M17" s="125">
        <f>L17*85%</f>
        <v>688655.89850000001</v>
      </c>
      <c r="N17" s="123">
        <v>0.85</v>
      </c>
      <c r="O17" s="125">
        <f>L17*13%</f>
        <v>105323.84330000001</v>
      </c>
      <c r="P17" s="123">
        <v>0.13</v>
      </c>
      <c r="Q17" s="125">
        <f>L17*2%</f>
        <v>16203.668200000002</v>
      </c>
      <c r="R17" s="164">
        <v>0.02</v>
      </c>
    </row>
    <row r="18" spans="1:18" ht="47.25" customHeight="1" x14ac:dyDescent="0.25">
      <c r="A18" s="166"/>
      <c r="B18" s="170"/>
      <c r="C18" s="248"/>
      <c r="D18" s="250"/>
      <c r="E18" s="228"/>
      <c r="F18" s="167"/>
      <c r="G18" s="167"/>
      <c r="H18" s="35" t="s">
        <v>224</v>
      </c>
      <c r="I18" s="12" t="s">
        <v>128</v>
      </c>
      <c r="J18" s="17" t="s">
        <v>67</v>
      </c>
      <c r="K18" s="181"/>
      <c r="L18" s="236"/>
      <c r="M18" s="167"/>
      <c r="N18" s="179"/>
      <c r="O18" s="167"/>
      <c r="P18" s="179"/>
      <c r="Q18" s="167"/>
      <c r="R18" s="180"/>
    </row>
    <row r="19" spans="1:18" ht="65.25" customHeight="1" x14ac:dyDescent="0.25">
      <c r="A19" s="166"/>
      <c r="B19" s="170"/>
      <c r="C19" s="248"/>
      <c r="D19" s="250"/>
      <c r="E19" s="228"/>
      <c r="F19" s="167"/>
      <c r="G19" s="167"/>
      <c r="H19" s="13" t="s">
        <v>225</v>
      </c>
      <c r="I19" s="12" t="s">
        <v>128</v>
      </c>
      <c r="J19" s="17" t="s">
        <v>67</v>
      </c>
      <c r="K19" s="181"/>
      <c r="L19" s="236"/>
      <c r="M19" s="167"/>
      <c r="N19" s="179"/>
      <c r="O19" s="167"/>
      <c r="P19" s="179"/>
      <c r="Q19" s="167"/>
      <c r="R19" s="180"/>
    </row>
    <row r="20" spans="1:18" ht="32.25" customHeight="1" x14ac:dyDescent="0.25">
      <c r="A20" s="166"/>
      <c r="B20" s="170"/>
      <c r="C20" s="248"/>
      <c r="D20" s="250"/>
      <c r="E20" s="228"/>
      <c r="F20" s="167"/>
      <c r="G20" s="167"/>
      <c r="H20" s="19" t="s">
        <v>253</v>
      </c>
      <c r="I20" s="12" t="s">
        <v>63</v>
      </c>
      <c r="J20" s="17" t="s">
        <v>112</v>
      </c>
      <c r="K20" s="181"/>
      <c r="L20" s="236"/>
      <c r="M20" s="167"/>
      <c r="N20" s="179"/>
      <c r="O20" s="167"/>
      <c r="P20" s="179"/>
      <c r="Q20" s="167"/>
      <c r="R20" s="180"/>
    </row>
    <row r="21" spans="1:18" ht="39.75" customHeight="1" x14ac:dyDescent="0.3">
      <c r="A21" s="160"/>
      <c r="B21" s="135"/>
      <c r="C21" s="245"/>
      <c r="D21" s="251"/>
      <c r="E21" s="224"/>
      <c r="F21" s="126"/>
      <c r="G21" s="126"/>
      <c r="H21" s="27" t="s">
        <v>226</v>
      </c>
      <c r="I21" s="12" t="s">
        <v>63</v>
      </c>
      <c r="J21" s="17" t="s">
        <v>112</v>
      </c>
      <c r="K21" s="128"/>
      <c r="L21" s="237"/>
      <c r="M21" s="126"/>
      <c r="N21" s="124"/>
      <c r="O21" s="126"/>
      <c r="P21" s="124"/>
      <c r="Q21" s="126"/>
      <c r="R21" s="165"/>
    </row>
    <row r="22" spans="1:18" ht="67.95" customHeight="1" x14ac:dyDescent="0.25">
      <c r="A22" s="134">
        <v>5</v>
      </c>
      <c r="B22" s="134" t="s">
        <v>227</v>
      </c>
      <c r="C22" s="125" t="s">
        <v>228</v>
      </c>
      <c r="D22" s="242" t="s">
        <v>249</v>
      </c>
      <c r="E22" s="223">
        <v>18</v>
      </c>
      <c r="F22" s="136">
        <v>42734</v>
      </c>
      <c r="G22" s="136">
        <v>43280</v>
      </c>
      <c r="H22" s="19" t="s">
        <v>252</v>
      </c>
      <c r="I22" s="12" t="s">
        <v>128</v>
      </c>
      <c r="J22" s="46" t="s">
        <v>223</v>
      </c>
      <c r="K22" s="127">
        <v>88</v>
      </c>
      <c r="L22" s="235">
        <v>5999095.9800000004</v>
      </c>
      <c r="M22" s="125">
        <f>L22*N22+0.01</f>
        <v>5099231.5930000003</v>
      </c>
      <c r="N22" s="123">
        <v>0.85</v>
      </c>
      <c r="O22" s="125">
        <f>L22*P22-0.02</f>
        <v>779882.45740000007</v>
      </c>
      <c r="P22" s="123">
        <v>0.13</v>
      </c>
      <c r="Q22" s="125">
        <f>L22*R22+0.01</f>
        <v>119981.9296</v>
      </c>
      <c r="R22" s="123">
        <v>0.02</v>
      </c>
    </row>
    <row r="23" spans="1:18" ht="67.95" customHeight="1" x14ac:dyDescent="0.25">
      <c r="A23" s="170"/>
      <c r="B23" s="170"/>
      <c r="C23" s="167"/>
      <c r="D23" s="243"/>
      <c r="E23" s="228"/>
      <c r="F23" s="227"/>
      <c r="G23" s="227"/>
      <c r="H23" s="19" t="s">
        <v>254</v>
      </c>
      <c r="I23" s="12" t="s">
        <v>128</v>
      </c>
      <c r="J23" s="46" t="s">
        <v>162</v>
      </c>
      <c r="K23" s="181"/>
      <c r="L23" s="236"/>
      <c r="M23" s="167"/>
      <c r="N23" s="179"/>
      <c r="O23" s="167"/>
      <c r="P23" s="179"/>
      <c r="Q23" s="167"/>
      <c r="R23" s="179"/>
    </row>
    <row r="24" spans="1:18" ht="67.95" customHeight="1" x14ac:dyDescent="0.25">
      <c r="A24" s="135"/>
      <c r="B24" s="135"/>
      <c r="C24" s="126"/>
      <c r="D24" s="226"/>
      <c r="E24" s="224"/>
      <c r="F24" s="222"/>
      <c r="G24" s="222"/>
      <c r="H24" s="19" t="s">
        <v>255</v>
      </c>
      <c r="I24" s="12" t="s">
        <v>152</v>
      </c>
      <c r="J24" s="46" t="s">
        <v>160</v>
      </c>
      <c r="K24" s="128"/>
      <c r="L24" s="237"/>
      <c r="M24" s="126"/>
      <c r="N24" s="124"/>
      <c r="O24" s="126"/>
      <c r="P24" s="124"/>
      <c r="Q24" s="126"/>
      <c r="R24" s="124"/>
    </row>
    <row r="25" spans="1:18" ht="39.75" customHeight="1" x14ac:dyDescent="0.25">
      <c r="A25" s="134">
        <v>6</v>
      </c>
      <c r="B25" s="134" t="s">
        <v>229</v>
      </c>
      <c r="C25" s="125" t="s">
        <v>230</v>
      </c>
      <c r="D25" s="242" t="s">
        <v>251</v>
      </c>
      <c r="E25" s="223">
        <v>18</v>
      </c>
      <c r="F25" s="136">
        <v>42734</v>
      </c>
      <c r="G25" s="136">
        <v>43280</v>
      </c>
      <c r="H25" s="19" t="s">
        <v>252</v>
      </c>
      <c r="I25" s="12" t="s">
        <v>128</v>
      </c>
      <c r="J25" s="46" t="s">
        <v>223</v>
      </c>
      <c r="K25" s="127">
        <v>88</v>
      </c>
      <c r="L25" s="235">
        <v>5954370.3411764698</v>
      </c>
      <c r="M25" s="125">
        <f>L25*N25</f>
        <v>5061214.7899999991</v>
      </c>
      <c r="N25" s="123">
        <v>0.85</v>
      </c>
      <c r="O25" s="125">
        <f>L25*P25</f>
        <v>774068.14435294108</v>
      </c>
      <c r="P25" s="123">
        <v>0.13</v>
      </c>
      <c r="Q25" s="125">
        <f>L25*R25</f>
        <v>119087.4068235294</v>
      </c>
      <c r="R25" s="123">
        <v>0.02</v>
      </c>
    </row>
    <row r="26" spans="1:18" ht="39.75" customHeight="1" x14ac:dyDescent="0.25">
      <c r="A26" s="170"/>
      <c r="B26" s="170"/>
      <c r="C26" s="167"/>
      <c r="D26" s="243"/>
      <c r="E26" s="228"/>
      <c r="F26" s="227"/>
      <c r="G26" s="227"/>
      <c r="H26" s="19" t="s">
        <v>256</v>
      </c>
      <c r="I26" s="12" t="s">
        <v>128</v>
      </c>
      <c r="J26" s="46" t="s">
        <v>162</v>
      </c>
      <c r="K26" s="181"/>
      <c r="L26" s="236"/>
      <c r="M26" s="167"/>
      <c r="N26" s="179"/>
      <c r="O26" s="167"/>
      <c r="P26" s="179"/>
      <c r="Q26" s="167"/>
      <c r="R26" s="179"/>
    </row>
    <row r="27" spans="1:18" ht="52.5" customHeight="1" x14ac:dyDescent="0.25">
      <c r="A27" s="135"/>
      <c r="B27" s="135"/>
      <c r="C27" s="126"/>
      <c r="D27" s="226"/>
      <c r="E27" s="224"/>
      <c r="F27" s="222"/>
      <c r="G27" s="222"/>
      <c r="H27" s="19" t="s">
        <v>257</v>
      </c>
      <c r="I27" s="12" t="s">
        <v>152</v>
      </c>
      <c r="J27" s="46" t="s">
        <v>160</v>
      </c>
      <c r="K27" s="128"/>
      <c r="L27" s="237"/>
      <c r="M27" s="126"/>
      <c r="N27" s="124"/>
      <c r="O27" s="126"/>
      <c r="P27" s="124"/>
      <c r="Q27" s="126"/>
      <c r="R27" s="124"/>
    </row>
    <row r="28" spans="1:18" ht="52.5" customHeight="1" x14ac:dyDescent="0.25">
      <c r="A28" s="122">
        <v>7</v>
      </c>
      <c r="B28" s="122" t="s">
        <v>258</v>
      </c>
      <c r="C28" s="209" t="s">
        <v>259</v>
      </c>
      <c r="D28" s="238" t="s">
        <v>264</v>
      </c>
      <c r="E28" s="240">
        <v>20</v>
      </c>
      <c r="F28" s="129">
        <v>42735</v>
      </c>
      <c r="G28" s="129">
        <v>43342</v>
      </c>
      <c r="H28" s="49" t="s">
        <v>261</v>
      </c>
      <c r="I28" s="63" t="s">
        <v>128</v>
      </c>
      <c r="J28" s="46" t="s">
        <v>263</v>
      </c>
      <c r="K28" s="127">
        <v>87</v>
      </c>
      <c r="L28" s="235">
        <v>705521.22352941195</v>
      </c>
      <c r="M28" s="125">
        <f>L28*N28</f>
        <v>599693.04000000015</v>
      </c>
      <c r="N28" s="123">
        <v>0.85</v>
      </c>
      <c r="O28" s="125">
        <f>L28*P28</f>
        <v>91717.759058823562</v>
      </c>
      <c r="P28" s="123">
        <v>0.13</v>
      </c>
      <c r="Q28" s="125">
        <f>L28*R28</f>
        <v>14110.424470588239</v>
      </c>
      <c r="R28" s="232">
        <v>0.02</v>
      </c>
    </row>
    <row r="29" spans="1:18" ht="52.5" customHeight="1" x14ac:dyDescent="0.25">
      <c r="A29" s="122"/>
      <c r="B29" s="122"/>
      <c r="C29" s="209"/>
      <c r="D29" s="239"/>
      <c r="E29" s="240"/>
      <c r="F29" s="241"/>
      <c r="G29" s="241"/>
      <c r="H29" s="49" t="s">
        <v>260</v>
      </c>
      <c r="I29" s="63" t="s">
        <v>128</v>
      </c>
      <c r="J29" s="46" t="s">
        <v>263</v>
      </c>
      <c r="K29" s="181"/>
      <c r="L29" s="236"/>
      <c r="M29" s="167"/>
      <c r="N29" s="179"/>
      <c r="O29" s="167"/>
      <c r="P29" s="179"/>
      <c r="Q29" s="167"/>
      <c r="R29" s="233"/>
    </row>
    <row r="30" spans="1:18" ht="52.5" customHeight="1" x14ac:dyDescent="0.25">
      <c r="A30" s="122"/>
      <c r="B30" s="122"/>
      <c r="C30" s="209"/>
      <c r="D30" s="239"/>
      <c r="E30" s="240"/>
      <c r="F30" s="241"/>
      <c r="G30" s="241"/>
      <c r="H30" s="19" t="s">
        <v>262</v>
      </c>
      <c r="I30" s="63" t="s">
        <v>152</v>
      </c>
      <c r="J30" s="46" t="s">
        <v>112</v>
      </c>
      <c r="K30" s="128"/>
      <c r="L30" s="237"/>
      <c r="M30" s="126"/>
      <c r="N30" s="124"/>
      <c r="O30" s="126"/>
      <c r="P30" s="124"/>
      <c r="Q30" s="126"/>
      <c r="R30" s="234"/>
    </row>
    <row r="31" spans="1:18" ht="64.8" x14ac:dyDescent="0.25">
      <c r="A31" s="122">
        <v>8</v>
      </c>
      <c r="B31" s="122" t="s">
        <v>277</v>
      </c>
      <c r="C31" s="209" t="s">
        <v>278</v>
      </c>
      <c r="D31" s="239" t="s">
        <v>309</v>
      </c>
      <c r="E31" s="240">
        <v>36</v>
      </c>
      <c r="F31" s="129" t="s">
        <v>279</v>
      </c>
      <c r="G31" s="129" t="s">
        <v>280</v>
      </c>
      <c r="H31" s="72" t="s">
        <v>287</v>
      </c>
      <c r="I31" s="63" t="s">
        <v>128</v>
      </c>
      <c r="J31" s="46" t="s">
        <v>140</v>
      </c>
      <c r="K31" s="127">
        <v>87</v>
      </c>
      <c r="L31" s="235">
        <v>1174231.9099999999</v>
      </c>
      <c r="M31" s="125">
        <f>L31*N31</f>
        <v>998097.12349999987</v>
      </c>
      <c r="N31" s="123">
        <v>0.85</v>
      </c>
      <c r="O31" s="125">
        <f>L31*P31</f>
        <v>152650.1483</v>
      </c>
      <c r="P31" s="123">
        <v>0.13</v>
      </c>
      <c r="Q31" s="125">
        <f>L31*R31</f>
        <v>23484.638199999998</v>
      </c>
      <c r="R31" s="232">
        <v>0.02</v>
      </c>
    </row>
    <row r="32" spans="1:18" ht="39.75" customHeight="1" x14ac:dyDescent="0.35">
      <c r="A32" s="122"/>
      <c r="B32" s="122"/>
      <c r="C32" s="209"/>
      <c r="D32" s="239"/>
      <c r="E32" s="240"/>
      <c r="F32" s="241"/>
      <c r="G32" s="241"/>
      <c r="H32" s="64" t="s">
        <v>281</v>
      </c>
      <c r="I32" s="63" t="s">
        <v>152</v>
      </c>
      <c r="J32" s="46" t="s">
        <v>74</v>
      </c>
      <c r="K32" s="181"/>
      <c r="L32" s="236"/>
      <c r="M32" s="167"/>
      <c r="N32" s="179"/>
      <c r="O32" s="167"/>
      <c r="P32" s="179"/>
      <c r="Q32" s="167"/>
      <c r="R32" s="233"/>
    </row>
    <row r="33" spans="1:20" ht="39.75" customHeight="1" x14ac:dyDescent="0.25">
      <c r="A33" s="134">
        <v>9</v>
      </c>
      <c r="B33" s="134" t="s">
        <v>297</v>
      </c>
      <c r="C33" s="125" t="s">
        <v>298</v>
      </c>
      <c r="D33" s="225" t="s">
        <v>308</v>
      </c>
      <c r="E33" s="223">
        <v>36</v>
      </c>
      <c r="F33" s="221" t="s">
        <v>301</v>
      </c>
      <c r="G33" s="221" t="s">
        <v>302</v>
      </c>
      <c r="H33" s="76" t="s">
        <v>303</v>
      </c>
      <c r="I33" s="74" t="s">
        <v>152</v>
      </c>
      <c r="J33" s="46" t="s">
        <v>200</v>
      </c>
      <c r="K33" s="127">
        <v>87</v>
      </c>
      <c r="L33" s="220">
        <v>3853515.63</v>
      </c>
      <c r="M33" s="125">
        <v>3275488.28</v>
      </c>
      <c r="N33" s="123">
        <v>0.85</v>
      </c>
      <c r="O33" s="125">
        <v>500957.04</v>
      </c>
      <c r="P33" s="123">
        <v>0.13</v>
      </c>
      <c r="Q33" s="125">
        <f>L33*R33</f>
        <v>77070.312600000005</v>
      </c>
      <c r="R33" s="123">
        <v>0.02</v>
      </c>
    </row>
    <row r="34" spans="1:20" ht="48.6" x14ac:dyDescent="0.25">
      <c r="A34" s="135"/>
      <c r="B34" s="135"/>
      <c r="C34" s="126"/>
      <c r="D34" s="226"/>
      <c r="E34" s="224"/>
      <c r="F34" s="222"/>
      <c r="G34" s="222"/>
      <c r="H34" s="76" t="s">
        <v>304</v>
      </c>
      <c r="I34" s="74" t="s">
        <v>128</v>
      </c>
      <c r="J34" s="46" t="s">
        <v>103</v>
      </c>
      <c r="K34" s="128"/>
      <c r="L34" s="220"/>
      <c r="M34" s="126"/>
      <c r="N34" s="124"/>
      <c r="O34" s="126"/>
      <c r="P34" s="124"/>
      <c r="Q34" s="126"/>
      <c r="R34" s="124"/>
    </row>
    <row r="35" spans="1:20" ht="69.599999999999994" customHeight="1" x14ac:dyDescent="0.25">
      <c r="A35" s="134">
        <v>10</v>
      </c>
      <c r="B35" s="134" t="s">
        <v>299</v>
      </c>
      <c r="C35" s="125" t="s">
        <v>300</v>
      </c>
      <c r="D35" s="229" t="s">
        <v>310</v>
      </c>
      <c r="E35" s="223">
        <v>36</v>
      </c>
      <c r="F35" s="221" t="s">
        <v>301</v>
      </c>
      <c r="G35" s="221" t="s">
        <v>302</v>
      </c>
      <c r="H35" s="76" t="s">
        <v>305</v>
      </c>
      <c r="I35" s="74" t="s">
        <v>128</v>
      </c>
      <c r="J35" s="46" t="s">
        <v>140</v>
      </c>
      <c r="K35" s="127">
        <v>87</v>
      </c>
      <c r="L35" s="220">
        <v>1040809.39</v>
      </c>
      <c r="M35" s="125">
        <f>L35*N35</f>
        <v>884687.98149999999</v>
      </c>
      <c r="N35" s="123">
        <v>0.85</v>
      </c>
      <c r="O35" s="125">
        <f>L35*P35</f>
        <v>135305.22070000001</v>
      </c>
      <c r="P35" s="123">
        <v>0.13</v>
      </c>
      <c r="Q35" s="125">
        <f>L35*R35</f>
        <v>20816.1878</v>
      </c>
      <c r="R35" s="123">
        <v>0.02</v>
      </c>
    </row>
    <row r="36" spans="1:20" ht="69.599999999999994" customHeight="1" x14ac:dyDescent="0.25">
      <c r="A36" s="170"/>
      <c r="B36" s="170"/>
      <c r="C36" s="167"/>
      <c r="D36" s="230"/>
      <c r="E36" s="228"/>
      <c r="F36" s="227"/>
      <c r="G36" s="227"/>
      <c r="H36" s="77" t="s">
        <v>306</v>
      </c>
      <c r="I36" s="74" t="s">
        <v>152</v>
      </c>
      <c r="J36" s="46" t="s">
        <v>74</v>
      </c>
      <c r="K36" s="181"/>
      <c r="L36" s="220"/>
      <c r="M36" s="167"/>
      <c r="N36" s="179"/>
      <c r="O36" s="167"/>
      <c r="P36" s="179"/>
      <c r="Q36" s="167"/>
      <c r="R36" s="179"/>
    </row>
    <row r="37" spans="1:20" ht="69.599999999999994" customHeight="1" x14ac:dyDescent="0.25">
      <c r="A37" s="135"/>
      <c r="B37" s="135"/>
      <c r="C37" s="126"/>
      <c r="D37" s="231"/>
      <c r="E37" s="224"/>
      <c r="F37" s="222"/>
      <c r="G37" s="222"/>
      <c r="H37" s="78" t="s">
        <v>307</v>
      </c>
      <c r="I37" s="74" t="s">
        <v>128</v>
      </c>
      <c r="J37" s="46" t="s">
        <v>140</v>
      </c>
      <c r="K37" s="128"/>
      <c r="L37" s="220"/>
      <c r="M37" s="126"/>
      <c r="N37" s="124"/>
      <c r="O37" s="126"/>
      <c r="P37" s="124"/>
      <c r="Q37" s="126"/>
      <c r="R37" s="124"/>
    </row>
    <row r="38" spans="1:20" ht="48.6" x14ac:dyDescent="0.25">
      <c r="A38" s="134">
        <v>11</v>
      </c>
      <c r="B38" s="134" t="s">
        <v>319</v>
      </c>
      <c r="C38" s="125" t="s">
        <v>320</v>
      </c>
      <c r="D38" s="229" t="s">
        <v>325</v>
      </c>
      <c r="E38" s="223">
        <v>36</v>
      </c>
      <c r="F38" s="221" t="s">
        <v>321</v>
      </c>
      <c r="G38" s="221" t="s">
        <v>322</v>
      </c>
      <c r="H38" s="78" t="s">
        <v>323</v>
      </c>
      <c r="I38" s="80" t="s">
        <v>128</v>
      </c>
      <c r="J38" s="46" t="s">
        <v>263</v>
      </c>
      <c r="K38" s="127">
        <v>87</v>
      </c>
      <c r="L38" s="254">
        <v>5059800.84</v>
      </c>
      <c r="M38" s="125">
        <v>4300830.7199999997</v>
      </c>
      <c r="N38" s="123">
        <v>0.85</v>
      </c>
      <c r="O38" s="125">
        <v>657774.11</v>
      </c>
      <c r="P38" s="123">
        <v>0.13</v>
      </c>
      <c r="Q38" s="125">
        <v>101196.01</v>
      </c>
      <c r="R38" s="123">
        <v>0.02</v>
      </c>
    </row>
    <row r="39" spans="1:20" ht="69.599999999999994" customHeight="1" x14ac:dyDescent="0.25">
      <c r="A39" s="135"/>
      <c r="B39" s="135"/>
      <c r="C39" s="126"/>
      <c r="D39" s="231"/>
      <c r="E39" s="224"/>
      <c r="F39" s="222"/>
      <c r="G39" s="222"/>
      <c r="H39" s="78" t="s">
        <v>324</v>
      </c>
      <c r="I39" s="80" t="s">
        <v>152</v>
      </c>
      <c r="J39" s="46" t="s">
        <v>160</v>
      </c>
      <c r="K39" s="128"/>
      <c r="L39" s="255"/>
      <c r="M39" s="126"/>
      <c r="N39" s="124"/>
      <c r="O39" s="126"/>
      <c r="P39" s="124"/>
      <c r="Q39" s="126"/>
      <c r="R39" s="124"/>
    </row>
    <row r="40" spans="1:20" ht="42" customHeight="1" x14ac:dyDescent="0.25">
      <c r="A40" s="156" t="s">
        <v>231</v>
      </c>
      <c r="B40" s="157"/>
      <c r="C40" s="157"/>
      <c r="D40" s="157"/>
      <c r="E40" s="157"/>
      <c r="F40" s="157"/>
      <c r="G40" s="157"/>
      <c r="H40" s="157"/>
      <c r="I40" s="157"/>
      <c r="J40" s="174"/>
      <c r="K40" s="20"/>
      <c r="L40" s="29">
        <f>SUM(L8:L39)</f>
        <v>26513373.734705884</v>
      </c>
      <c r="M40" s="20">
        <f>SUM(M8:M39)</f>
        <v>22536367.684999999</v>
      </c>
      <c r="N40" s="20"/>
      <c r="O40" s="20">
        <f>SUM(O8:O39)</f>
        <v>3446738.5744117647</v>
      </c>
      <c r="P40" s="20"/>
      <c r="Q40" s="20">
        <f>SUM(Q8:Q39)</f>
        <v>530267.47789411759</v>
      </c>
      <c r="R40" s="31"/>
    </row>
    <row r="41" spans="1:20" ht="21" customHeight="1" thickBot="1" x14ac:dyDescent="0.35">
      <c r="A41" s="213" t="s">
        <v>232</v>
      </c>
      <c r="B41" s="214"/>
      <c r="C41" s="214"/>
      <c r="D41" s="214"/>
      <c r="E41" s="214"/>
      <c r="F41" s="214"/>
      <c r="G41" s="214"/>
      <c r="H41" s="214"/>
      <c r="I41" s="214"/>
      <c r="J41" s="215"/>
      <c r="K41" s="32"/>
      <c r="L41" s="65">
        <f>L40</f>
        <v>26513373.734705884</v>
      </c>
      <c r="M41" s="65">
        <f>M40</f>
        <v>22536367.684999999</v>
      </c>
      <c r="N41" s="66"/>
      <c r="O41" s="65">
        <f>O40</f>
        <v>3446738.5744117647</v>
      </c>
      <c r="P41" s="66"/>
      <c r="Q41" s="65">
        <f>Q40</f>
        <v>530267.47789411759</v>
      </c>
      <c r="R41" s="34"/>
      <c r="S41" s="26"/>
      <c r="T41" s="26"/>
    </row>
    <row r="42" spans="1:20" x14ac:dyDescent="0.25">
      <c r="L42" s="26"/>
      <c r="M42" s="26"/>
    </row>
    <row r="43" spans="1:20" x14ac:dyDescent="0.25">
      <c r="A43" s="252" t="s">
        <v>326</v>
      </c>
      <c r="B43" s="253"/>
      <c r="C43" s="253"/>
      <c r="D43" s="253"/>
      <c r="E43" s="253"/>
      <c r="F43" s="253"/>
      <c r="G43" s="253"/>
      <c r="H43" s="253"/>
      <c r="I43" s="253"/>
      <c r="J43" s="253"/>
      <c r="K43" s="253"/>
      <c r="L43" s="253"/>
      <c r="M43" s="253"/>
      <c r="N43" s="253"/>
      <c r="O43" s="253"/>
      <c r="P43" s="253"/>
      <c r="Q43" s="253"/>
      <c r="R43" s="253"/>
    </row>
    <row r="44" spans="1:20" x14ac:dyDescent="0.25">
      <c r="A44" s="253"/>
      <c r="B44" s="253"/>
      <c r="C44" s="253"/>
      <c r="D44" s="253"/>
      <c r="E44" s="253"/>
      <c r="F44" s="253"/>
      <c r="G44" s="253"/>
      <c r="H44" s="253"/>
      <c r="I44" s="253"/>
      <c r="J44" s="253"/>
      <c r="K44" s="253"/>
      <c r="L44" s="253"/>
      <c r="M44" s="253"/>
      <c r="N44" s="253"/>
      <c r="O44" s="253"/>
      <c r="P44" s="253"/>
      <c r="Q44" s="253"/>
      <c r="R44" s="253"/>
    </row>
    <row r="50" spans="15:18" x14ac:dyDescent="0.25">
      <c r="R50" s="26"/>
    </row>
    <row r="57" spans="15:18" x14ac:dyDescent="0.25">
      <c r="O57" s="26"/>
    </row>
  </sheetData>
  <autoFilter ref="A1:R41"/>
  <mergeCells count="181">
    <mergeCell ref="R38:R39"/>
    <mergeCell ref="Q38:Q39"/>
    <mergeCell ref="G38:G39"/>
    <mergeCell ref="F38:F39"/>
    <mergeCell ref="E38:E39"/>
    <mergeCell ref="D38:D39"/>
    <mergeCell ref="C38:C39"/>
    <mergeCell ref="B38:B39"/>
    <mergeCell ref="A38:A39"/>
    <mergeCell ref="P38:P39"/>
    <mergeCell ref="O38:O39"/>
    <mergeCell ref="N38:N39"/>
    <mergeCell ref="M38:M39"/>
    <mergeCell ref="L38:L39"/>
    <mergeCell ref="K38:K39"/>
    <mergeCell ref="R31:R32"/>
    <mergeCell ref="Q31:Q32"/>
    <mergeCell ref="P31:P32"/>
    <mergeCell ref="O31:O32"/>
    <mergeCell ref="N31:N32"/>
    <mergeCell ref="F31:F32"/>
    <mergeCell ref="E31:E32"/>
    <mergeCell ref="D31:D32"/>
    <mergeCell ref="C31:C32"/>
    <mergeCell ref="B31:B32"/>
    <mergeCell ref="A31:A32"/>
    <mergeCell ref="M31:M32"/>
    <mergeCell ref="L31:L32"/>
    <mergeCell ref="K31:K32"/>
    <mergeCell ref="A40:J40"/>
    <mergeCell ref="A41:J41"/>
    <mergeCell ref="A43:R44"/>
    <mergeCell ref="M17:M21"/>
    <mergeCell ref="N17:N21"/>
    <mergeCell ref="O17:O21"/>
    <mergeCell ref="P17:P21"/>
    <mergeCell ref="Q17:Q21"/>
    <mergeCell ref="R17:R21"/>
    <mergeCell ref="G22:G24"/>
    <mergeCell ref="F22:F24"/>
    <mergeCell ref="E22:E24"/>
    <mergeCell ref="D22:D24"/>
    <mergeCell ref="C22:C24"/>
    <mergeCell ref="B22:B24"/>
    <mergeCell ref="A22:A24"/>
    <mergeCell ref="G31:G32"/>
    <mergeCell ref="A17:A21"/>
    <mergeCell ref="B17:B21"/>
    <mergeCell ref="L17:L21"/>
    <mergeCell ref="Q10:Q13"/>
    <mergeCell ref="R10:R13"/>
    <mergeCell ref="L10:L13"/>
    <mergeCell ref="M10:M13"/>
    <mergeCell ref="N10:N13"/>
    <mergeCell ref="O10:O13"/>
    <mergeCell ref="P10:P13"/>
    <mergeCell ref="R14:R16"/>
    <mergeCell ref="L14:L16"/>
    <mergeCell ref="M14:M16"/>
    <mergeCell ref="N14:N16"/>
    <mergeCell ref="O14:O16"/>
    <mergeCell ref="P14:P16"/>
    <mergeCell ref="Q14:Q16"/>
    <mergeCell ref="G14:G16"/>
    <mergeCell ref="K14:K16"/>
    <mergeCell ref="K10:K13"/>
    <mergeCell ref="G10:G13"/>
    <mergeCell ref="C17:C21"/>
    <mergeCell ref="D17:D21"/>
    <mergeCell ref="E17:E21"/>
    <mergeCell ref="F17:F21"/>
    <mergeCell ref="G17:G21"/>
    <mergeCell ref="K17:K21"/>
    <mergeCell ref="A10:A13"/>
    <mergeCell ref="B10:B13"/>
    <mergeCell ref="C10:C13"/>
    <mergeCell ref="D10:D13"/>
    <mergeCell ref="F10:F13"/>
    <mergeCell ref="D8:D9"/>
    <mergeCell ref="A14:A16"/>
    <mergeCell ref="B14:B16"/>
    <mergeCell ref="C14:C16"/>
    <mergeCell ref="D14:D16"/>
    <mergeCell ref="E14:E16"/>
    <mergeCell ref="F14:F16"/>
    <mergeCell ref="Q8:Q9"/>
    <mergeCell ref="R8:R9"/>
    <mergeCell ref="A6:R6"/>
    <mergeCell ref="A7:R7"/>
    <mergeCell ref="A8:A9"/>
    <mergeCell ref="B8:B9"/>
    <mergeCell ref="C8:C9"/>
    <mergeCell ref="E8:E9"/>
    <mergeCell ref="F8:F9"/>
    <mergeCell ref="G8:G9"/>
    <mergeCell ref="K8:K9"/>
    <mergeCell ref="L8:L9"/>
    <mergeCell ref="M8:M9"/>
    <mergeCell ref="N8:N9"/>
    <mergeCell ref="O8:O9"/>
    <mergeCell ref="P8:P9"/>
    <mergeCell ref="L1:Q1"/>
    <mergeCell ref="A1:A2"/>
    <mergeCell ref="B1:B2"/>
    <mergeCell ref="C1:C2"/>
    <mergeCell ref="D1:D2"/>
    <mergeCell ref="E1:E2"/>
    <mergeCell ref="F1:F2"/>
    <mergeCell ref="G1:G2"/>
    <mergeCell ref="H1:H2"/>
    <mergeCell ref="I1:I2"/>
    <mergeCell ref="J1:J2"/>
    <mergeCell ref="K1:K2"/>
    <mergeCell ref="B25:B27"/>
    <mergeCell ref="A25:A27"/>
    <mergeCell ref="P25:P27"/>
    <mergeCell ref="O25:O27"/>
    <mergeCell ref="N25:N27"/>
    <mergeCell ref="M25:M27"/>
    <mergeCell ref="L25:L27"/>
    <mergeCell ref="K25:K27"/>
    <mergeCell ref="G25:G27"/>
    <mergeCell ref="F25:F27"/>
    <mergeCell ref="E25:E27"/>
    <mergeCell ref="D25:D27"/>
    <mergeCell ref="C25:C27"/>
    <mergeCell ref="K22:K24"/>
    <mergeCell ref="R25:R27"/>
    <mergeCell ref="Q25:Q27"/>
    <mergeCell ref="R22:R24"/>
    <mergeCell ref="Q22:Q24"/>
    <mergeCell ref="P22:P24"/>
    <mergeCell ref="O22:O24"/>
    <mergeCell ref="N22:N24"/>
    <mergeCell ref="M22:M24"/>
    <mergeCell ref="L22:L24"/>
    <mergeCell ref="O28:O30"/>
    <mergeCell ref="P28:P30"/>
    <mergeCell ref="Q28:Q30"/>
    <mergeCell ref="R28:R30"/>
    <mergeCell ref="K28:K30"/>
    <mergeCell ref="L28:L30"/>
    <mergeCell ref="M28:M30"/>
    <mergeCell ref="A28:A30"/>
    <mergeCell ref="B28:B30"/>
    <mergeCell ref="C28:C30"/>
    <mergeCell ref="D28:D30"/>
    <mergeCell ref="E28:E30"/>
    <mergeCell ref="F28:F30"/>
    <mergeCell ref="G28:G30"/>
    <mergeCell ref="N28:N30"/>
    <mergeCell ref="G33:G34"/>
    <mergeCell ref="F33:F34"/>
    <mergeCell ref="E33:E34"/>
    <mergeCell ref="D33:D34"/>
    <mergeCell ref="C33:C34"/>
    <mergeCell ref="B33:B34"/>
    <mergeCell ref="A33:A34"/>
    <mergeCell ref="G35:G37"/>
    <mergeCell ref="F35:F37"/>
    <mergeCell ref="E35:E37"/>
    <mergeCell ref="D35:D37"/>
    <mergeCell ref="C35:C37"/>
    <mergeCell ref="B35:B37"/>
    <mergeCell ref="A35:A37"/>
    <mergeCell ref="K35:K37"/>
    <mergeCell ref="K33:K34"/>
    <mergeCell ref="R35:R37"/>
    <mergeCell ref="Q35:Q37"/>
    <mergeCell ref="P35:P37"/>
    <mergeCell ref="O35:O37"/>
    <mergeCell ref="N35:N37"/>
    <mergeCell ref="M35:M37"/>
    <mergeCell ref="L35:L37"/>
    <mergeCell ref="R33:R34"/>
    <mergeCell ref="Q33:Q34"/>
    <mergeCell ref="P33:P34"/>
    <mergeCell ref="O33:O34"/>
    <mergeCell ref="N33:N34"/>
    <mergeCell ref="M33:M34"/>
    <mergeCell ref="L33:L34"/>
  </mergeCells>
  <pageMargins left="0.7" right="0.7" top="0.49" bottom="0.53" header="0.3" footer="0.3"/>
  <pageSetup paperSize="9" scale="35" fitToHeight="0" orientation="landscape" r:id="rId1"/>
  <headerFooter>
    <oddHeader xml:space="preserve">&amp;C&amp;"Trebuchet MS,Bold"&amp;12List of contracted projects/Lista proiectelor contractate 
</oddHeader>
    <oddFooter>&amp;L&amp;P/&amp;N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7"/>
  <sheetViews>
    <sheetView view="pageBreakPreview" zoomScale="85" zoomScaleNormal="100" zoomScaleSheetLayoutView="85" zoomScalePageLayoutView="82" workbookViewId="0">
      <selection sqref="A1:A2"/>
    </sheetView>
  </sheetViews>
  <sheetFormatPr defaultRowHeight="13.2" x14ac:dyDescent="0.25"/>
  <cols>
    <col min="1" max="1" width="11.33203125" style="2" customWidth="1"/>
    <col min="2" max="2" width="19.44140625" style="2" customWidth="1"/>
    <col min="3" max="3" width="38.88671875" style="23" customWidth="1"/>
    <col min="4" max="4" width="34" style="24" customWidth="1"/>
    <col min="5" max="5" width="22.5546875" style="2" customWidth="1"/>
    <col min="6" max="6" width="13.5546875" style="2" customWidth="1"/>
    <col min="7" max="7" width="14.109375" style="2" customWidth="1"/>
    <col min="8" max="8" width="26.5546875" style="25" customWidth="1"/>
    <col min="9" max="9" width="12.88671875" style="2" customWidth="1"/>
    <col min="10" max="10" width="16.33203125" style="2" customWidth="1"/>
    <col min="11" max="11" width="18.44140625" style="2" customWidth="1"/>
    <col min="12" max="12" width="20.6640625" style="2" customWidth="1"/>
    <col min="13" max="13" width="25.109375" style="2" customWidth="1"/>
    <col min="14" max="14" width="10.109375" style="2" customWidth="1"/>
    <col min="15" max="15" width="22.109375" style="2" customWidth="1"/>
    <col min="16" max="16" width="19.5546875" style="2" customWidth="1"/>
    <col min="17" max="17" width="21.88671875" style="2" customWidth="1"/>
    <col min="18" max="18" width="16.109375" style="2" customWidth="1"/>
    <col min="19" max="19" width="24.109375" style="2" customWidth="1"/>
    <col min="20" max="20" width="14" style="2" bestFit="1" customWidth="1"/>
    <col min="21" max="256" width="8.88671875" style="2"/>
    <col min="257" max="257" width="11.33203125" style="2" customWidth="1"/>
    <col min="258" max="258" width="19.44140625" style="2" customWidth="1"/>
    <col min="259" max="259" width="38.88671875" style="2" customWidth="1"/>
    <col min="260" max="260" width="34" style="2" customWidth="1"/>
    <col min="261" max="261" width="22.5546875" style="2" customWidth="1"/>
    <col min="262" max="262" width="13.5546875" style="2" customWidth="1"/>
    <col min="263" max="263" width="14.109375" style="2" customWidth="1"/>
    <col min="264" max="264" width="26.5546875" style="2" customWidth="1"/>
    <col min="265" max="265" width="12.88671875" style="2" customWidth="1"/>
    <col min="266" max="266" width="16.33203125" style="2" customWidth="1"/>
    <col min="267" max="267" width="18.44140625" style="2" customWidth="1"/>
    <col min="268" max="268" width="20.6640625" style="2" customWidth="1"/>
    <col min="269" max="269" width="25.109375" style="2" customWidth="1"/>
    <col min="270" max="270" width="10.109375" style="2" customWidth="1"/>
    <col min="271" max="271" width="22.109375" style="2" customWidth="1"/>
    <col min="272" max="272" width="19.5546875" style="2" customWidth="1"/>
    <col min="273" max="273" width="21.88671875" style="2" customWidth="1"/>
    <col min="274" max="274" width="16.109375" style="2" customWidth="1"/>
    <col min="275" max="275" width="24.109375" style="2" customWidth="1"/>
    <col min="276" max="276" width="14" style="2" bestFit="1" customWidth="1"/>
    <col min="277" max="512" width="8.88671875" style="2"/>
    <col min="513" max="513" width="11.33203125" style="2" customWidth="1"/>
    <col min="514" max="514" width="19.44140625" style="2" customWidth="1"/>
    <col min="515" max="515" width="38.88671875" style="2" customWidth="1"/>
    <col min="516" max="516" width="34" style="2" customWidth="1"/>
    <col min="517" max="517" width="22.5546875" style="2" customWidth="1"/>
    <col min="518" max="518" width="13.5546875" style="2" customWidth="1"/>
    <col min="519" max="519" width="14.109375" style="2" customWidth="1"/>
    <col min="520" max="520" width="26.5546875" style="2" customWidth="1"/>
    <col min="521" max="521" width="12.88671875" style="2" customWidth="1"/>
    <col min="522" max="522" width="16.33203125" style="2" customWidth="1"/>
    <col min="523" max="523" width="18.44140625" style="2" customWidth="1"/>
    <col min="524" max="524" width="20.6640625" style="2" customWidth="1"/>
    <col min="525" max="525" width="25.109375" style="2" customWidth="1"/>
    <col min="526" max="526" width="10.109375" style="2" customWidth="1"/>
    <col min="527" max="527" width="22.109375" style="2" customWidth="1"/>
    <col min="528" max="528" width="19.5546875" style="2" customWidth="1"/>
    <col min="529" max="529" width="21.88671875" style="2" customWidth="1"/>
    <col min="530" max="530" width="16.109375" style="2" customWidth="1"/>
    <col min="531" max="531" width="24.109375" style="2" customWidth="1"/>
    <col min="532" max="532" width="14" style="2" bestFit="1" customWidth="1"/>
    <col min="533" max="768" width="8.88671875" style="2"/>
    <col min="769" max="769" width="11.33203125" style="2" customWidth="1"/>
    <col min="770" max="770" width="19.44140625" style="2" customWidth="1"/>
    <col min="771" max="771" width="38.88671875" style="2" customWidth="1"/>
    <col min="772" max="772" width="34" style="2" customWidth="1"/>
    <col min="773" max="773" width="22.5546875" style="2" customWidth="1"/>
    <col min="774" max="774" width="13.5546875" style="2" customWidth="1"/>
    <col min="775" max="775" width="14.109375" style="2" customWidth="1"/>
    <col min="776" max="776" width="26.5546875" style="2" customWidth="1"/>
    <col min="777" max="777" width="12.88671875" style="2" customWidth="1"/>
    <col min="778" max="778" width="16.33203125" style="2" customWidth="1"/>
    <col min="779" max="779" width="18.44140625" style="2" customWidth="1"/>
    <col min="780" max="780" width="20.6640625" style="2" customWidth="1"/>
    <col min="781" max="781" width="25.109375" style="2" customWidth="1"/>
    <col min="782" max="782" width="10.109375" style="2" customWidth="1"/>
    <col min="783" max="783" width="22.109375" style="2" customWidth="1"/>
    <col min="784" max="784" width="19.5546875" style="2" customWidth="1"/>
    <col min="785" max="785" width="21.88671875" style="2" customWidth="1"/>
    <col min="786" max="786" width="16.109375" style="2" customWidth="1"/>
    <col min="787" max="787" width="24.109375" style="2" customWidth="1"/>
    <col min="788" max="788" width="14" style="2" bestFit="1" customWidth="1"/>
    <col min="789" max="1024" width="8.88671875" style="2"/>
    <col min="1025" max="1025" width="11.33203125" style="2" customWidth="1"/>
    <col min="1026" max="1026" width="19.44140625" style="2" customWidth="1"/>
    <col min="1027" max="1027" width="38.88671875" style="2" customWidth="1"/>
    <col min="1028" max="1028" width="34" style="2" customWidth="1"/>
    <col min="1029" max="1029" width="22.5546875" style="2" customWidth="1"/>
    <col min="1030" max="1030" width="13.5546875" style="2" customWidth="1"/>
    <col min="1031" max="1031" width="14.109375" style="2" customWidth="1"/>
    <col min="1032" max="1032" width="26.5546875" style="2" customWidth="1"/>
    <col min="1033" max="1033" width="12.88671875" style="2" customWidth="1"/>
    <col min="1034" max="1034" width="16.33203125" style="2" customWidth="1"/>
    <col min="1035" max="1035" width="18.44140625" style="2" customWidth="1"/>
    <col min="1036" max="1036" width="20.6640625" style="2" customWidth="1"/>
    <col min="1037" max="1037" width="25.109375" style="2" customWidth="1"/>
    <col min="1038" max="1038" width="10.109375" style="2" customWidth="1"/>
    <col min="1039" max="1039" width="22.109375" style="2" customWidth="1"/>
    <col min="1040" max="1040" width="19.5546875" style="2" customWidth="1"/>
    <col min="1041" max="1041" width="21.88671875" style="2" customWidth="1"/>
    <col min="1042" max="1042" width="16.109375" style="2" customWidth="1"/>
    <col min="1043" max="1043" width="24.109375" style="2" customWidth="1"/>
    <col min="1044" max="1044" width="14" style="2" bestFit="1" customWidth="1"/>
    <col min="1045" max="1280" width="8.88671875" style="2"/>
    <col min="1281" max="1281" width="11.33203125" style="2" customWidth="1"/>
    <col min="1282" max="1282" width="19.44140625" style="2" customWidth="1"/>
    <col min="1283" max="1283" width="38.88671875" style="2" customWidth="1"/>
    <col min="1284" max="1284" width="34" style="2" customWidth="1"/>
    <col min="1285" max="1285" width="22.5546875" style="2" customWidth="1"/>
    <col min="1286" max="1286" width="13.5546875" style="2" customWidth="1"/>
    <col min="1287" max="1287" width="14.109375" style="2" customWidth="1"/>
    <col min="1288" max="1288" width="26.5546875" style="2" customWidth="1"/>
    <col min="1289" max="1289" width="12.88671875" style="2" customWidth="1"/>
    <col min="1290" max="1290" width="16.33203125" style="2" customWidth="1"/>
    <col min="1291" max="1291" width="18.44140625" style="2" customWidth="1"/>
    <col min="1292" max="1292" width="20.6640625" style="2" customWidth="1"/>
    <col min="1293" max="1293" width="25.109375" style="2" customWidth="1"/>
    <col min="1294" max="1294" width="10.109375" style="2" customWidth="1"/>
    <col min="1295" max="1295" width="22.109375" style="2" customWidth="1"/>
    <col min="1296" max="1296" width="19.5546875" style="2" customWidth="1"/>
    <col min="1297" max="1297" width="21.88671875" style="2" customWidth="1"/>
    <col min="1298" max="1298" width="16.109375" style="2" customWidth="1"/>
    <col min="1299" max="1299" width="24.109375" style="2" customWidth="1"/>
    <col min="1300" max="1300" width="14" style="2" bestFit="1" customWidth="1"/>
    <col min="1301" max="1536" width="8.88671875" style="2"/>
    <col min="1537" max="1537" width="11.33203125" style="2" customWidth="1"/>
    <col min="1538" max="1538" width="19.44140625" style="2" customWidth="1"/>
    <col min="1539" max="1539" width="38.88671875" style="2" customWidth="1"/>
    <col min="1540" max="1540" width="34" style="2" customWidth="1"/>
    <col min="1541" max="1541" width="22.5546875" style="2" customWidth="1"/>
    <col min="1542" max="1542" width="13.5546875" style="2" customWidth="1"/>
    <col min="1543" max="1543" width="14.109375" style="2" customWidth="1"/>
    <col min="1544" max="1544" width="26.5546875" style="2" customWidth="1"/>
    <col min="1545" max="1545" width="12.88671875" style="2" customWidth="1"/>
    <col min="1546" max="1546" width="16.33203125" style="2" customWidth="1"/>
    <col min="1547" max="1547" width="18.44140625" style="2" customWidth="1"/>
    <col min="1548" max="1548" width="20.6640625" style="2" customWidth="1"/>
    <col min="1549" max="1549" width="25.109375" style="2" customWidth="1"/>
    <col min="1550" max="1550" width="10.109375" style="2" customWidth="1"/>
    <col min="1551" max="1551" width="22.109375" style="2" customWidth="1"/>
    <col min="1552" max="1552" width="19.5546875" style="2" customWidth="1"/>
    <col min="1553" max="1553" width="21.88671875" style="2" customWidth="1"/>
    <col min="1554" max="1554" width="16.109375" style="2" customWidth="1"/>
    <col min="1555" max="1555" width="24.109375" style="2" customWidth="1"/>
    <col min="1556" max="1556" width="14" style="2" bestFit="1" customWidth="1"/>
    <col min="1557" max="1792" width="8.88671875" style="2"/>
    <col min="1793" max="1793" width="11.33203125" style="2" customWidth="1"/>
    <col min="1794" max="1794" width="19.44140625" style="2" customWidth="1"/>
    <col min="1795" max="1795" width="38.88671875" style="2" customWidth="1"/>
    <col min="1796" max="1796" width="34" style="2" customWidth="1"/>
    <col min="1797" max="1797" width="22.5546875" style="2" customWidth="1"/>
    <col min="1798" max="1798" width="13.5546875" style="2" customWidth="1"/>
    <col min="1799" max="1799" width="14.109375" style="2" customWidth="1"/>
    <col min="1800" max="1800" width="26.5546875" style="2" customWidth="1"/>
    <col min="1801" max="1801" width="12.88671875" style="2" customWidth="1"/>
    <col min="1802" max="1802" width="16.33203125" style="2" customWidth="1"/>
    <col min="1803" max="1803" width="18.44140625" style="2" customWidth="1"/>
    <col min="1804" max="1804" width="20.6640625" style="2" customWidth="1"/>
    <col min="1805" max="1805" width="25.109375" style="2" customWidth="1"/>
    <col min="1806" max="1806" width="10.109375" style="2" customWidth="1"/>
    <col min="1807" max="1807" width="22.109375" style="2" customWidth="1"/>
    <col min="1808" max="1808" width="19.5546875" style="2" customWidth="1"/>
    <col min="1809" max="1809" width="21.88671875" style="2" customWidth="1"/>
    <col min="1810" max="1810" width="16.109375" style="2" customWidth="1"/>
    <col min="1811" max="1811" width="24.109375" style="2" customWidth="1"/>
    <col min="1812" max="1812" width="14" style="2" bestFit="1" customWidth="1"/>
    <col min="1813" max="2048" width="8.88671875" style="2"/>
    <col min="2049" max="2049" width="11.33203125" style="2" customWidth="1"/>
    <col min="2050" max="2050" width="19.44140625" style="2" customWidth="1"/>
    <col min="2051" max="2051" width="38.88671875" style="2" customWidth="1"/>
    <col min="2052" max="2052" width="34" style="2" customWidth="1"/>
    <col min="2053" max="2053" width="22.5546875" style="2" customWidth="1"/>
    <col min="2054" max="2054" width="13.5546875" style="2" customWidth="1"/>
    <col min="2055" max="2055" width="14.109375" style="2" customWidth="1"/>
    <col min="2056" max="2056" width="26.5546875" style="2" customWidth="1"/>
    <col min="2057" max="2057" width="12.88671875" style="2" customWidth="1"/>
    <col min="2058" max="2058" width="16.33203125" style="2" customWidth="1"/>
    <col min="2059" max="2059" width="18.44140625" style="2" customWidth="1"/>
    <col min="2060" max="2060" width="20.6640625" style="2" customWidth="1"/>
    <col min="2061" max="2061" width="25.109375" style="2" customWidth="1"/>
    <col min="2062" max="2062" width="10.109375" style="2" customWidth="1"/>
    <col min="2063" max="2063" width="22.109375" style="2" customWidth="1"/>
    <col min="2064" max="2064" width="19.5546875" style="2" customWidth="1"/>
    <col min="2065" max="2065" width="21.88671875" style="2" customWidth="1"/>
    <col min="2066" max="2066" width="16.109375" style="2" customWidth="1"/>
    <col min="2067" max="2067" width="24.109375" style="2" customWidth="1"/>
    <col min="2068" max="2068" width="14" style="2" bestFit="1" customWidth="1"/>
    <col min="2069" max="2304" width="8.88671875" style="2"/>
    <col min="2305" max="2305" width="11.33203125" style="2" customWidth="1"/>
    <col min="2306" max="2306" width="19.44140625" style="2" customWidth="1"/>
    <col min="2307" max="2307" width="38.88671875" style="2" customWidth="1"/>
    <col min="2308" max="2308" width="34" style="2" customWidth="1"/>
    <col min="2309" max="2309" width="22.5546875" style="2" customWidth="1"/>
    <col min="2310" max="2310" width="13.5546875" style="2" customWidth="1"/>
    <col min="2311" max="2311" width="14.109375" style="2" customWidth="1"/>
    <col min="2312" max="2312" width="26.5546875" style="2" customWidth="1"/>
    <col min="2313" max="2313" width="12.88671875" style="2" customWidth="1"/>
    <col min="2314" max="2314" width="16.33203125" style="2" customWidth="1"/>
    <col min="2315" max="2315" width="18.44140625" style="2" customWidth="1"/>
    <col min="2316" max="2316" width="20.6640625" style="2" customWidth="1"/>
    <col min="2317" max="2317" width="25.109375" style="2" customWidth="1"/>
    <col min="2318" max="2318" width="10.109375" style="2" customWidth="1"/>
    <col min="2319" max="2319" width="22.109375" style="2" customWidth="1"/>
    <col min="2320" max="2320" width="19.5546875" style="2" customWidth="1"/>
    <col min="2321" max="2321" width="21.88671875" style="2" customWidth="1"/>
    <col min="2322" max="2322" width="16.109375" style="2" customWidth="1"/>
    <col min="2323" max="2323" width="24.109375" style="2" customWidth="1"/>
    <col min="2324" max="2324" width="14" style="2" bestFit="1" customWidth="1"/>
    <col min="2325" max="2560" width="8.88671875" style="2"/>
    <col min="2561" max="2561" width="11.33203125" style="2" customWidth="1"/>
    <col min="2562" max="2562" width="19.44140625" style="2" customWidth="1"/>
    <col min="2563" max="2563" width="38.88671875" style="2" customWidth="1"/>
    <col min="2564" max="2564" width="34" style="2" customWidth="1"/>
    <col min="2565" max="2565" width="22.5546875" style="2" customWidth="1"/>
    <col min="2566" max="2566" width="13.5546875" style="2" customWidth="1"/>
    <col min="2567" max="2567" width="14.109375" style="2" customWidth="1"/>
    <col min="2568" max="2568" width="26.5546875" style="2" customWidth="1"/>
    <col min="2569" max="2569" width="12.88671875" style="2" customWidth="1"/>
    <col min="2570" max="2570" width="16.33203125" style="2" customWidth="1"/>
    <col min="2571" max="2571" width="18.44140625" style="2" customWidth="1"/>
    <col min="2572" max="2572" width="20.6640625" style="2" customWidth="1"/>
    <col min="2573" max="2573" width="25.109375" style="2" customWidth="1"/>
    <col min="2574" max="2574" width="10.109375" style="2" customWidth="1"/>
    <col min="2575" max="2575" width="22.109375" style="2" customWidth="1"/>
    <col min="2576" max="2576" width="19.5546875" style="2" customWidth="1"/>
    <col min="2577" max="2577" width="21.88671875" style="2" customWidth="1"/>
    <col min="2578" max="2578" width="16.109375" style="2" customWidth="1"/>
    <col min="2579" max="2579" width="24.109375" style="2" customWidth="1"/>
    <col min="2580" max="2580" width="14" style="2" bestFit="1" customWidth="1"/>
    <col min="2581" max="2816" width="8.88671875" style="2"/>
    <col min="2817" max="2817" width="11.33203125" style="2" customWidth="1"/>
    <col min="2818" max="2818" width="19.44140625" style="2" customWidth="1"/>
    <col min="2819" max="2819" width="38.88671875" style="2" customWidth="1"/>
    <col min="2820" max="2820" width="34" style="2" customWidth="1"/>
    <col min="2821" max="2821" width="22.5546875" style="2" customWidth="1"/>
    <col min="2822" max="2822" width="13.5546875" style="2" customWidth="1"/>
    <col min="2823" max="2823" width="14.109375" style="2" customWidth="1"/>
    <col min="2824" max="2824" width="26.5546875" style="2" customWidth="1"/>
    <col min="2825" max="2825" width="12.88671875" style="2" customWidth="1"/>
    <col min="2826" max="2826" width="16.33203125" style="2" customWidth="1"/>
    <col min="2827" max="2827" width="18.44140625" style="2" customWidth="1"/>
    <col min="2828" max="2828" width="20.6640625" style="2" customWidth="1"/>
    <col min="2829" max="2829" width="25.109375" style="2" customWidth="1"/>
    <col min="2830" max="2830" width="10.109375" style="2" customWidth="1"/>
    <col min="2831" max="2831" width="22.109375" style="2" customWidth="1"/>
    <col min="2832" max="2832" width="19.5546875" style="2" customWidth="1"/>
    <col min="2833" max="2833" width="21.88671875" style="2" customWidth="1"/>
    <col min="2834" max="2834" width="16.109375" style="2" customWidth="1"/>
    <col min="2835" max="2835" width="24.109375" style="2" customWidth="1"/>
    <col min="2836" max="2836" width="14" style="2" bestFit="1" customWidth="1"/>
    <col min="2837" max="3072" width="8.88671875" style="2"/>
    <col min="3073" max="3073" width="11.33203125" style="2" customWidth="1"/>
    <col min="3074" max="3074" width="19.44140625" style="2" customWidth="1"/>
    <col min="3075" max="3075" width="38.88671875" style="2" customWidth="1"/>
    <col min="3076" max="3076" width="34" style="2" customWidth="1"/>
    <col min="3077" max="3077" width="22.5546875" style="2" customWidth="1"/>
    <col min="3078" max="3078" width="13.5546875" style="2" customWidth="1"/>
    <col min="3079" max="3079" width="14.109375" style="2" customWidth="1"/>
    <col min="3080" max="3080" width="26.5546875" style="2" customWidth="1"/>
    <col min="3081" max="3081" width="12.88671875" style="2" customWidth="1"/>
    <col min="3082" max="3082" width="16.33203125" style="2" customWidth="1"/>
    <col min="3083" max="3083" width="18.44140625" style="2" customWidth="1"/>
    <col min="3084" max="3084" width="20.6640625" style="2" customWidth="1"/>
    <col min="3085" max="3085" width="25.109375" style="2" customWidth="1"/>
    <col min="3086" max="3086" width="10.109375" style="2" customWidth="1"/>
    <col min="3087" max="3087" width="22.109375" style="2" customWidth="1"/>
    <col min="3088" max="3088" width="19.5546875" style="2" customWidth="1"/>
    <col min="3089" max="3089" width="21.88671875" style="2" customWidth="1"/>
    <col min="3090" max="3090" width="16.109375" style="2" customWidth="1"/>
    <col min="3091" max="3091" width="24.109375" style="2" customWidth="1"/>
    <col min="3092" max="3092" width="14" style="2" bestFit="1" customWidth="1"/>
    <col min="3093" max="3328" width="8.88671875" style="2"/>
    <col min="3329" max="3329" width="11.33203125" style="2" customWidth="1"/>
    <col min="3330" max="3330" width="19.44140625" style="2" customWidth="1"/>
    <col min="3331" max="3331" width="38.88671875" style="2" customWidth="1"/>
    <col min="3332" max="3332" width="34" style="2" customWidth="1"/>
    <col min="3333" max="3333" width="22.5546875" style="2" customWidth="1"/>
    <col min="3334" max="3334" width="13.5546875" style="2" customWidth="1"/>
    <col min="3335" max="3335" width="14.109375" style="2" customWidth="1"/>
    <col min="3336" max="3336" width="26.5546875" style="2" customWidth="1"/>
    <col min="3337" max="3337" width="12.88671875" style="2" customWidth="1"/>
    <col min="3338" max="3338" width="16.33203125" style="2" customWidth="1"/>
    <col min="3339" max="3339" width="18.44140625" style="2" customWidth="1"/>
    <col min="3340" max="3340" width="20.6640625" style="2" customWidth="1"/>
    <col min="3341" max="3341" width="25.109375" style="2" customWidth="1"/>
    <col min="3342" max="3342" width="10.109375" style="2" customWidth="1"/>
    <col min="3343" max="3343" width="22.109375" style="2" customWidth="1"/>
    <col min="3344" max="3344" width="19.5546875" style="2" customWidth="1"/>
    <col min="3345" max="3345" width="21.88671875" style="2" customWidth="1"/>
    <col min="3346" max="3346" width="16.109375" style="2" customWidth="1"/>
    <col min="3347" max="3347" width="24.109375" style="2" customWidth="1"/>
    <col min="3348" max="3348" width="14" style="2" bestFit="1" customWidth="1"/>
    <col min="3349" max="3584" width="8.88671875" style="2"/>
    <col min="3585" max="3585" width="11.33203125" style="2" customWidth="1"/>
    <col min="3586" max="3586" width="19.44140625" style="2" customWidth="1"/>
    <col min="3587" max="3587" width="38.88671875" style="2" customWidth="1"/>
    <col min="3588" max="3588" width="34" style="2" customWidth="1"/>
    <col min="3589" max="3589" width="22.5546875" style="2" customWidth="1"/>
    <col min="3590" max="3590" width="13.5546875" style="2" customWidth="1"/>
    <col min="3591" max="3591" width="14.109375" style="2" customWidth="1"/>
    <col min="3592" max="3592" width="26.5546875" style="2" customWidth="1"/>
    <col min="3593" max="3593" width="12.88671875" style="2" customWidth="1"/>
    <col min="3594" max="3594" width="16.33203125" style="2" customWidth="1"/>
    <col min="3595" max="3595" width="18.44140625" style="2" customWidth="1"/>
    <col min="3596" max="3596" width="20.6640625" style="2" customWidth="1"/>
    <col min="3597" max="3597" width="25.109375" style="2" customWidth="1"/>
    <col min="3598" max="3598" width="10.109375" style="2" customWidth="1"/>
    <col min="3599" max="3599" width="22.109375" style="2" customWidth="1"/>
    <col min="3600" max="3600" width="19.5546875" style="2" customWidth="1"/>
    <col min="3601" max="3601" width="21.88671875" style="2" customWidth="1"/>
    <col min="3602" max="3602" width="16.109375" style="2" customWidth="1"/>
    <col min="3603" max="3603" width="24.109375" style="2" customWidth="1"/>
    <col min="3604" max="3604" width="14" style="2" bestFit="1" customWidth="1"/>
    <col min="3605" max="3840" width="8.88671875" style="2"/>
    <col min="3841" max="3841" width="11.33203125" style="2" customWidth="1"/>
    <col min="3842" max="3842" width="19.44140625" style="2" customWidth="1"/>
    <col min="3843" max="3843" width="38.88671875" style="2" customWidth="1"/>
    <col min="3844" max="3844" width="34" style="2" customWidth="1"/>
    <col min="3845" max="3845" width="22.5546875" style="2" customWidth="1"/>
    <col min="3846" max="3846" width="13.5546875" style="2" customWidth="1"/>
    <col min="3847" max="3847" width="14.109375" style="2" customWidth="1"/>
    <col min="3848" max="3848" width="26.5546875" style="2" customWidth="1"/>
    <col min="3849" max="3849" width="12.88671875" style="2" customWidth="1"/>
    <col min="3850" max="3850" width="16.33203125" style="2" customWidth="1"/>
    <col min="3851" max="3851" width="18.44140625" style="2" customWidth="1"/>
    <col min="3852" max="3852" width="20.6640625" style="2" customWidth="1"/>
    <col min="3853" max="3853" width="25.109375" style="2" customWidth="1"/>
    <col min="3854" max="3854" width="10.109375" style="2" customWidth="1"/>
    <col min="3855" max="3855" width="22.109375" style="2" customWidth="1"/>
    <col min="3856" max="3856" width="19.5546875" style="2" customWidth="1"/>
    <col min="3857" max="3857" width="21.88671875" style="2" customWidth="1"/>
    <col min="3858" max="3858" width="16.109375" style="2" customWidth="1"/>
    <col min="3859" max="3859" width="24.109375" style="2" customWidth="1"/>
    <col min="3860" max="3860" width="14" style="2" bestFit="1" customWidth="1"/>
    <col min="3861" max="4096" width="8.88671875" style="2"/>
    <col min="4097" max="4097" width="11.33203125" style="2" customWidth="1"/>
    <col min="4098" max="4098" width="19.44140625" style="2" customWidth="1"/>
    <col min="4099" max="4099" width="38.88671875" style="2" customWidth="1"/>
    <col min="4100" max="4100" width="34" style="2" customWidth="1"/>
    <col min="4101" max="4101" width="22.5546875" style="2" customWidth="1"/>
    <col min="4102" max="4102" width="13.5546875" style="2" customWidth="1"/>
    <col min="4103" max="4103" width="14.109375" style="2" customWidth="1"/>
    <col min="4104" max="4104" width="26.5546875" style="2" customWidth="1"/>
    <col min="4105" max="4105" width="12.88671875" style="2" customWidth="1"/>
    <col min="4106" max="4106" width="16.33203125" style="2" customWidth="1"/>
    <col min="4107" max="4107" width="18.44140625" style="2" customWidth="1"/>
    <col min="4108" max="4108" width="20.6640625" style="2" customWidth="1"/>
    <col min="4109" max="4109" width="25.109375" style="2" customWidth="1"/>
    <col min="4110" max="4110" width="10.109375" style="2" customWidth="1"/>
    <col min="4111" max="4111" width="22.109375" style="2" customWidth="1"/>
    <col min="4112" max="4112" width="19.5546875" style="2" customWidth="1"/>
    <col min="4113" max="4113" width="21.88671875" style="2" customWidth="1"/>
    <col min="4114" max="4114" width="16.109375" style="2" customWidth="1"/>
    <col min="4115" max="4115" width="24.109375" style="2" customWidth="1"/>
    <col min="4116" max="4116" width="14" style="2" bestFit="1" customWidth="1"/>
    <col min="4117" max="4352" width="8.88671875" style="2"/>
    <col min="4353" max="4353" width="11.33203125" style="2" customWidth="1"/>
    <col min="4354" max="4354" width="19.44140625" style="2" customWidth="1"/>
    <col min="4355" max="4355" width="38.88671875" style="2" customWidth="1"/>
    <col min="4356" max="4356" width="34" style="2" customWidth="1"/>
    <col min="4357" max="4357" width="22.5546875" style="2" customWidth="1"/>
    <col min="4358" max="4358" width="13.5546875" style="2" customWidth="1"/>
    <col min="4359" max="4359" width="14.109375" style="2" customWidth="1"/>
    <col min="4360" max="4360" width="26.5546875" style="2" customWidth="1"/>
    <col min="4361" max="4361" width="12.88671875" style="2" customWidth="1"/>
    <col min="4362" max="4362" width="16.33203125" style="2" customWidth="1"/>
    <col min="4363" max="4363" width="18.44140625" style="2" customWidth="1"/>
    <col min="4364" max="4364" width="20.6640625" style="2" customWidth="1"/>
    <col min="4365" max="4365" width="25.109375" style="2" customWidth="1"/>
    <col min="4366" max="4366" width="10.109375" style="2" customWidth="1"/>
    <col min="4367" max="4367" width="22.109375" style="2" customWidth="1"/>
    <col min="4368" max="4368" width="19.5546875" style="2" customWidth="1"/>
    <col min="4369" max="4369" width="21.88671875" style="2" customWidth="1"/>
    <col min="4370" max="4370" width="16.109375" style="2" customWidth="1"/>
    <col min="4371" max="4371" width="24.109375" style="2" customWidth="1"/>
    <col min="4372" max="4372" width="14" style="2" bestFit="1" customWidth="1"/>
    <col min="4373" max="4608" width="8.88671875" style="2"/>
    <col min="4609" max="4609" width="11.33203125" style="2" customWidth="1"/>
    <col min="4610" max="4610" width="19.44140625" style="2" customWidth="1"/>
    <col min="4611" max="4611" width="38.88671875" style="2" customWidth="1"/>
    <col min="4612" max="4612" width="34" style="2" customWidth="1"/>
    <col min="4613" max="4613" width="22.5546875" style="2" customWidth="1"/>
    <col min="4614" max="4614" width="13.5546875" style="2" customWidth="1"/>
    <col min="4615" max="4615" width="14.109375" style="2" customWidth="1"/>
    <col min="4616" max="4616" width="26.5546875" style="2" customWidth="1"/>
    <col min="4617" max="4617" width="12.88671875" style="2" customWidth="1"/>
    <col min="4618" max="4618" width="16.33203125" style="2" customWidth="1"/>
    <col min="4619" max="4619" width="18.44140625" style="2" customWidth="1"/>
    <col min="4620" max="4620" width="20.6640625" style="2" customWidth="1"/>
    <col min="4621" max="4621" width="25.109375" style="2" customWidth="1"/>
    <col min="4622" max="4622" width="10.109375" style="2" customWidth="1"/>
    <col min="4623" max="4623" width="22.109375" style="2" customWidth="1"/>
    <col min="4624" max="4624" width="19.5546875" style="2" customWidth="1"/>
    <col min="4625" max="4625" width="21.88671875" style="2" customWidth="1"/>
    <col min="4626" max="4626" width="16.109375" style="2" customWidth="1"/>
    <col min="4627" max="4627" width="24.109375" style="2" customWidth="1"/>
    <col min="4628" max="4628" width="14" style="2" bestFit="1" customWidth="1"/>
    <col min="4629" max="4864" width="8.88671875" style="2"/>
    <col min="4865" max="4865" width="11.33203125" style="2" customWidth="1"/>
    <col min="4866" max="4866" width="19.44140625" style="2" customWidth="1"/>
    <col min="4867" max="4867" width="38.88671875" style="2" customWidth="1"/>
    <col min="4868" max="4868" width="34" style="2" customWidth="1"/>
    <col min="4869" max="4869" width="22.5546875" style="2" customWidth="1"/>
    <col min="4870" max="4870" width="13.5546875" style="2" customWidth="1"/>
    <col min="4871" max="4871" width="14.109375" style="2" customWidth="1"/>
    <col min="4872" max="4872" width="26.5546875" style="2" customWidth="1"/>
    <col min="4873" max="4873" width="12.88671875" style="2" customWidth="1"/>
    <col min="4874" max="4874" width="16.33203125" style="2" customWidth="1"/>
    <col min="4875" max="4875" width="18.44140625" style="2" customWidth="1"/>
    <col min="4876" max="4876" width="20.6640625" style="2" customWidth="1"/>
    <col min="4877" max="4877" width="25.109375" style="2" customWidth="1"/>
    <col min="4878" max="4878" width="10.109375" style="2" customWidth="1"/>
    <col min="4879" max="4879" width="22.109375" style="2" customWidth="1"/>
    <col min="4880" max="4880" width="19.5546875" style="2" customWidth="1"/>
    <col min="4881" max="4881" width="21.88671875" style="2" customWidth="1"/>
    <col min="4882" max="4882" width="16.109375" style="2" customWidth="1"/>
    <col min="4883" max="4883" width="24.109375" style="2" customWidth="1"/>
    <col min="4884" max="4884" width="14" style="2" bestFit="1" customWidth="1"/>
    <col min="4885" max="5120" width="8.88671875" style="2"/>
    <col min="5121" max="5121" width="11.33203125" style="2" customWidth="1"/>
    <col min="5122" max="5122" width="19.44140625" style="2" customWidth="1"/>
    <col min="5123" max="5123" width="38.88671875" style="2" customWidth="1"/>
    <col min="5124" max="5124" width="34" style="2" customWidth="1"/>
    <col min="5125" max="5125" width="22.5546875" style="2" customWidth="1"/>
    <col min="5126" max="5126" width="13.5546875" style="2" customWidth="1"/>
    <col min="5127" max="5127" width="14.109375" style="2" customWidth="1"/>
    <col min="5128" max="5128" width="26.5546875" style="2" customWidth="1"/>
    <col min="5129" max="5129" width="12.88671875" style="2" customWidth="1"/>
    <col min="5130" max="5130" width="16.33203125" style="2" customWidth="1"/>
    <col min="5131" max="5131" width="18.44140625" style="2" customWidth="1"/>
    <col min="5132" max="5132" width="20.6640625" style="2" customWidth="1"/>
    <col min="5133" max="5133" width="25.109375" style="2" customWidth="1"/>
    <col min="5134" max="5134" width="10.109375" style="2" customWidth="1"/>
    <col min="5135" max="5135" width="22.109375" style="2" customWidth="1"/>
    <col min="5136" max="5136" width="19.5546875" style="2" customWidth="1"/>
    <col min="5137" max="5137" width="21.88671875" style="2" customWidth="1"/>
    <col min="5138" max="5138" width="16.109375" style="2" customWidth="1"/>
    <col min="5139" max="5139" width="24.109375" style="2" customWidth="1"/>
    <col min="5140" max="5140" width="14" style="2" bestFit="1" customWidth="1"/>
    <col min="5141" max="5376" width="8.88671875" style="2"/>
    <col min="5377" max="5377" width="11.33203125" style="2" customWidth="1"/>
    <col min="5378" max="5378" width="19.44140625" style="2" customWidth="1"/>
    <col min="5379" max="5379" width="38.88671875" style="2" customWidth="1"/>
    <col min="5380" max="5380" width="34" style="2" customWidth="1"/>
    <col min="5381" max="5381" width="22.5546875" style="2" customWidth="1"/>
    <col min="5382" max="5382" width="13.5546875" style="2" customWidth="1"/>
    <col min="5383" max="5383" width="14.109375" style="2" customWidth="1"/>
    <col min="5384" max="5384" width="26.5546875" style="2" customWidth="1"/>
    <col min="5385" max="5385" width="12.88671875" style="2" customWidth="1"/>
    <col min="5386" max="5386" width="16.33203125" style="2" customWidth="1"/>
    <col min="5387" max="5387" width="18.44140625" style="2" customWidth="1"/>
    <col min="5388" max="5388" width="20.6640625" style="2" customWidth="1"/>
    <col min="5389" max="5389" width="25.109375" style="2" customWidth="1"/>
    <col min="5390" max="5390" width="10.109375" style="2" customWidth="1"/>
    <col min="5391" max="5391" width="22.109375" style="2" customWidth="1"/>
    <col min="5392" max="5392" width="19.5546875" style="2" customWidth="1"/>
    <col min="5393" max="5393" width="21.88671875" style="2" customWidth="1"/>
    <col min="5394" max="5394" width="16.109375" style="2" customWidth="1"/>
    <col min="5395" max="5395" width="24.109375" style="2" customWidth="1"/>
    <col min="5396" max="5396" width="14" style="2" bestFit="1" customWidth="1"/>
    <col min="5397" max="5632" width="8.88671875" style="2"/>
    <col min="5633" max="5633" width="11.33203125" style="2" customWidth="1"/>
    <col min="5634" max="5634" width="19.44140625" style="2" customWidth="1"/>
    <col min="5635" max="5635" width="38.88671875" style="2" customWidth="1"/>
    <col min="5636" max="5636" width="34" style="2" customWidth="1"/>
    <col min="5637" max="5637" width="22.5546875" style="2" customWidth="1"/>
    <col min="5638" max="5638" width="13.5546875" style="2" customWidth="1"/>
    <col min="5639" max="5639" width="14.109375" style="2" customWidth="1"/>
    <col min="5640" max="5640" width="26.5546875" style="2" customWidth="1"/>
    <col min="5641" max="5641" width="12.88671875" style="2" customWidth="1"/>
    <col min="5642" max="5642" width="16.33203125" style="2" customWidth="1"/>
    <col min="5643" max="5643" width="18.44140625" style="2" customWidth="1"/>
    <col min="5644" max="5644" width="20.6640625" style="2" customWidth="1"/>
    <col min="5645" max="5645" width="25.109375" style="2" customWidth="1"/>
    <col min="5646" max="5646" width="10.109375" style="2" customWidth="1"/>
    <col min="5647" max="5647" width="22.109375" style="2" customWidth="1"/>
    <col min="5648" max="5648" width="19.5546875" style="2" customWidth="1"/>
    <col min="5649" max="5649" width="21.88671875" style="2" customWidth="1"/>
    <col min="5650" max="5650" width="16.109375" style="2" customWidth="1"/>
    <col min="5651" max="5651" width="24.109375" style="2" customWidth="1"/>
    <col min="5652" max="5652" width="14" style="2" bestFit="1" customWidth="1"/>
    <col min="5653" max="5888" width="8.88671875" style="2"/>
    <col min="5889" max="5889" width="11.33203125" style="2" customWidth="1"/>
    <col min="5890" max="5890" width="19.44140625" style="2" customWidth="1"/>
    <col min="5891" max="5891" width="38.88671875" style="2" customWidth="1"/>
    <col min="5892" max="5892" width="34" style="2" customWidth="1"/>
    <col min="5893" max="5893" width="22.5546875" style="2" customWidth="1"/>
    <col min="5894" max="5894" width="13.5546875" style="2" customWidth="1"/>
    <col min="5895" max="5895" width="14.109375" style="2" customWidth="1"/>
    <col min="5896" max="5896" width="26.5546875" style="2" customWidth="1"/>
    <col min="5897" max="5897" width="12.88671875" style="2" customWidth="1"/>
    <col min="5898" max="5898" width="16.33203125" style="2" customWidth="1"/>
    <col min="5899" max="5899" width="18.44140625" style="2" customWidth="1"/>
    <col min="5900" max="5900" width="20.6640625" style="2" customWidth="1"/>
    <col min="5901" max="5901" width="25.109375" style="2" customWidth="1"/>
    <col min="5902" max="5902" width="10.109375" style="2" customWidth="1"/>
    <col min="5903" max="5903" width="22.109375" style="2" customWidth="1"/>
    <col min="5904" max="5904" width="19.5546875" style="2" customWidth="1"/>
    <col min="5905" max="5905" width="21.88671875" style="2" customWidth="1"/>
    <col min="5906" max="5906" width="16.109375" style="2" customWidth="1"/>
    <col min="5907" max="5907" width="24.109375" style="2" customWidth="1"/>
    <col min="5908" max="5908" width="14" style="2" bestFit="1" customWidth="1"/>
    <col min="5909" max="6144" width="8.88671875" style="2"/>
    <col min="6145" max="6145" width="11.33203125" style="2" customWidth="1"/>
    <col min="6146" max="6146" width="19.44140625" style="2" customWidth="1"/>
    <col min="6147" max="6147" width="38.88671875" style="2" customWidth="1"/>
    <col min="6148" max="6148" width="34" style="2" customWidth="1"/>
    <col min="6149" max="6149" width="22.5546875" style="2" customWidth="1"/>
    <col min="6150" max="6150" width="13.5546875" style="2" customWidth="1"/>
    <col min="6151" max="6151" width="14.109375" style="2" customWidth="1"/>
    <col min="6152" max="6152" width="26.5546875" style="2" customWidth="1"/>
    <col min="6153" max="6153" width="12.88671875" style="2" customWidth="1"/>
    <col min="6154" max="6154" width="16.33203125" style="2" customWidth="1"/>
    <col min="6155" max="6155" width="18.44140625" style="2" customWidth="1"/>
    <col min="6156" max="6156" width="20.6640625" style="2" customWidth="1"/>
    <col min="6157" max="6157" width="25.109375" style="2" customWidth="1"/>
    <col min="6158" max="6158" width="10.109375" style="2" customWidth="1"/>
    <col min="6159" max="6159" width="22.109375" style="2" customWidth="1"/>
    <col min="6160" max="6160" width="19.5546875" style="2" customWidth="1"/>
    <col min="6161" max="6161" width="21.88671875" style="2" customWidth="1"/>
    <col min="6162" max="6162" width="16.109375" style="2" customWidth="1"/>
    <col min="6163" max="6163" width="24.109375" style="2" customWidth="1"/>
    <col min="6164" max="6164" width="14" style="2" bestFit="1" customWidth="1"/>
    <col min="6165" max="6400" width="8.88671875" style="2"/>
    <col min="6401" max="6401" width="11.33203125" style="2" customWidth="1"/>
    <col min="6402" max="6402" width="19.44140625" style="2" customWidth="1"/>
    <col min="6403" max="6403" width="38.88671875" style="2" customWidth="1"/>
    <col min="6404" max="6404" width="34" style="2" customWidth="1"/>
    <col min="6405" max="6405" width="22.5546875" style="2" customWidth="1"/>
    <col min="6406" max="6406" width="13.5546875" style="2" customWidth="1"/>
    <col min="6407" max="6407" width="14.109375" style="2" customWidth="1"/>
    <col min="6408" max="6408" width="26.5546875" style="2" customWidth="1"/>
    <col min="6409" max="6409" width="12.88671875" style="2" customWidth="1"/>
    <col min="6410" max="6410" width="16.33203125" style="2" customWidth="1"/>
    <col min="6411" max="6411" width="18.44140625" style="2" customWidth="1"/>
    <col min="6412" max="6412" width="20.6640625" style="2" customWidth="1"/>
    <col min="6413" max="6413" width="25.109375" style="2" customWidth="1"/>
    <col min="6414" max="6414" width="10.109375" style="2" customWidth="1"/>
    <col min="6415" max="6415" width="22.109375" style="2" customWidth="1"/>
    <col min="6416" max="6416" width="19.5546875" style="2" customWidth="1"/>
    <col min="6417" max="6417" width="21.88671875" style="2" customWidth="1"/>
    <col min="6418" max="6418" width="16.109375" style="2" customWidth="1"/>
    <col min="6419" max="6419" width="24.109375" style="2" customWidth="1"/>
    <col min="6420" max="6420" width="14" style="2" bestFit="1" customWidth="1"/>
    <col min="6421" max="6656" width="8.88671875" style="2"/>
    <col min="6657" max="6657" width="11.33203125" style="2" customWidth="1"/>
    <col min="6658" max="6658" width="19.44140625" style="2" customWidth="1"/>
    <col min="6659" max="6659" width="38.88671875" style="2" customWidth="1"/>
    <col min="6660" max="6660" width="34" style="2" customWidth="1"/>
    <col min="6661" max="6661" width="22.5546875" style="2" customWidth="1"/>
    <col min="6662" max="6662" width="13.5546875" style="2" customWidth="1"/>
    <col min="6663" max="6663" width="14.109375" style="2" customWidth="1"/>
    <col min="6664" max="6664" width="26.5546875" style="2" customWidth="1"/>
    <col min="6665" max="6665" width="12.88671875" style="2" customWidth="1"/>
    <col min="6666" max="6666" width="16.33203125" style="2" customWidth="1"/>
    <col min="6667" max="6667" width="18.44140625" style="2" customWidth="1"/>
    <col min="6668" max="6668" width="20.6640625" style="2" customWidth="1"/>
    <col min="6669" max="6669" width="25.109375" style="2" customWidth="1"/>
    <col min="6670" max="6670" width="10.109375" style="2" customWidth="1"/>
    <col min="6671" max="6671" width="22.109375" style="2" customWidth="1"/>
    <col min="6672" max="6672" width="19.5546875" style="2" customWidth="1"/>
    <col min="6673" max="6673" width="21.88671875" style="2" customWidth="1"/>
    <col min="6674" max="6674" width="16.109375" style="2" customWidth="1"/>
    <col min="6675" max="6675" width="24.109375" style="2" customWidth="1"/>
    <col min="6676" max="6676" width="14" style="2" bestFit="1" customWidth="1"/>
    <col min="6677" max="6912" width="8.88671875" style="2"/>
    <col min="6913" max="6913" width="11.33203125" style="2" customWidth="1"/>
    <col min="6914" max="6914" width="19.44140625" style="2" customWidth="1"/>
    <col min="6915" max="6915" width="38.88671875" style="2" customWidth="1"/>
    <col min="6916" max="6916" width="34" style="2" customWidth="1"/>
    <col min="6917" max="6917" width="22.5546875" style="2" customWidth="1"/>
    <col min="6918" max="6918" width="13.5546875" style="2" customWidth="1"/>
    <col min="6919" max="6919" width="14.109375" style="2" customWidth="1"/>
    <col min="6920" max="6920" width="26.5546875" style="2" customWidth="1"/>
    <col min="6921" max="6921" width="12.88671875" style="2" customWidth="1"/>
    <col min="6922" max="6922" width="16.33203125" style="2" customWidth="1"/>
    <col min="6923" max="6923" width="18.44140625" style="2" customWidth="1"/>
    <col min="6924" max="6924" width="20.6640625" style="2" customWidth="1"/>
    <col min="6925" max="6925" width="25.109375" style="2" customWidth="1"/>
    <col min="6926" max="6926" width="10.109375" style="2" customWidth="1"/>
    <col min="6927" max="6927" width="22.109375" style="2" customWidth="1"/>
    <col min="6928" max="6928" width="19.5546875" style="2" customWidth="1"/>
    <col min="6929" max="6929" width="21.88671875" style="2" customWidth="1"/>
    <col min="6930" max="6930" width="16.109375" style="2" customWidth="1"/>
    <col min="6931" max="6931" width="24.109375" style="2" customWidth="1"/>
    <col min="6932" max="6932" width="14" style="2" bestFit="1" customWidth="1"/>
    <col min="6933" max="7168" width="8.88671875" style="2"/>
    <col min="7169" max="7169" width="11.33203125" style="2" customWidth="1"/>
    <col min="7170" max="7170" width="19.44140625" style="2" customWidth="1"/>
    <col min="7171" max="7171" width="38.88671875" style="2" customWidth="1"/>
    <col min="7172" max="7172" width="34" style="2" customWidth="1"/>
    <col min="7173" max="7173" width="22.5546875" style="2" customWidth="1"/>
    <col min="7174" max="7174" width="13.5546875" style="2" customWidth="1"/>
    <col min="7175" max="7175" width="14.109375" style="2" customWidth="1"/>
    <col min="7176" max="7176" width="26.5546875" style="2" customWidth="1"/>
    <col min="7177" max="7177" width="12.88671875" style="2" customWidth="1"/>
    <col min="7178" max="7178" width="16.33203125" style="2" customWidth="1"/>
    <col min="7179" max="7179" width="18.44140625" style="2" customWidth="1"/>
    <col min="7180" max="7180" width="20.6640625" style="2" customWidth="1"/>
    <col min="7181" max="7181" width="25.109375" style="2" customWidth="1"/>
    <col min="7182" max="7182" width="10.109375" style="2" customWidth="1"/>
    <col min="7183" max="7183" width="22.109375" style="2" customWidth="1"/>
    <col min="7184" max="7184" width="19.5546875" style="2" customWidth="1"/>
    <col min="7185" max="7185" width="21.88671875" style="2" customWidth="1"/>
    <col min="7186" max="7186" width="16.109375" style="2" customWidth="1"/>
    <col min="7187" max="7187" width="24.109375" style="2" customWidth="1"/>
    <col min="7188" max="7188" width="14" style="2" bestFit="1" customWidth="1"/>
    <col min="7189" max="7424" width="8.88671875" style="2"/>
    <col min="7425" max="7425" width="11.33203125" style="2" customWidth="1"/>
    <col min="7426" max="7426" width="19.44140625" style="2" customWidth="1"/>
    <col min="7427" max="7427" width="38.88671875" style="2" customWidth="1"/>
    <col min="7428" max="7428" width="34" style="2" customWidth="1"/>
    <col min="7429" max="7429" width="22.5546875" style="2" customWidth="1"/>
    <col min="7430" max="7430" width="13.5546875" style="2" customWidth="1"/>
    <col min="7431" max="7431" width="14.109375" style="2" customWidth="1"/>
    <col min="7432" max="7432" width="26.5546875" style="2" customWidth="1"/>
    <col min="7433" max="7433" width="12.88671875" style="2" customWidth="1"/>
    <col min="7434" max="7434" width="16.33203125" style="2" customWidth="1"/>
    <col min="7435" max="7435" width="18.44140625" style="2" customWidth="1"/>
    <col min="7436" max="7436" width="20.6640625" style="2" customWidth="1"/>
    <col min="7437" max="7437" width="25.109375" style="2" customWidth="1"/>
    <col min="7438" max="7438" width="10.109375" style="2" customWidth="1"/>
    <col min="7439" max="7439" width="22.109375" style="2" customWidth="1"/>
    <col min="7440" max="7440" width="19.5546875" style="2" customWidth="1"/>
    <col min="7441" max="7441" width="21.88671875" style="2" customWidth="1"/>
    <col min="7442" max="7442" width="16.109375" style="2" customWidth="1"/>
    <col min="7443" max="7443" width="24.109375" style="2" customWidth="1"/>
    <col min="7444" max="7444" width="14" style="2" bestFit="1" customWidth="1"/>
    <col min="7445" max="7680" width="8.88671875" style="2"/>
    <col min="7681" max="7681" width="11.33203125" style="2" customWidth="1"/>
    <col min="7682" max="7682" width="19.44140625" style="2" customWidth="1"/>
    <col min="7683" max="7683" width="38.88671875" style="2" customWidth="1"/>
    <col min="7684" max="7684" width="34" style="2" customWidth="1"/>
    <col min="7685" max="7685" width="22.5546875" style="2" customWidth="1"/>
    <col min="7686" max="7686" width="13.5546875" style="2" customWidth="1"/>
    <col min="7687" max="7687" width="14.109375" style="2" customWidth="1"/>
    <col min="7688" max="7688" width="26.5546875" style="2" customWidth="1"/>
    <col min="7689" max="7689" width="12.88671875" style="2" customWidth="1"/>
    <col min="7690" max="7690" width="16.33203125" style="2" customWidth="1"/>
    <col min="7691" max="7691" width="18.44140625" style="2" customWidth="1"/>
    <col min="7692" max="7692" width="20.6640625" style="2" customWidth="1"/>
    <col min="7693" max="7693" width="25.109375" style="2" customWidth="1"/>
    <col min="7694" max="7694" width="10.109375" style="2" customWidth="1"/>
    <col min="7695" max="7695" width="22.109375" style="2" customWidth="1"/>
    <col min="7696" max="7696" width="19.5546875" style="2" customWidth="1"/>
    <col min="7697" max="7697" width="21.88671875" style="2" customWidth="1"/>
    <col min="7698" max="7698" width="16.109375" style="2" customWidth="1"/>
    <col min="7699" max="7699" width="24.109375" style="2" customWidth="1"/>
    <col min="7700" max="7700" width="14" style="2" bestFit="1" customWidth="1"/>
    <col min="7701" max="7936" width="8.88671875" style="2"/>
    <col min="7937" max="7937" width="11.33203125" style="2" customWidth="1"/>
    <col min="7938" max="7938" width="19.44140625" style="2" customWidth="1"/>
    <col min="7939" max="7939" width="38.88671875" style="2" customWidth="1"/>
    <col min="7940" max="7940" width="34" style="2" customWidth="1"/>
    <col min="7941" max="7941" width="22.5546875" style="2" customWidth="1"/>
    <col min="7942" max="7942" width="13.5546875" style="2" customWidth="1"/>
    <col min="7943" max="7943" width="14.109375" style="2" customWidth="1"/>
    <col min="7944" max="7944" width="26.5546875" style="2" customWidth="1"/>
    <col min="7945" max="7945" width="12.88671875" style="2" customWidth="1"/>
    <col min="7946" max="7946" width="16.33203125" style="2" customWidth="1"/>
    <col min="7947" max="7947" width="18.44140625" style="2" customWidth="1"/>
    <col min="7948" max="7948" width="20.6640625" style="2" customWidth="1"/>
    <col min="7949" max="7949" width="25.109375" style="2" customWidth="1"/>
    <col min="7950" max="7950" width="10.109375" style="2" customWidth="1"/>
    <col min="7951" max="7951" width="22.109375" style="2" customWidth="1"/>
    <col min="7952" max="7952" width="19.5546875" style="2" customWidth="1"/>
    <col min="7953" max="7953" width="21.88671875" style="2" customWidth="1"/>
    <col min="7954" max="7954" width="16.109375" style="2" customWidth="1"/>
    <col min="7955" max="7955" width="24.109375" style="2" customWidth="1"/>
    <col min="7956" max="7956" width="14" style="2" bestFit="1" customWidth="1"/>
    <col min="7957" max="8192" width="8.88671875" style="2"/>
    <col min="8193" max="8193" width="11.33203125" style="2" customWidth="1"/>
    <col min="8194" max="8194" width="19.44140625" style="2" customWidth="1"/>
    <col min="8195" max="8195" width="38.88671875" style="2" customWidth="1"/>
    <col min="8196" max="8196" width="34" style="2" customWidth="1"/>
    <col min="8197" max="8197" width="22.5546875" style="2" customWidth="1"/>
    <col min="8198" max="8198" width="13.5546875" style="2" customWidth="1"/>
    <col min="8199" max="8199" width="14.109375" style="2" customWidth="1"/>
    <col min="8200" max="8200" width="26.5546875" style="2" customWidth="1"/>
    <col min="8201" max="8201" width="12.88671875" style="2" customWidth="1"/>
    <col min="8202" max="8202" width="16.33203125" style="2" customWidth="1"/>
    <col min="8203" max="8203" width="18.44140625" style="2" customWidth="1"/>
    <col min="8204" max="8204" width="20.6640625" style="2" customWidth="1"/>
    <col min="8205" max="8205" width="25.109375" style="2" customWidth="1"/>
    <col min="8206" max="8206" width="10.109375" style="2" customWidth="1"/>
    <col min="8207" max="8207" width="22.109375" style="2" customWidth="1"/>
    <col min="8208" max="8208" width="19.5546875" style="2" customWidth="1"/>
    <col min="8209" max="8209" width="21.88671875" style="2" customWidth="1"/>
    <col min="8210" max="8210" width="16.109375" style="2" customWidth="1"/>
    <col min="8211" max="8211" width="24.109375" style="2" customWidth="1"/>
    <col min="8212" max="8212" width="14" style="2" bestFit="1" customWidth="1"/>
    <col min="8213" max="8448" width="8.88671875" style="2"/>
    <col min="8449" max="8449" width="11.33203125" style="2" customWidth="1"/>
    <col min="8450" max="8450" width="19.44140625" style="2" customWidth="1"/>
    <col min="8451" max="8451" width="38.88671875" style="2" customWidth="1"/>
    <col min="8452" max="8452" width="34" style="2" customWidth="1"/>
    <col min="8453" max="8453" width="22.5546875" style="2" customWidth="1"/>
    <col min="8454" max="8454" width="13.5546875" style="2" customWidth="1"/>
    <col min="8455" max="8455" width="14.109375" style="2" customWidth="1"/>
    <col min="8456" max="8456" width="26.5546875" style="2" customWidth="1"/>
    <col min="8457" max="8457" width="12.88671875" style="2" customWidth="1"/>
    <col min="8458" max="8458" width="16.33203125" style="2" customWidth="1"/>
    <col min="8459" max="8459" width="18.44140625" style="2" customWidth="1"/>
    <col min="8460" max="8460" width="20.6640625" style="2" customWidth="1"/>
    <col min="8461" max="8461" width="25.109375" style="2" customWidth="1"/>
    <col min="8462" max="8462" width="10.109375" style="2" customWidth="1"/>
    <col min="8463" max="8463" width="22.109375" style="2" customWidth="1"/>
    <col min="8464" max="8464" width="19.5546875" style="2" customWidth="1"/>
    <col min="8465" max="8465" width="21.88671875" style="2" customWidth="1"/>
    <col min="8466" max="8466" width="16.109375" style="2" customWidth="1"/>
    <col min="8467" max="8467" width="24.109375" style="2" customWidth="1"/>
    <col min="8468" max="8468" width="14" style="2" bestFit="1" customWidth="1"/>
    <col min="8469" max="8704" width="8.88671875" style="2"/>
    <col min="8705" max="8705" width="11.33203125" style="2" customWidth="1"/>
    <col min="8706" max="8706" width="19.44140625" style="2" customWidth="1"/>
    <col min="8707" max="8707" width="38.88671875" style="2" customWidth="1"/>
    <col min="8708" max="8708" width="34" style="2" customWidth="1"/>
    <col min="8709" max="8709" width="22.5546875" style="2" customWidth="1"/>
    <col min="8710" max="8710" width="13.5546875" style="2" customWidth="1"/>
    <col min="8711" max="8711" width="14.109375" style="2" customWidth="1"/>
    <col min="8712" max="8712" width="26.5546875" style="2" customWidth="1"/>
    <col min="8713" max="8713" width="12.88671875" style="2" customWidth="1"/>
    <col min="8714" max="8714" width="16.33203125" style="2" customWidth="1"/>
    <col min="8715" max="8715" width="18.44140625" style="2" customWidth="1"/>
    <col min="8716" max="8716" width="20.6640625" style="2" customWidth="1"/>
    <col min="8717" max="8717" width="25.109375" style="2" customWidth="1"/>
    <col min="8718" max="8718" width="10.109375" style="2" customWidth="1"/>
    <col min="8719" max="8719" width="22.109375" style="2" customWidth="1"/>
    <col min="8720" max="8720" width="19.5546875" style="2" customWidth="1"/>
    <col min="8721" max="8721" width="21.88671875" style="2" customWidth="1"/>
    <col min="8722" max="8722" width="16.109375" style="2" customWidth="1"/>
    <col min="8723" max="8723" width="24.109375" style="2" customWidth="1"/>
    <col min="8724" max="8724" width="14" style="2" bestFit="1" customWidth="1"/>
    <col min="8725" max="8960" width="8.88671875" style="2"/>
    <col min="8961" max="8961" width="11.33203125" style="2" customWidth="1"/>
    <col min="8962" max="8962" width="19.44140625" style="2" customWidth="1"/>
    <col min="8963" max="8963" width="38.88671875" style="2" customWidth="1"/>
    <col min="8964" max="8964" width="34" style="2" customWidth="1"/>
    <col min="8965" max="8965" width="22.5546875" style="2" customWidth="1"/>
    <col min="8966" max="8966" width="13.5546875" style="2" customWidth="1"/>
    <col min="8967" max="8967" width="14.109375" style="2" customWidth="1"/>
    <col min="8968" max="8968" width="26.5546875" style="2" customWidth="1"/>
    <col min="8969" max="8969" width="12.88671875" style="2" customWidth="1"/>
    <col min="8970" max="8970" width="16.33203125" style="2" customWidth="1"/>
    <col min="8971" max="8971" width="18.44140625" style="2" customWidth="1"/>
    <col min="8972" max="8972" width="20.6640625" style="2" customWidth="1"/>
    <col min="8973" max="8973" width="25.109375" style="2" customWidth="1"/>
    <col min="8974" max="8974" width="10.109375" style="2" customWidth="1"/>
    <col min="8975" max="8975" width="22.109375" style="2" customWidth="1"/>
    <col min="8976" max="8976" width="19.5546875" style="2" customWidth="1"/>
    <col min="8977" max="8977" width="21.88671875" style="2" customWidth="1"/>
    <col min="8978" max="8978" width="16.109375" style="2" customWidth="1"/>
    <col min="8979" max="8979" width="24.109375" style="2" customWidth="1"/>
    <col min="8980" max="8980" width="14" style="2" bestFit="1" customWidth="1"/>
    <col min="8981" max="9216" width="8.88671875" style="2"/>
    <col min="9217" max="9217" width="11.33203125" style="2" customWidth="1"/>
    <col min="9218" max="9218" width="19.44140625" style="2" customWidth="1"/>
    <col min="9219" max="9219" width="38.88671875" style="2" customWidth="1"/>
    <col min="9220" max="9220" width="34" style="2" customWidth="1"/>
    <col min="9221" max="9221" width="22.5546875" style="2" customWidth="1"/>
    <col min="9222" max="9222" width="13.5546875" style="2" customWidth="1"/>
    <col min="9223" max="9223" width="14.109375" style="2" customWidth="1"/>
    <col min="9224" max="9224" width="26.5546875" style="2" customWidth="1"/>
    <col min="9225" max="9225" width="12.88671875" style="2" customWidth="1"/>
    <col min="9226" max="9226" width="16.33203125" style="2" customWidth="1"/>
    <col min="9227" max="9227" width="18.44140625" style="2" customWidth="1"/>
    <col min="9228" max="9228" width="20.6640625" style="2" customWidth="1"/>
    <col min="9229" max="9229" width="25.109375" style="2" customWidth="1"/>
    <col min="9230" max="9230" width="10.109375" style="2" customWidth="1"/>
    <col min="9231" max="9231" width="22.109375" style="2" customWidth="1"/>
    <col min="9232" max="9232" width="19.5546875" style="2" customWidth="1"/>
    <col min="9233" max="9233" width="21.88671875" style="2" customWidth="1"/>
    <col min="9234" max="9234" width="16.109375" style="2" customWidth="1"/>
    <col min="9235" max="9235" width="24.109375" style="2" customWidth="1"/>
    <col min="9236" max="9236" width="14" style="2" bestFit="1" customWidth="1"/>
    <col min="9237" max="9472" width="8.88671875" style="2"/>
    <col min="9473" max="9473" width="11.33203125" style="2" customWidth="1"/>
    <col min="9474" max="9474" width="19.44140625" style="2" customWidth="1"/>
    <col min="9475" max="9475" width="38.88671875" style="2" customWidth="1"/>
    <col min="9476" max="9476" width="34" style="2" customWidth="1"/>
    <col min="9477" max="9477" width="22.5546875" style="2" customWidth="1"/>
    <col min="9478" max="9478" width="13.5546875" style="2" customWidth="1"/>
    <col min="9479" max="9479" width="14.109375" style="2" customWidth="1"/>
    <col min="9480" max="9480" width="26.5546875" style="2" customWidth="1"/>
    <col min="9481" max="9481" width="12.88671875" style="2" customWidth="1"/>
    <col min="9482" max="9482" width="16.33203125" style="2" customWidth="1"/>
    <col min="9483" max="9483" width="18.44140625" style="2" customWidth="1"/>
    <col min="9484" max="9484" width="20.6640625" style="2" customWidth="1"/>
    <col min="9485" max="9485" width="25.109375" style="2" customWidth="1"/>
    <col min="9486" max="9486" width="10.109375" style="2" customWidth="1"/>
    <col min="9487" max="9487" width="22.109375" style="2" customWidth="1"/>
    <col min="9488" max="9488" width="19.5546875" style="2" customWidth="1"/>
    <col min="9489" max="9489" width="21.88671875" style="2" customWidth="1"/>
    <col min="9490" max="9490" width="16.109375" style="2" customWidth="1"/>
    <col min="9491" max="9491" width="24.109375" style="2" customWidth="1"/>
    <col min="9492" max="9492" width="14" style="2" bestFit="1" customWidth="1"/>
    <col min="9493" max="9728" width="8.88671875" style="2"/>
    <col min="9729" max="9729" width="11.33203125" style="2" customWidth="1"/>
    <col min="9730" max="9730" width="19.44140625" style="2" customWidth="1"/>
    <col min="9731" max="9731" width="38.88671875" style="2" customWidth="1"/>
    <col min="9732" max="9732" width="34" style="2" customWidth="1"/>
    <col min="9733" max="9733" width="22.5546875" style="2" customWidth="1"/>
    <col min="9734" max="9734" width="13.5546875" style="2" customWidth="1"/>
    <col min="9735" max="9735" width="14.109375" style="2" customWidth="1"/>
    <col min="9736" max="9736" width="26.5546875" style="2" customWidth="1"/>
    <col min="9737" max="9737" width="12.88671875" style="2" customWidth="1"/>
    <col min="9738" max="9738" width="16.33203125" style="2" customWidth="1"/>
    <col min="9739" max="9739" width="18.44140625" style="2" customWidth="1"/>
    <col min="9740" max="9740" width="20.6640625" style="2" customWidth="1"/>
    <col min="9741" max="9741" width="25.109375" style="2" customWidth="1"/>
    <col min="9742" max="9742" width="10.109375" style="2" customWidth="1"/>
    <col min="9743" max="9743" width="22.109375" style="2" customWidth="1"/>
    <col min="9744" max="9744" width="19.5546875" style="2" customWidth="1"/>
    <col min="9745" max="9745" width="21.88671875" style="2" customWidth="1"/>
    <col min="9746" max="9746" width="16.109375" style="2" customWidth="1"/>
    <col min="9747" max="9747" width="24.109375" style="2" customWidth="1"/>
    <col min="9748" max="9748" width="14" style="2" bestFit="1" customWidth="1"/>
    <col min="9749" max="9984" width="8.88671875" style="2"/>
    <col min="9985" max="9985" width="11.33203125" style="2" customWidth="1"/>
    <col min="9986" max="9986" width="19.44140625" style="2" customWidth="1"/>
    <col min="9987" max="9987" width="38.88671875" style="2" customWidth="1"/>
    <col min="9988" max="9988" width="34" style="2" customWidth="1"/>
    <col min="9989" max="9989" width="22.5546875" style="2" customWidth="1"/>
    <col min="9990" max="9990" width="13.5546875" style="2" customWidth="1"/>
    <col min="9991" max="9991" width="14.109375" style="2" customWidth="1"/>
    <col min="9992" max="9992" width="26.5546875" style="2" customWidth="1"/>
    <col min="9993" max="9993" width="12.88671875" style="2" customWidth="1"/>
    <col min="9994" max="9994" width="16.33203125" style="2" customWidth="1"/>
    <col min="9995" max="9995" width="18.44140625" style="2" customWidth="1"/>
    <col min="9996" max="9996" width="20.6640625" style="2" customWidth="1"/>
    <col min="9997" max="9997" width="25.109375" style="2" customWidth="1"/>
    <col min="9998" max="9998" width="10.109375" style="2" customWidth="1"/>
    <col min="9999" max="9999" width="22.109375" style="2" customWidth="1"/>
    <col min="10000" max="10000" width="19.5546875" style="2" customWidth="1"/>
    <col min="10001" max="10001" width="21.88671875" style="2" customWidth="1"/>
    <col min="10002" max="10002" width="16.109375" style="2" customWidth="1"/>
    <col min="10003" max="10003" width="24.109375" style="2" customWidth="1"/>
    <col min="10004" max="10004" width="14" style="2" bestFit="1" customWidth="1"/>
    <col min="10005" max="10240" width="8.88671875" style="2"/>
    <col min="10241" max="10241" width="11.33203125" style="2" customWidth="1"/>
    <col min="10242" max="10242" width="19.44140625" style="2" customWidth="1"/>
    <col min="10243" max="10243" width="38.88671875" style="2" customWidth="1"/>
    <col min="10244" max="10244" width="34" style="2" customWidth="1"/>
    <col min="10245" max="10245" width="22.5546875" style="2" customWidth="1"/>
    <col min="10246" max="10246" width="13.5546875" style="2" customWidth="1"/>
    <col min="10247" max="10247" width="14.109375" style="2" customWidth="1"/>
    <col min="10248" max="10248" width="26.5546875" style="2" customWidth="1"/>
    <col min="10249" max="10249" width="12.88671875" style="2" customWidth="1"/>
    <col min="10250" max="10250" width="16.33203125" style="2" customWidth="1"/>
    <col min="10251" max="10251" width="18.44140625" style="2" customWidth="1"/>
    <col min="10252" max="10252" width="20.6640625" style="2" customWidth="1"/>
    <col min="10253" max="10253" width="25.109375" style="2" customWidth="1"/>
    <col min="10254" max="10254" width="10.109375" style="2" customWidth="1"/>
    <col min="10255" max="10255" width="22.109375" style="2" customWidth="1"/>
    <col min="10256" max="10256" width="19.5546875" style="2" customWidth="1"/>
    <col min="10257" max="10257" width="21.88671875" style="2" customWidth="1"/>
    <col min="10258" max="10258" width="16.109375" style="2" customWidth="1"/>
    <col min="10259" max="10259" width="24.109375" style="2" customWidth="1"/>
    <col min="10260" max="10260" width="14" style="2" bestFit="1" customWidth="1"/>
    <col min="10261" max="10496" width="8.88671875" style="2"/>
    <col min="10497" max="10497" width="11.33203125" style="2" customWidth="1"/>
    <col min="10498" max="10498" width="19.44140625" style="2" customWidth="1"/>
    <col min="10499" max="10499" width="38.88671875" style="2" customWidth="1"/>
    <col min="10500" max="10500" width="34" style="2" customWidth="1"/>
    <col min="10501" max="10501" width="22.5546875" style="2" customWidth="1"/>
    <col min="10502" max="10502" width="13.5546875" style="2" customWidth="1"/>
    <col min="10503" max="10503" width="14.109375" style="2" customWidth="1"/>
    <col min="10504" max="10504" width="26.5546875" style="2" customWidth="1"/>
    <col min="10505" max="10505" width="12.88671875" style="2" customWidth="1"/>
    <col min="10506" max="10506" width="16.33203125" style="2" customWidth="1"/>
    <col min="10507" max="10507" width="18.44140625" style="2" customWidth="1"/>
    <col min="10508" max="10508" width="20.6640625" style="2" customWidth="1"/>
    <col min="10509" max="10509" width="25.109375" style="2" customWidth="1"/>
    <col min="10510" max="10510" width="10.109375" style="2" customWidth="1"/>
    <col min="10511" max="10511" width="22.109375" style="2" customWidth="1"/>
    <col min="10512" max="10512" width="19.5546875" style="2" customWidth="1"/>
    <col min="10513" max="10513" width="21.88671875" style="2" customWidth="1"/>
    <col min="10514" max="10514" width="16.109375" style="2" customWidth="1"/>
    <col min="10515" max="10515" width="24.109375" style="2" customWidth="1"/>
    <col min="10516" max="10516" width="14" style="2" bestFit="1" customWidth="1"/>
    <col min="10517" max="10752" width="8.88671875" style="2"/>
    <col min="10753" max="10753" width="11.33203125" style="2" customWidth="1"/>
    <col min="10754" max="10754" width="19.44140625" style="2" customWidth="1"/>
    <col min="10755" max="10755" width="38.88671875" style="2" customWidth="1"/>
    <col min="10756" max="10756" width="34" style="2" customWidth="1"/>
    <col min="10757" max="10757" width="22.5546875" style="2" customWidth="1"/>
    <col min="10758" max="10758" width="13.5546875" style="2" customWidth="1"/>
    <col min="10759" max="10759" width="14.109375" style="2" customWidth="1"/>
    <col min="10760" max="10760" width="26.5546875" style="2" customWidth="1"/>
    <col min="10761" max="10761" width="12.88671875" style="2" customWidth="1"/>
    <col min="10762" max="10762" width="16.33203125" style="2" customWidth="1"/>
    <col min="10763" max="10763" width="18.44140625" style="2" customWidth="1"/>
    <col min="10764" max="10764" width="20.6640625" style="2" customWidth="1"/>
    <col min="10765" max="10765" width="25.109375" style="2" customWidth="1"/>
    <col min="10766" max="10766" width="10.109375" style="2" customWidth="1"/>
    <col min="10767" max="10767" width="22.109375" style="2" customWidth="1"/>
    <col min="10768" max="10768" width="19.5546875" style="2" customWidth="1"/>
    <col min="10769" max="10769" width="21.88671875" style="2" customWidth="1"/>
    <col min="10770" max="10770" width="16.109375" style="2" customWidth="1"/>
    <col min="10771" max="10771" width="24.109375" style="2" customWidth="1"/>
    <col min="10772" max="10772" width="14" style="2" bestFit="1" customWidth="1"/>
    <col min="10773" max="11008" width="8.88671875" style="2"/>
    <col min="11009" max="11009" width="11.33203125" style="2" customWidth="1"/>
    <col min="11010" max="11010" width="19.44140625" style="2" customWidth="1"/>
    <col min="11011" max="11011" width="38.88671875" style="2" customWidth="1"/>
    <col min="11012" max="11012" width="34" style="2" customWidth="1"/>
    <col min="11013" max="11013" width="22.5546875" style="2" customWidth="1"/>
    <col min="11014" max="11014" width="13.5546875" style="2" customWidth="1"/>
    <col min="11015" max="11015" width="14.109375" style="2" customWidth="1"/>
    <col min="11016" max="11016" width="26.5546875" style="2" customWidth="1"/>
    <col min="11017" max="11017" width="12.88671875" style="2" customWidth="1"/>
    <col min="11018" max="11018" width="16.33203125" style="2" customWidth="1"/>
    <col min="11019" max="11019" width="18.44140625" style="2" customWidth="1"/>
    <col min="11020" max="11020" width="20.6640625" style="2" customWidth="1"/>
    <col min="11021" max="11021" width="25.109375" style="2" customWidth="1"/>
    <col min="11022" max="11022" width="10.109375" style="2" customWidth="1"/>
    <col min="11023" max="11023" width="22.109375" style="2" customWidth="1"/>
    <col min="11024" max="11024" width="19.5546875" style="2" customWidth="1"/>
    <col min="11025" max="11025" width="21.88671875" style="2" customWidth="1"/>
    <col min="11026" max="11026" width="16.109375" style="2" customWidth="1"/>
    <col min="11027" max="11027" width="24.109375" style="2" customWidth="1"/>
    <col min="11028" max="11028" width="14" style="2" bestFit="1" customWidth="1"/>
    <col min="11029" max="11264" width="8.88671875" style="2"/>
    <col min="11265" max="11265" width="11.33203125" style="2" customWidth="1"/>
    <col min="11266" max="11266" width="19.44140625" style="2" customWidth="1"/>
    <col min="11267" max="11267" width="38.88671875" style="2" customWidth="1"/>
    <col min="11268" max="11268" width="34" style="2" customWidth="1"/>
    <col min="11269" max="11269" width="22.5546875" style="2" customWidth="1"/>
    <col min="11270" max="11270" width="13.5546875" style="2" customWidth="1"/>
    <col min="11271" max="11271" width="14.109375" style="2" customWidth="1"/>
    <col min="11272" max="11272" width="26.5546875" style="2" customWidth="1"/>
    <col min="11273" max="11273" width="12.88671875" style="2" customWidth="1"/>
    <col min="11274" max="11274" width="16.33203125" style="2" customWidth="1"/>
    <col min="11275" max="11275" width="18.44140625" style="2" customWidth="1"/>
    <col min="11276" max="11276" width="20.6640625" style="2" customWidth="1"/>
    <col min="11277" max="11277" width="25.109375" style="2" customWidth="1"/>
    <col min="11278" max="11278" width="10.109375" style="2" customWidth="1"/>
    <col min="11279" max="11279" width="22.109375" style="2" customWidth="1"/>
    <col min="11280" max="11280" width="19.5546875" style="2" customWidth="1"/>
    <col min="11281" max="11281" width="21.88671875" style="2" customWidth="1"/>
    <col min="11282" max="11282" width="16.109375" style="2" customWidth="1"/>
    <col min="11283" max="11283" width="24.109375" style="2" customWidth="1"/>
    <col min="11284" max="11284" width="14" style="2" bestFit="1" customWidth="1"/>
    <col min="11285" max="11520" width="8.88671875" style="2"/>
    <col min="11521" max="11521" width="11.33203125" style="2" customWidth="1"/>
    <col min="11522" max="11522" width="19.44140625" style="2" customWidth="1"/>
    <col min="11523" max="11523" width="38.88671875" style="2" customWidth="1"/>
    <col min="11524" max="11524" width="34" style="2" customWidth="1"/>
    <col min="11525" max="11525" width="22.5546875" style="2" customWidth="1"/>
    <col min="11526" max="11526" width="13.5546875" style="2" customWidth="1"/>
    <col min="11527" max="11527" width="14.109375" style="2" customWidth="1"/>
    <col min="11528" max="11528" width="26.5546875" style="2" customWidth="1"/>
    <col min="11529" max="11529" width="12.88671875" style="2" customWidth="1"/>
    <col min="11530" max="11530" width="16.33203125" style="2" customWidth="1"/>
    <col min="11531" max="11531" width="18.44140625" style="2" customWidth="1"/>
    <col min="11532" max="11532" width="20.6640625" style="2" customWidth="1"/>
    <col min="11533" max="11533" width="25.109375" style="2" customWidth="1"/>
    <col min="11534" max="11534" width="10.109375" style="2" customWidth="1"/>
    <col min="11535" max="11535" width="22.109375" style="2" customWidth="1"/>
    <col min="11536" max="11536" width="19.5546875" style="2" customWidth="1"/>
    <col min="11537" max="11537" width="21.88671875" style="2" customWidth="1"/>
    <col min="11538" max="11538" width="16.109375" style="2" customWidth="1"/>
    <col min="11539" max="11539" width="24.109375" style="2" customWidth="1"/>
    <col min="11540" max="11540" width="14" style="2" bestFit="1" customWidth="1"/>
    <col min="11541" max="11776" width="8.88671875" style="2"/>
    <col min="11777" max="11777" width="11.33203125" style="2" customWidth="1"/>
    <col min="11778" max="11778" width="19.44140625" style="2" customWidth="1"/>
    <col min="11779" max="11779" width="38.88671875" style="2" customWidth="1"/>
    <col min="11780" max="11780" width="34" style="2" customWidth="1"/>
    <col min="11781" max="11781" width="22.5546875" style="2" customWidth="1"/>
    <col min="11782" max="11782" width="13.5546875" style="2" customWidth="1"/>
    <col min="11783" max="11783" width="14.109375" style="2" customWidth="1"/>
    <col min="11784" max="11784" width="26.5546875" style="2" customWidth="1"/>
    <col min="11785" max="11785" width="12.88671875" style="2" customWidth="1"/>
    <col min="11786" max="11786" width="16.33203125" style="2" customWidth="1"/>
    <col min="11787" max="11787" width="18.44140625" style="2" customWidth="1"/>
    <col min="11788" max="11788" width="20.6640625" style="2" customWidth="1"/>
    <col min="11789" max="11789" width="25.109375" style="2" customWidth="1"/>
    <col min="11790" max="11790" width="10.109375" style="2" customWidth="1"/>
    <col min="11791" max="11791" width="22.109375" style="2" customWidth="1"/>
    <col min="11792" max="11792" width="19.5546875" style="2" customWidth="1"/>
    <col min="11793" max="11793" width="21.88671875" style="2" customWidth="1"/>
    <col min="11794" max="11794" width="16.109375" style="2" customWidth="1"/>
    <col min="11795" max="11795" width="24.109375" style="2" customWidth="1"/>
    <col min="11796" max="11796" width="14" style="2" bestFit="1" customWidth="1"/>
    <col min="11797" max="12032" width="8.88671875" style="2"/>
    <col min="12033" max="12033" width="11.33203125" style="2" customWidth="1"/>
    <col min="12034" max="12034" width="19.44140625" style="2" customWidth="1"/>
    <col min="12035" max="12035" width="38.88671875" style="2" customWidth="1"/>
    <col min="12036" max="12036" width="34" style="2" customWidth="1"/>
    <col min="12037" max="12037" width="22.5546875" style="2" customWidth="1"/>
    <col min="12038" max="12038" width="13.5546875" style="2" customWidth="1"/>
    <col min="12039" max="12039" width="14.109375" style="2" customWidth="1"/>
    <col min="12040" max="12040" width="26.5546875" style="2" customWidth="1"/>
    <col min="12041" max="12041" width="12.88671875" style="2" customWidth="1"/>
    <col min="12042" max="12042" width="16.33203125" style="2" customWidth="1"/>
    <col min="12043" max="12043" width="18.44140625" style="2" customWidth="1"/>
    <col min="12044" max="12044" width="20.6640625" style="2" customWidth="1"/>
    <col min="12045" max="12045" width="25.109375" style="2" customWidth="1"/>
    <col min="12046" max="12046" width="10.109375" style="2" customWidth="1"/>
    <col min="12047" max="12047" width="22.109375" style="2" customWidth="1"/>
    <col min="12048" max="12048" width="19.5546875" style="2" customWidth="1"/>
    <col min="12049" max="12049" width="21.88671875" style="2" customWidth="1"/>
    <col min="12050" max="12050" width="16.109375" style="2" customWidth="1"/>
    <col min="12051" max="12051" width="24.109375" style="2" customWidth="1"/>
    <col min="12052" max="12052" width="14" style="2" bestFit="1" customWidth="1"/>
    <col min="12053" max="12288" width="8.88671875" style="2"/>
    <col min="12289" max="12289" width="11.33203125" style="2" customWidth="1"/>
    <col min="12290" max="12290" width="19.44140625" style="2" customWidth="1"/>
    <col min="12291" max="12291" width="38.88671875" style="2" customWidth="1"/>
    <col min="12292" max="12292" width="34" style="2" customWidth="1"/>
    <col min="12293" max="12293" width="22.5546875" style="2" customWidth="1"/>
    <col min="12294" max="12294" width="13.5546875" style="2" customWidth="1"/>
    <col min="12295" max="12295" width="14.109375" style="2" customWidth="1"/>
    <col min="12296" max="12296" width="26.5546875" style="2" customWidth="1"/>
    <col min="12297" max="12297" width="12.88671875" style="2" customWidth="1"/>
    <col min="12298" max="12298" width="16.33203125" style="2" customWidth="1"/>
    <col min="12299" max="12299" width="18.44140625" style="2" customWidth="1"/>
    <col min="12300" max="12300" width="20.6640625" style="2" customWidth="1"/>
    <col min="12301" max="12301" width="25.109375" style="2" customWidth="1"/>
    <col min="12302" max="12302" width="10.109375" style="2" customWidth="1"/>
    <col min="12303" max="12303" width="22.109375" style="2" customWidth="1"/>
    <col min="12304" max="12304" width="19.5546875" style="2" customWidth="1"/>
    <col min="12305" max="12305" width="21.88671875" style="2" customWidth="1"/>
    <col min="12306" max="12306" width="16.109375" style="2" customWidth="1"/>
    <col min="12307" max="12307" width="24.109375" style="2" customWidth="1"/>
    <col min="12308" max="12308" width="14" style="2" bestFit="1" customWidth="1"/>
    <col min="12309" max="12544" width="8.88671875" style="2"/>
    <col min="12545" max="12545" width="11.33203125" style="2" customWidth="1"/>
    <col min="12546" max="12546" width="19.44140625" style="2" customWidth="1"/>
    <col min="12547" max="12547" width="38.88671875" style="2" customWidth="1"/>
    <col min="12548" max="12548" width="34" style="2" customWidth="1"/>
    <col min="12549" max="12549" width="22.5546875" style="2" customWidth="1"/>
    <col min="12550" max="12550" width="13.5546875" style="2" customWidth="1"/>
    <col min="12551" max="12551" width="14.109375" style="2" customWidth="1"/>
    <col min="12552" max="12552" width="26.5546875" style="2" customWidth="1"/>
    <col min="12553" max="12553" width="12.88671875" style="2" customWidth="1"/>
    <col min="12554" max="12554" width="16.33203125" style="2" customWidth="1"/>
    <col min="12555" max="12555" width="18.44140625" style="2" customWidth="1"/>
    <col min="12556" max="12556" width="20.6640625" style="2" customWidth="1"/>
    <col min="12557" max="12557" width="25.109375" style="2" customWidth="1"/>
    <col min="12558" max="12558" width="10.109375" style="2" customWidth="1"/>
    <col min="12559" max="12559" width="22.109375" style="2" customWidth="1"/>
    <col min="12560" max="12560" width="19.5546875" style="2" customWidth="1"/>
    <col min="12561" max="12561" width="21.88671875" style="2" customWidth="1"/>
    <col min="12562" max="12562" width="16.109375" style="2" customWidth="1"/>
    <col min="12563" max="12563" width="24.109375" style="2" customWidth="1"/>
    <col min="12564" max="12564" width="14" style="2" bestFit="1" customWidth="1"/>
    <col min="12565" max="12800" width="8.88671875" style="2"/>
    <col min="12801" max="12801" width="11.33203125" style="2" customWidth="1"/>
    <col min="12802" max="12802" width="19.44140625" style="2" customWidth="1"/>
    <col min="12803" max="12803" width="38.88671875" style="2" customWidth="1"/>
    <col min="12804" max="12804" width="34" style="2" customWidth="1"/>
    <col min="12805" max="12805" width="22.5546875" style="2" customWidth="1"/>
    <col min="12806" max="12806" width="13.5546875" style="2" customWidth="1"/>
    <col min="12807" max="12807" width="14.109375" style="2" customWidth="1"/>
    <col min="12808" max="12808" width="26.5546875" style="2" customWidth="1"/>
    <col min="12809" max="12809" width="12.88671875" style="2" customWidth="1"/>
    <col min="12810" max="12810" width="16.33203125" style="2" customWidth="1"/>
    <col min="12811" max="12811" width="18.44140625" style="2" customWidth="1"/>
    <col min="12812" max="12812" width="20.6640625" style="2" customWidth="1"/>
    <col min="12813" max="12813" width="25.109375" style="2" customWidth="1"/>
    <col min="12814" max="12814" width="10.109375" style="2" customWidth="1"/>
    <col min="12815" max="12815" width="22.109375" style="2" customWidth="1"/>
    <col min="12816" max="12816" width="19.5546875" style="2" customWidth="1"/>
    <col min="12817" max="12817" width="21.88671875" style="2" customWidth="1"/>
    <col min="12818" max="12818" width="16.109375" style="2" customWidth="1"/>
    <col min="12819" max="12819" width="24.109375" style="2" customWidth="1"/>
    <col min="12820" max="12820" width="14" style="2" bestFit="1" customWidth="1"/>
    <col min="12821" max="13056" width="8.88671875" style="2"/>
    <col min="13057" max="13057" width="11.33203125" style="2" customWidth="1"/>
    <col min="13058" max="13058" width="19.44140625" style="2" customWidth="1"/>
    <col min="13059" max="13059" width="38.88671875" style="2" customWidth="1"/>
    <col min="13060" max="13060" width="34" style="2" customWidth="1"/>
    <col min="13061" max="13061" width="22.5546875" style="2" customWidth="1"/>
    <col min="13062" max="13062" width="13.5546875" style="2" customWidth="1"/>
    <col min="13063" max="13063" width="14.109375" style="2" customWidth="1"/>
    <col min="13064" max="13064" width="26.5546875" style="2" customWidth="1"/>
    <col min="13065" max="13065" width="12.88671875" style="2" customWidth="1"/>
    <col min="13066" max="13066" width="16.33203125" style="2" customWidth="1"/>
    <col min="13067" max="13067" width="18.44140625" style="2" customWidth="1"/>
    <col min="13068" max="13068" width="20.6640625" style="2" customWidth="1"/>
    <col min="13069" max="13069" width="25.109375" style="2" customWidth="1"/>
    <col min="13070" max="13070" width="10.109375" style="2" customWidth="1"/>
    <col min="13071" max="13071" width="22.109375" style="2" customWidth="1"/>
    <col min="13072" max="13072" width="19.5546875" style="2" customWidth="1"/>
    <col min="13073" max="13073" width="21.88671875" style="2" customWidth="1"/>
    <col min="13074" max="13074" width="16.109375" style="2" customWidth="1"/>
    <col min="13075" max="13075" width="24.109375" style="2" customWidth="1"/>
    <col min="13076" max="13076" width="14" style="2" bestFit="1" customWidth="1"/>
    <col min="13077" max="13312" width="8.88671875" style="2"/>
    <col min="13313" max="13313" width="11.33203125" style="2" customWidth="1"/>
    <col min="13314" max="13314" width="19.44140625" style="2" customWidth="1"/>
    <col min="13315" max="13315" width="38.88671875" style="2" customWidth="1"/>
    <col min="13316" max="13316" width="34" style="2" customWidth="1"/>
    <col min="13317" max="13317" width="22.5546875" style="2" customWidth="1"/>
    <col min="13318" max="13318" width="13.5546875" style="2" customWidth="1"/>
    <col min="13319" max="13319" width="14.109375" style="2" customWidth="1"/>
    <col min="13320" max="13320" width="26.5546875" style="2" customWidth="1"/>
    <col min="13321" max="13321" width="12.88671875" style="2" customWidth="1"/>
    <col min="13322" max="13322" width="16.33203125" style="2" customWidth="1"/>
    <col min="13323" max="13323" width="18.44140625" style="2" customWidth="1"/>
    <col min="13324" max="13324" width="20.6640625" style="2" customWidth="1"/>
    <col min="13325" max="13325" width="25.109375" style="2" customWidth="1"/>
    <col min="13326" max="13326" width="10.109375" style="2" customWidth="1"/>
    <col min="13327" max="13327" width="22.109375" style="2" customWidth="1"/>
    <col min="13328" max="13328" width="19.5546875" style="2" customWidth="1"/>
    <col min="13329" max="13329" width="21.88671875" style="2" customWidth="1"/>
    <col min="13330" max="13330" width="16.109375" style="2" customWidth="1"/>
    <col min="13331" max="13331" width="24.109375" style="2" customWidth="1"/>
    <col min="13332" max="13332" width="14" style="2" bestFit="1" customWidth="1"/>
    <col min="13333" max="13568" width="8.88671875" style="2"/>
    <col min="13569" max="13569" width="11.33203125" style="2" customWidth="1"/>
    <col min="13570" max="13570" width="19.44140625" style="2" customWidth="1"/>
    <col min="13571" max="13571" width="38.88671875" style="2" customWidth="1"/>
    <col min="13572" max="13572" width="34" style="2" customWidth="1"/>
    <col min="13573" max="13573" width="22.5546875" style="2" customWidth="1"/>
    <col min="13574" max="13574" width="13.5546875" style="2" customWidth="1"/>
    <col min="13575" max="13575" width="14.109375" style="2" customWidth="1"/>
    <col min="13576" max="13576" width="26.5546875" style="2" customWidth="1"/>
    <col min="13577" max="13577" width="12.88671875" style="2" customWidth="1"/>
    <col min="13578" max="13578" width="16.33203125" style="2" customWidth="1"/>
    <col min="13579" max="13579" width="18.44140625" style="2" customWidth="1"/>
    <col min="13580" max="13580" width="20.6640625" style="2" customWidth="1"/>
    <col min="13581" max="13581" width="25.109375" style="2" customWidth="1"/>
    <col min="13582" max="13582" width="10.109375" style="2" customWidth="1"/>
    <col min="13583" max="13583" width="22.109375" style="2" customWidth="1"/>
    <col min="13584" max="13584" width="19.5546875" style="2" customWidth="1"/>
    <col min="13585" max="13585" width="21.88671875" style="2" customWidth="1"/>
    <col min="13586" max="13586" width="16.109375" style="2" customWidth="1"/>
    <col min="13587" max="13587" width="24.109375" style="2" customWidth="1"/>
    <col min="13588" max="13588" width="14" style="2" bestFit="1" customWidth="1"/>
    <col min="13589" max="13824" width="8.88671875" style="2"/>
    <col min="13825" max="13825" width="11.33203125" style="2" customWidth="1"/>
    <col min="13826" max="13826" width="19.44140625" style="2" customWidth="1"/>
    <col min="13827" max="13827" width="38.88671875" style="2" customWidth="1"/>
    <col min="13828" max="13828" width="34" style="2" customWidth="1"/>
    <col min="13829" max="13829" width="22.5546875" style="2" customWidth="1"/>
    <col min="13830" max="13830" width="13.5546875" style="2" customWidth="1"/>
    <col min="13831" max="13831" width="14.109375" style="2" customWidth="1"/>
    <col min="13832" max="13832" width="26.5546875" style="2" customWidth="1"/>
    <col min="13833" max="13833" width="12.88671875" style="2" customWidth="1"/>
    <col min="13834" max="13834" width="16.33203125" style="2" customWidth="1"/>
    <col min="13835" max="13835" width="18.44140625" style="2" customWidth="1"/>
    <col min="13836" max="13836" width="20.6640625" style="2" customWidth="1"/>
    <col min="13837" max="13837" width="25.109375" style="2" customWidth="1"/>
    <col min="13838" max="13838" width="10.109375" style="2" customWidth="1"/>
    <col min="13839" max="13839" width="22.109375" style="2" customWidth="1"/>
    <col min="13840" max="13840" width="19.5546875" style="2" customWidth="1"/>
    <col min="13841" max="13841" width="21.88671875" style="2" customWidth="1"/>
    <col min="13842" max="13842" width="16.109375" style="2" customWidth="1"/>
    <col min="13843" max="13843" width="24.109375" style="2" customWidth="1"/>
    <col min="13844" max="13844" width="14" style="2" bestFit="1" customWidth="1"/>
    <col min="13845" max="14080" width="8.88671875" style="2"/>
    <col min="14081" max="14081" width="11.33203125" style="2" customWidth="1"/>
    <col min="14082" max="14082" width="19.44140625" style="2" customWidth="1"/>
    <col min="14083" max="14083" width="38.88671875" style="2" customWidth="1"/>
    <col min="14084" max="14084" width="34" style="2" customWidth="1"/>
    <col min="14085" max="14085" width="22.5546875" style="2" customWidth="1"/>
    <col min="14086" max="14086" width="13.5546875" style="2" customWidth="1"/>
    <col min="14087" max="14087" width="14.109375" style="2" customWidth="1"/>
    <col min="14088" max="14088" width="26.5546875" style="2" customWidth="1"/>
    <col min="14089" max="14089" width="12.88671875" style="2" customWidth="1"/>
    <col min="14090" max="14090" width="16.33203125" style="2" customWidth="1"/>
    <col min="14091" max="14091" width="18.44140625" style="2" customWidth="1"/>
    <col min="14092" max="14092" width="20.6640625" style="2" customWidth="1"/>
    <col min="14093" max="14093" width="25.109375" style="2" customWidth="1"/>
    <col min="14094" max="14094" width="10.109375" style="2" customWidth="1"/>
    <col min="14095" max="14095" width="22.109375" style="2" customWidth="1"/>
    <col min="14096" max="14096" width="19.5546875" style="2" customWidth="1"/>
    <col min="14097" max="14097" width="21.88671875" style="2" customWidth="1"/>
    <col min="14098" max="14098" width="16.109375" style="2" customWidth="1"/>
    <col min="14099" max="14099" width="24.109375" style="2" customWidth="1"/>
    <col min="14100" max="14100" width="14" style="2" bestFit="1" customWidth="1"/>
    <col min="14101" max="14336" width="8.88671875" style="2"/>
    <col min="14337" max="14337" width="11.33203125" style="2" customWidth="1"/>
    <col min="14338" max="14338" width="19.44140625" style="2" customWidth="1"/>
    <col min="14339" max="14339" width="38.88671875" style="2" customWidth="1"/>
    <col min="14340" max="14340" width="34" style="2" customWidth="1"/>
    <col min="14341" max="14341" width="22.5546875" style="2" customWidth="1"/>
    <col min="14342" max="14342" width="13.5546875" style="2" customWidth="1"/>
    <col min="14343" max="14343" width="14.109375" style="2" customWidth="1"/>
    <col min="14344" max="14344" width="26.5546875" style="2" customWidth="1"/>
    <col min="14345" max="14345" width="12.88671875" style="2" customWidth="1"/>
    <col min="14346" max="14346" width="16.33203125" style="2" customWidth="1"/>
    <col min="14347" max="14347" width="18.44140625" style="2" customWidth="1"/>
    <col min="14348" max="14348" width="20.6640625" style="2" customWidth="1"/>
    <col min="14349" max="14349" width="25.109375" style="2" customWidth="1"/>
    <col min="14350" max="14350" width="10.109375" style="2" customWidth="1"/>
    <col min="14351" max="14351" width="22.109375" style="2" customWidth="1"/>
    <col min="14352" max="14352" width="19.5546875" style="2" customWidth="1"/>
    <col min="14353" max="14353" width="21.88671875" style="2" customWidth="1"/>
    <col min="14354" max="14354" width="16.109375" style="2" customWidth="1"/>
    <col min="14355" max="14355" width="24.109375" style="2" customWidth="1"/>
    <col min="14356" max="14356" width="14" style="2" bestFit="1" customWidth="1"/>
    <col min="14357" max="14592" width="8.88671875" style="2"/>
    <col min="14593" max="14593" width="11.33203125" style="2" customWidth="1"/>
    <col min="14594" max="14594" width="19.44140625" style="2" customWidth="1"/>
    <col min="14595" max="14595" width="38.88671875" style="2" customWidth="1"/>
    <col min="14596" max="14596" width="34" style="2" customWidth="1"/>
    <col min="14597" max="14597" width="22.5546875" style="2" customWidth="1"/>
    <col min="14598" max="14598" width="13.5546875" style="2" customWidth="1"/>
    <col min="14599" max="14599" width="14.109375" style="2" customWidth="1"/>
    <col min="14600" max="14600" width="26.5546875" style="2" customWidth="1"/>
    <col min="14601" max="14601" width="12.88671875" style="2" customWidth="1"/>
    <col min="14602" max="14602" width="16.33203125" style="2" customWidth="1"/>
    <col min="14603" max="14603" width="18.44140625" style="2" customWidth="1"/>
    <col min="14604" max="14604" width="20.6640625" style="2" customWidth="1"/>
    <col min="14605" max="14605" width="25.109375" style="2" customWidth="1"/>
    <col min="14606" max="14606" width="10.109375" style="2" customWidth="1"/>
    <col min="14607" max="14607" width="22.109375" style="2" customWidth="1"/>
    <col min="14608" max="14608" width="19.5546875" style="2" customWidth="1"/>
    <col min="14609" max="14609" width="21.88671875" style="2" customWidth="1"/>
    <col min="14610" max="14610" width="16.109375" style="2" customWidth="1"/>
    <col min="14611" max="14611" width="24.109375" style="2" customWidth="1"/>
    <col min="14612" max="14612" width="14" style="2" bestFit="1" customWidth="1"/>
    <col min="14613" max="14848" width="8.88671875" style="2"/>
    <col min="14849" max="14849" width="11.33203125" style="2" customWidth="1"/>
    <col min="14850" max="14850" width="19.44140625" style="2" customWidth="1"/>
    <col min="14851" max="14851" width="38.88671875" style="2" customWidth="1"/>
    <col min="14852" max="14852" width="34" style="2" customWidth="1"/>
    <col min="14853" max="14853" width="22.5546875" style="2" customWidth="1"/>
    <col min="14854" max="14854" width="13.5546875" style="2" customWidth="1"/>
    <col min="14855" max="14855" width="14.109375" style="2" customWidth="1"/>
    <col min="14856" max="14856" width="26.5546875" style="2" customWidth="1"/>
    <col min="14857" max="14857" width="12.88671875" style="2" customWidth="1"/>
    <col min="14858" max="14858" width="16.33203125" style="2" customWidth="1"/>
    <col min="14859" max="14859" width="18.44140625" style="2" customWidth="1"/>
    <col min="14860" max="14860" width="20.6640625" style="2" customWidth="1"/>
    <col min="14861" max="14861" width="25.109375" style="2" customWidth="1"/>
    <col min="14862" max="14862" width="10.109375" style="2" customWidth="1"/>
    <col min="14863" max="14863" width="22.109375" style="2" customWidth="1"/>
    <col min="14864" max="14864" width="19.5546875" style="2" customWidth="1"/>
    <col min="14865" max="14865" width="21.88671875" style="2" customWidth="1"/>
    <col min="14866" max="14866" width="16.109375" style="2" customWidth="1"/>
    <col min="14867" max="14867" width="24.109375" style="2" customWidth="1"/>
    <col min="14868" max="14868" width="14" style="2" bestFit="1" customWidth="1"/>
    <col min="14869" max="15104" width="8.88671875" style="2"/>
    <col min="15105" max="15105" width="11.33203125" style="2" customWidth="1"/>
    <col min="15106" max="15106" width="19.44140625" style="2" customWidth="1"/>
    <col min="15107" max="15107" width="38.88671875" style="2" customWidth="1"/>
    <col min="15108" max="15108" width="34" style="2" customWidth="1"/>
    <col min="15109" max="15109" width="22.5546875" style="2" customWidth="1"/>
    <col min="15110" max="15110" width="13.5546875" style="2" customWidth="1"/>
    <col min="15111" max="15111" width="14.109375" style="2" customWidth="1"/>
    <col min="15112" max="15112" width="26.5546875" style="2" customWidth="1"/>
    <col min="15113" max="15113" width="12.88671875" style="2" customWidth="1"/>
    <col min="15114" max="15114" width="16.33203125" style="2" customWidth="1"/>
    <col min="15115" max="15115" width="18.44140625" style="2" customWidth="1"/>
    <col min="15116" max="15116" width="20.6640625" style="2" customWidth="1"/>
    <col min="15117" max="15117" width="25.109375" style="2" customWidth="1"/>
    <col min="15118" max="15118" width="10.109375" style="2" customWidth="1"/>
    <col min="15119" max="15119" width="22.109375" style="2" customWidth="1"/>
    <col min="15120" max="15120" width="19.5546875" style="2" customWidth="1"/>
    <col min="15121" max="15121" width="21.88671875" style="2" customWidth="1"/>
    <col min="15122" max="15122" width="16.109375" style="2" customWidth="1"/>
    <col min="15123" max="15123" width="24.109375" style="2" customWidth="1"/>
    <col min="15124" max="15124" width="14" style="2" bestFit="1" customWidth="1"/>
    <col min="15125" max="15360" width="8.88671875" style="2"/>
    <col min="15361" max="15361" width="11.33203125" style="2" customWidth="1"/>
    <col min="15362" max="15362" width="19.44140625" style="2" customWidth="1"/>
    <col min="15363" max="15363" width="38.88671875" style="2" customWidth="1"/>
    <col min="15364" max="15364" width="34" style="2" customWidth="1"/>
    <col min="15365" max="15365" width="22.5546875" style="2" customWidth="1"/>
    <col min="15366" max="15366" width="13.5546875" style="2" customWidth="1"/>
    <col min="15367" max="15367" width="14.109375" style="2" customWidth="1"/>
    <col min="15368" max="15368" width="26.5546875" style="2" customWidth="1"/>
    <col min="15369" max="15369" width="12.88671875" style="2" customWidth="1"/>
    <col min="15370" max="15370" width="16.33203125" style="2" customWidth="1"/>
    <col min="15371" max="15371" width="18.44140625" style="2" customWidth="1"/>
    <col min="15372" max="15372" width="20.6640625" style="2" customWidth="1"/>
    <col min="15373" max="15373" width="25.109375" style="2" customWidth="1"/>
    <col min="15374" max="15374" width="10.109375" style="2" customWidth="1"/>
    <col min="15375" max="15375" width="22.109375" style="2" customWidth="1"/>
    <col min="15376" max="15376" width="19.5546875" style="2" customWidth="1"/>
    <col min="15377" max="15377" width="21.88671875" style="2" customWidth="1"/>
    <col min="15378" max="15378" width="16.109375" style="2" customWidth="1"/>
    <col min="15379" max="15379" width="24.109375" style="2" customWidth="1"/>
    <col min="15380" max="15380" width="14" style="2" bestFit="1" customWidth="1"/>
    <col min="15381" max="15616" width="8.88671875" style="2"/>
    <col min="15617" max="15617" width="11.33203125" style="2" customWidth="1"/>
    <col min="15618" max="15618" width="19.44140625" style="2" customWidth="1"/>
    <col min="15619" max="15619" width="38.88671875" style="2" customWidth="1"/>
    <col min="15620" max="15620" width="34" style="2" customWidth="1"/>
    <col min="15621" max="15621" width="22.5546875" style="2" customWidth="1"/>
    <col min="15622" max="15622" width="13.5546875" style="2" customWidth="1"/>
    <col min="15623" max="15623" width="14.109375" style="2" customWidth="1"/>
    <col min="15624" max="15624" width="26.5546875" style="2" customWidth="1"/>
    <col min="15625" max="15625" width="12.88671875" style="2" customWidth="1"/>
    <col min="15626" max="15626" width="16.33203125" style="2" customWidth="1"/>
    <col min="15627" max="15627" width="18.44140625" style="2" customWidth="1"/>
    <col min="15628" max="15628" width="20.6640625" style="2" customWidth="1"/>
    <col min="15629" max="15629" width="25.109375" style="2" customWidth="1"/>
    <col min="15630" max="15630" width="10.109375" style="2" customWidth="1"/>
    <col min="15631" max="15631" width="22.109375" style="2" customWidth="1"/>
    <col min="15632" max="15632" width="19.5546875" style="2" customWidth="1"/>
    <col min="15633" max="15633" width="21.88671875" style="2" customWidth="1"/>
    <col min="15634" max="15634" width="16.109375" style="2" customWidth="1"/>
    <col min="15635" max="15635" width="24.109375" style="2" customWidth="1"/>
    <col min="15636" max="15636" width="14" style="2" bestFit="1" customWidth="1"/>
    <col min="15637" max="15872" width="8.88671875" style="2"/>
    <col min="15873" max="15873" width="11.33203125" style="2" customWidth="1"/>
    <col min="15874" max="15874" width="19.44140625" style="2" customWidth="1"/>
    <col min="15875" max="15875" width="38.88671875" style="2" customWidth="1"/>
    <col min="15876" max="15876" width="34" style="2" customWidth="1"/>
    <col min="15877" max="15877" width="22.5546875" style="2" customWidth="1"/>
    <col min="15878" max="15878" width="13.5546875" style="2" customWidth="1"/>
    <col min="15879" max="15879" width="14.109375" style="2" customWidth="1"/>
    <col min="15880" max="15880" width="26.5546875" style="2" customWidth="1"/>
    <col min="15881" max="15881" width="12.88671875" style="2" customWidth="1"/>
    <col min="15882" max="15882" width="16.33203125" style="2" customWidth="1"/>
    <col min="15883" max="15883" width="18.44140625" style="2" customWidth="1"/>
    <col min="15884" max="15884" width="20.6640625" style="2" customWidth="1"/>
    <col min="15885" max="15885" width="25.109375" style="2" customWidth="1"/>
    <col min="15886" max="15886" width="10.109375" style="2" customWidth="1"/>
    <col min="15887" max="15887" width="22.109375" style="2" customWidth="1"/>
    <col min="15888" max="15888" width="19.5546875" style="2" customWidth="1"/>
    <col min="15889" max="15889" width="21.88671875" style="2" customWidth="1"/>
    <col min="15890" max="15890" width="16.109375" style="2" customWidth="1"/>
    <col min="15891" max="15891" width="24.109375" style="2" customWidth="1"/>
    <col min="15892" max="15892" width="14" style="2" bestFit="1" customWidth="1"/>
    <col min="15893" max="16128" width="8.88671875" style="2"/>
    <col min="16129" max="16129" width="11.33203125" style="2" customWidth="1"/>
    <col min="16130" max="16130" width="19.44140625" style="2" customWidth="1"/>
    <col min="16131" max="16131" width="38.88671875" style="2" customWidth="1"/>
    <col min="16132" max="16132" width="34" style="2" customWidth="1"/>
    <col min="16133" max="16133" width="22.5546875" style="2" customWidth="1"/>
    <col min="16134" max="16134" width="13.5546875" style="2" customWidth="1"/>
    <col min="16135" max="16135" width="14.109375" style="2" customWidth="1"/>
    <col min="16136" max="16136" width="26.5546875" style="2" customWidth="1"/>
    <col min="16137" max="16137" width="12.88671875" style="2" customWidth="1"/>
    <col min="16138" max="16138" width="16.33203125" style="2" customWidth="1"/>
    <col min="16139" max="16139" width="18.44140625" style="2" customWidth="1"/>
    <col min="16140" max="16140" width="20.6640625" style="2" customWidth="1"/>
    <col min="16141" max="16141" width="25.109375" style="2" customWidth="1"/>
    <col min="16142" max="16142" width="10.109375" style="2" customWidth="1"/>
    <col min="16143" max="16143" width="22.109375" style="2" customWidth="1"/>
    <col min="16144" max="16144" width="19.5546875" style="2" customWidth="1"/>
    <col min="16145" max="16145" width="21.88671875" style="2" customWidth="1"/>
    <col min="16146" max="16146" width="16.109375" style="2" customWidth="1"/>
    <col min="16147" max="16147" width="24.109375" style="2" customWidth="1"/>
    <col min="16148" max="16148" width="14" style="2" bestFit="1" customWidth="1"/>
    <col min="16149" max="16384" width="8.88671875" style="2"/>
  </cols>
  <sheetData>
    <row r="1" spans="1:18" ht="36.75" customHeight="1" x14ac:dyDescent="0.25">
      <c r="A1" s="147" t="s">
        <v>0</v>
      </c>
      <c r="B1" s="149" t="s">
        <v>1</v>
      </c>
      <c r="C1" s="151" t="s">
        <v>2</v>
      </c>
      <c r="D1" s="151" t="s">
        <v>3</v>
      </c>
      <c r="E1" s="151" t="s">
        <v>4</v>
      </c>
      <c r="F1" s="151" t="s">
        <v>5</v>
      </c>
      <c r="G1" s="151" t="s">
        <v>6</v>
      </c>
      <c r="H1" s="151" t="s">
        <v>7</v>
      </c>
      <c r="I1" s="149" t="s">
        <v>8</v>
      </c>
      <c r="J1" s="149" t="s">
        <v>9</v>
      </c>
      <c r="K1" s="149" t="s">
        <v>10</v>
      </c>
      <c r="L1" s="144" t="s">
        <v>11</v>
      </c>
      <c r="M1" s="145"/>
      <c r="N1" s="145"/>
      <c r="O1" s="145"/>
      <c r="P1" s="145"/>
      <c r="Q1" s="146"/>
      <c r="R1" s="1"/>
    </row>
    <row r="2" spans="1:18" ht="81" customHeight="1" x14ac:dyDescent="0.25">
      <c r="A2" s="148"/>
      <c r="B2" s="150"/>
      <c r="C2" s="152"/>
      <c r="D2" s="152"/>
      <c r="E2" s="152"/>
      <c r="F2" s="152"/>
      <c r="G2" s="152"/>
      <c r="H2" s="152"/>
      <c r="I2" s="150"/>
      <c r="J2" s="150"/>
      <c r="K2" s="150"/>
      <c r="L2" s="69" t="s">
        <v>12</v>
      </c>
      <c r="M2" s="69" t="s">
        <v>13</v>
      </c>
      <c r="N2" s="69" t="s">
        <v>14</v>
      </c>
      <c r="O2" s="69" t="s">
        <v>15</v>
      </c>
      <c r="P2" s="69" t="s">
        <v>16</v>
      </c>
      <c r="Q2" s="69" t="s">
        <v>17</v>
      </c>
      <c r="R2" s="4" t="s">
        <v>18</v>
      </c>
    </row>
    <row r="3" spans="1:18" ht="53.25" customHeight="1" x14ac:dyDescent="0.25">
      <c r="A3" s="68" t="s">
        <v>19</v>
      </c>
      <c r="B3" s="69" t="s">
        <v>20</v>
      </c>
      <c r="C3" s="70" t="s">
        <v>21</v>
      </c>
      <c r="D3" s="70" t="s">
        <v>22</v>
      </c>
      <c r="E3" s="70" t="s">
        <v>23</v>
      </c>
      <c r="F3" s="70" t="s">
        <v>24</v>
      </c>
      <c r="G3" s="70" t="s">
        <v>25</v>
      </c>
      <c r="H3" s="70" t="s">
        <v>26</v>
      </c>
      <c r="I3" s="69" t="s">
        <v>27</v>
      </c>
      <c r="J3" s="69" t="s">
        <v>28</v>
      </c>
      <c r="K3" s="69" t="s">
        <v>29</v>
      </c>
      <c r="L3" s="69" t="s">
        <v>30</v>
      </c>
      <c r="M3" s="69" t="s">
        <v>31</v>
      </c>
      <c r="N3" s="69" t="s">
        <v>32</v>
      </c>
      <c r="O3" s="69" t="s">
        <v>33</v>
      </c>
      <c r="P3" s="69" t="s">
        <v>34</v>
      </c>
      <c r="Q3" s="69" t="s">
        <v>35</v>
      </c>
      <c r="R3" s="7" t="s">
        <v>36</v>
      </c>
    </row>
    <row r="4" spans="1:18" ht="69.75" customHeight="1" x14ac:dyDescent="0.25">
      <c r="A4" s="68" t="s">
        <v>37</v>
      </c>
      <c r="B4" s="69" t="s">
        <v>38</v>
      </c>
      <c r="C4" s="70" t="s">
        <v>39</v>
      </c>
      <c r="D4" s="70" t="s">
        <v>40</v>
      </c>
      <c r="E4" s="70" t="s">
        <v>41</v>
      </c>
      <c r="F4" s="70" t="s">
        <v>42</v>
      </c>
      <c r="G4" s="70" t="s">
        <v>43</v>
      </c>
      <c r="H4" s="70" t="s">
        <v>44</v>
      </c>
      <c r="I4" s="69" t="s">
        <v>45</v>
      </c>
      <c r="J4" s="69" t="s">
        <v>46</v>
      </c>
      <c r="K4" s="69" t="s">
        <v>47</v>
      </c>
      <c r="L4" s="69" t="s">
        <v>48</v>
      </c>
      <c r="M4" s="69" t="s">
        <v>49</v>
      </c>
      <c r="N4" s="69" t="s">
        <v>50</v>
      </c>
      <c r="O4" s="69" t="s">
        <v>51</v>
      </c>
      <c r="P4" s="69" t="s">
        <v>52</v>
      </c>
      <c r="Q4" s="69" t="s">
        <v>53</v>
      </c>
      <c r="R4" s="7" t="s">
        <v>54</v>
      </c>
    </row>
    <row r="5" spans="1:18" ht="29.25" customHeight="1" x14ac:dyDescent="0.25">
      <c r="A5" s="8">
        <v>1</v>
      </c>
      <c r="B5" s="9">
        <v>2</v>
      </c>
      <c r="C5" s="9">
        <v>3</v>
      </c>
      <c r="D5" s="9">
        <v>4</v>
      </c>
      <c r="E5" s="9">
        <v>5</v>
      </c>
      <c r="F5" s="9">
        <v>6</v>
      </c>
      <c r="G5" s="9">
        <v>7</v>
      </c>
      <c r="H5" s="9">
        <v>8</v>
      </c>
      <c r="I5" s="9">
        <v>9</v>
      </c>
      <c r="J5" s="9">
        <v>10</v>
      </c>
      <c r="K5" s="9">
        <v>11</v>
      </c>
      <c r="L5" s="9">
        <v>12</v>
      </c>
      <c r="M5" s="9">
        <v>13</v>
      </c>
      <c r="N5" s="9">
        <v>14</v>
      </c>
      <c r="O5" s="9">
        <v>15</v>
      </c>
      <c r="P5" s="9">
        <v>16</v>
      </c>
      <c r="Q5" s="9">
        <v>17</v>
      </c>
      <c r="R5" s="10">
        <v>18</v>
      </c>
    </row>
    <row r="6" spans="1:18" ht="21.75" customHeight="1" x14ac:dyDescent="0.25">
      <c r="A6" s="153" t="s">
        <v>291</v>
      </c>
      <c r="B6" s="154"/>
      <c r="C6" s="154"/>
      <c r="D6" s="154"/>
      <c r="E6" s="154"/>
      <c r="F6" s="154"/>
      <c r="G6" s="154"/>
      <c r="H6" s="154"/>
      <c r="I6" s="154"/>
      <c r="J6" s="154"/>
      <c r="K6" s="154"/>
      <c r="L6" s="154"/>
      <c r="M6" s="154"/>
      <c r="N6" s="154"/>
      <c r="O6" s="154"/>
      <c r="P6" s="154"/>
      <c r="Q6" s="154"/>
      <c r="R6" s="155"/>
    </row>
    <row r="7" spans="1:18" ht="20.25" customHeight="1" x14ac:dyDescent="0.25">
      <c r="A7" s="156" t="s">
        <v>292</v>
      </c>
      <c r="B7" s="157"/>
      <c r="C7" s="157"/>
      <c r="D7" s="157"/>
      <c r="E7" s="157"/>
      <c r="F7" s="157"/>
      <c r="G7" s="157"/>
      <c r="H7" s="157"/>
      <c r="I7" s="157"/>
      <c r="J7" s="157"/>
      <c r="K7" s="157"/>
      <c r="L7" s="157"/>
      <c r="M7" s="157"/>
      <c r="N7" s="157"/>
      <c r="O7" s="157"/>
      <c r="P7" s="157"/>
      <c r="Q7" s="157"/>
      <c r="R7" s="158"/>
    </row>
    <row r="8" spans="1:18" ht="106.2" customHeight="1" x14ac:dyDescent="0.25">
      <c r="A8" s="159">
        <v>1</v>
      </c>
      <c r="B8" s="134" t="s">
        <v>293</v>
      </c>
      <c r="C8" s="244" t="s">
        <v>294</v>
      </c>
      <c r="D8" s="249" t="s">
        <v>350</v>
      </c>
      <c r="E8" s="223">
        <v>15</v>
      </c>
      <c r="F8" s="136">
        <v>42797</v>
      </c>
      <c r="G8" s="136">
        <v>43253</v>
      </c>
      <c r="H8" s="35" t="s">
        <v>295</v>
      </c>
      <c r="I8" s="71" t="s">
        <v>128</v>
      </c>
      <c r="J8" s="71" t="s">
        <v>263</v>
      </c>
      <c r="K8" s="246">
        <v>108</v>
      </c>
      <c r="L8" s="271">
        <v>524957.17000000004</v>
      </c>
      <c r="M8" s="125">
        <f>L8*N8</f>
        <v>446213.59450000001</v>
      </c>
      <c r="N8" s="123">
        <v>0.85</v>
      </c>
      <c r="O8" s="125">
        <f>L8*13%</f>
        <v>68244.432100000005</v>
      </c>
      <c r="P8" s="123">
        <v>0.13</v>
      </c>
      <c r="Q8" s="125">
        <f>L8*2%</f>
        <v>10499.143400000001</v>
      </c>
      <c r="R8" s="164">
        <v>0.02</v>
      </c>
    </row>
    <row r="9" spans="1:18" ht="106.2" customHeight="1" x14ac:dyDescent="0.25">
      <c r="A9" s="160"/>
      <c r="B9" s="135"/>
      <c r="C9" s="245"/>
      <c r="D9" s="251"/>
      <c r="E9" s="224"/>
      <c r="F9" s="267"/>
      <c r="G9" s="267"/>
      <c r="H9" s="19" t="s">
        <v>296</v>
      </c>
      <c r="I9" s="71" t="s">
        <v>152</v>
      </c>
      <c r="J9" s="71" t="s">
        <v>200</v>
      </c>
      <c r="K9" s="247"/>
      <c r="L9" s="272"/>
      <c r="M9" s="126"/>
      <c r="N9" s="124"/>
      <c r="O9" s="126"/>
      <c r="P9" s="124"/>
      <c r="Q9" s="126"/>
      <c r="R9" s="165"/>
    </row>
    <row r="10" spans="1:18" ht="58.2" customHeight="1" x14ac:dyDescent="0.25">
      <c r="A10" s="134">
        <v>2</v>
      </c>
      <c r="B10" s="134" t="s">
        <v>333</v>
      </c>
      <c r="C10" s="269" t="s">
        <v>334</v>
      </c>
      <c r="D10" s="249" t="s">
        <v>351</v>
      </c>
      <c r="E10" s="223">
        <v>18</v>
      </c>
      <c r="F10" s="136">
        <v>42829</v>
      </c>
      <c r="G10" s="136">
        <v>43376</v>
      </c>
      <c r="H10" s="19" t="s">
        <v>339</v>
      </c>
      <c r="I10" s="86" t="s">
        <v>152</v>
      </c>
      <c r="J10" s="86" t="s">
        <v>112</v>
      </c>
      <c r="K10" s="246">
        <v>102</v>
      </c>
      <c r="L10" s="257">
        <v>354959.43</v>
      </c>
      <c r="M10" s="125">
        <v>301715.52</v>
      </c>
      <c r="N10" s="123">
        <v>0.85</v>
      </c>
      <c r="O10" s="125">
        <v>46144.72</v>
      </c>
      <c r="P10" s="123">
        <v>0.13</v>
      </c>
      <c r="Q10" s="125">
        <v>7099.19</v>
      </c>
      <c r="R10" s="123">
        <v>0.02</v>
      </c>
    </row>
    <row r="11" spans="1:18" ht="58.2" customHeight="1" x14ac:dyDescent="0.25">
      <c r="A11" s="135"/>
      <c r="B11" s="135"/>
      <c r="C11" s="270"/>
      <c r="D11" s="251"/>
      <c r="E11" s="224"/>
      <c r="F11" s="267"/>
      <c r="G11" s="267"/>
      <c r="H11" s="19" t="s">
        <v>340</v>
      </c>
      <c r="I11" s="86" t="s">
        <v>128</v>
      </c>
      <c r="J11" s="86" t="s">
        <v>348</v>
      </c>
      <c r="K11" s="247"/>
      <c r="L11" s="259"/>
      <c r="M11" s="126"/>
      <c r="N11" s="124"/>
      <c r="O11" s="126"/>
      <c r="P11" s="124"/>
      <c r="Q11" s="126"/>
      <c r="R11" s="124"/>
    </row>
    <row r="12" spans="1:18" ht="28.8" x14ac:dyDescent="0.25">
      <c r="A12" s="134">
        <v>3</v>
      </c>
      <c r="B12" s="134" t="s">
        <v>335</v>
      </c>
      <c r="C12" s="269" t="s">
        <v>336</v>
      </c>
      <c r="D12" s="249" t="s">
        <v>352</v>
      </c>
      <c r="E12" s="223">
        <v>18</v>
      </c>
      <c r="F12" s="136">
        <v>42829</v>
      </c>
      <c r="G12" s="136">
        <v>43376</v>
      </c>
      <c r="H12" s="19" t="s">
        <v>341</v>
      </c>
      <c r="I12" s="86" t="s">
        <v>128</v>
      </c>
      <c r="J12" s="86" t="s">
        <v>90</v>
      </c>
      <c r="K12" s="246">
        <v>102</v>
      </c>
      <c r="L12" s="257">
        <v>400230.95</v>
      </c>
      <c r="M12" s="125">
        <v>340196.31</v>
      </c>
      <c r="N12" s="123">
        <v>0.85</v>
      </c>
      <c r="O12" s="125">
        <v>52030.02</v>
      </c>
      <c r="P12" s="123">
        <v>0.13</v>
      </c>
      <c r="Q12" s="125">
        <v>8004.62</v>
      </c>
      <c r="R12" s="123">
        <v>0.02</v>
      </c>
    </row>
    <row r="13" spans="1:18" ht="28.8" x14ac:dyDescent="0.25">
      <c r="A13" s="170"/>
      <c r="B13" s="170"/>
      <c r="C13" s="274"/>
      <c r="D13" s="250"/>
      <c r="E13" s="228"/>
      <c r="F13" s="273"/>
      <c r="G13" s="273"/>
      <c r="H13" s="19" t="s">
        <v>342</v>
      </c>
      <c r="I13" s="86" t="s">
        <v>128</v>
      </c>
      <c r="J13" s="86" t="s">
        <v>90</v>
      </c>
      <c r="K13" s="260"/>
      <c r="L13" s="258"/>
      <c r="M13" s="167"/>
      <c r="N13" s="179"/>
      <c r="O13" s="167"/>
      <c r="P13" s="179"/>
      <c r="Q13" s="167"/>
      <c r="R13" s="179"/>
    </row>
    <row r="14" spans="1:18" ht="28.8" x14ac:dyDescent="0.25">
      <c r="A14" s="170"/>
      <c r="B14" s="170"/>
      <c r="C14" s="274"/>
      <c r="D14" s="250"/>
      <c r="E14" s="228"/>
      <c r="F14" s="273"/>
      <c r="G14" s="273"/>
      <c r="H14" s="19" t="s">
        <v>343</v>
      </c>
      <c r="I14" s="86" t="s">
        <v>128</v>
      </c>
      <c r="J14" s="86" t="s">
        <v>90</v>
      </c>
      <c r="K14" s="260"/>
      <c r="L14" s="258"/>
      <c r="M14" s="167"/>
      <c r="N14" s="179"/>
      <c r="O14" s="167"/>
      <c r="P14" s="179"/>
      <c r="Q14" s="167"/>
      <c r="R14" s="179"/>
    </row>
    <row r="15" spans="1:18" ht="28.8" x14ac:dyDescent="0.25">
      <c r="A15" s="135"/>
      <c r="B15" s="135"/>
      <c r="C15" s="270"/>
      <c r="D15" s="251"/>
      <c r="E15" s="224"/>
      <c r="F15" s="267"/>
      <c r="G15" s="267"/>
      <c r="H15" s="19" t="s">
        <v>344</v>
      </c>
      <c r="I15" s="86" t="s">
        <v>152</v>
      </c>
      <c r="J15" s="86" t="s">
        <v>164</v>
      </c>
      <c r="K15" s="247"/>
      <c r="L15" s="259"/>
      <c r="M15" s="126"/>
      <c r="N15" s="124"/>
      <c r="O15" s="126"/>
      <c r="P15" s="124"/>
      <c r="Q15" s="126"/>
      <c r="R15" s="124"/>
    </row>
    <row r="16" spans="1:18" ht="28.8" x14ac:dyDescent="0.25">
      <c r="A16" s="134">
        <v>4</v>
      </c>
      <c r="B16" s="134" t="s">
        <v>337</v>
      </c>
      <c r="C16" s="269" t="s">
        <v>338</v>
      </c>
      <c r="D16" s="249" t="s">
        <v>353</v>
      </c>
      <c r="E16" s="223">
        <v>24</v>
      </c>
      <c r="F16" s="136">
        <v>42829</v>
      </c>
      <c r="G16" s="136">
        <v>43558</v>
      </c>
      <c r="H16" s="19" t="s">
        <v>345</v>
      </c>
      <c r="I16" s="86" t="s">
        <v>152</v>
      </c>
      <c r="J16" s="86" t="s">
        <v>200</v>
      </c>
      <c r="K16" s="246">
        <v>106</v>
      </c>
      <c r="L16" s="257">
        <v>593492.79</v>
      </c>
      <c r="M16" s="125">
        <v>504468.87</v>
      </c>
      <c r="N16" s="123">
        <v>0.85</v>
      </c>
      <c r="O16" s="125">
        <v>77154.06</v>
      </c>
      <c r="P16" s="123">
        <v>0.13</v>
      </c>
      <c r="Q16" s="125">
        <v>11869.86</v>
      </c>
      <c r="R16" s="123">
        <v>0.02</v>
      </c>
    </row>
    <row r="17" spans="1:18" ht="43.2" x14ac:dyDescent="0.25">
      <c r="A17" s="170"/>
      <c r="B17" s="170"/>
      <c r="C17" s="274"/>
      <c r="D17" s="250"/>
      <c r="E17" s="228"/>
      <c r="F17" s="273"/>
      <c r="G17" s="273"/>
      <c r="H17" s="19" t="s">
        <v>346</v>
      </c>
      <c r="I17" s="86" t="s">
        <v>128</v>
      </c>
      <c r="J17" s="86" t="s">
        <v>90</v>
      </c>
      <c r="K17" s="260"/>
      <c r="L17" s="258"/>
      <c r="M17" s="167"/>
      <c r="N17" s="179"/>
      <c r="O17" s="167"/>
      <c r="P17" s="179"/>
      <c r="Q17" s="167"/>
      <c r="R17" s="179"/>
    </row>
    <row r="18" spans="1:18" ht="43.2" x14ac:dyDescent="0.25">
      <c r="A18" s="135"/>
      <c r="B18" s="135"/>
      <c r="C18" s="270"/>
      <c r="D18" s="251"/>
      <c r="E18" s="224"/>
      <c r="F18" s="267"/>
      <c r="G18" s="267"/>
      <c r="H18" s="19" t="s">
        <v>347</v>
      </c>
      <c r="I18" s="86" t="s">
        <v>152</v>
      </c>
      <c r="J18" s="86" t="s">
        <v>160</v>
      </c>
      <c r="K18" s="247"/>
      <c r="L18" s="259"/>
      <c r="M18" s="126"/>
      <c r="N18" s="124"/>
      <c r="O18" s="126"/>
      <c r="P18" s="124"/>
      <c r="Q18" s="126"/>
      <c r="R18" s="124"/>
    </row>
    <row r="19" spans="1:18" ht="75.599999999999994" customHeight="1" x14ac:dyDescent="0.25">
      <c r="A19" s="122">
        <v>5</v>
      </c>
      <c r="B19" s="134" t="s">
        <v>364</v>
      </c>
      <c r="C19" s="269" t="s">
        <v>365</v>
      </c>
      <c r="D19" s="256" t="s">
        <v>368</v>
      </c>
      <c r="E19" s="240">
        <v>18</v>
      </c>
      <c r="F19" s="129">
        <v>42830</v>
      </c>
      <c r="G19" s="129">
        <v>43377</v>
      </c>
      <c r="H19" s="19" t="s">
        <v>366</v>
      </c>
      <c r="I19" s="87" t="s">
        <v>128</v>
      </c>
      <c r="J19" s="87" t="s">
        <v>67</v>
      </c>
      <c r="K19" s="246">
        <v>102</v>
      </c>
      <c r="L19" s="257">
        <v>430114.34</v>
      </c>
      <c r="M19" s="125">
        <v>365597.19</v>
      </c>
      <c r="N19" s="123">
        <v>0.85</v>
      </c>
      <c r="O19" s="125">
        <v>55914.86</v>
      </c>
      <c r="P19" s="123">
        <v>0.13</v>
      </c>
      <c r="Q19" s="125">
        <v>8602.2900000000009</v>
      </c>
      <c r="R19" s="232">
        <v>0.02</v>
      </c>
    </row>
    <row r="20" spans="1:18" ht="75.599999999999994" customHeight="1" x14ac:dyDescent="0.25">
      <c r="A20" s="122"/>
      <c r="B20" s="135"/>
      <c r="C20" s="270"/>
      <c r="D20" s="256"/>
      <c r="E20" s="240"/>
      <c r="F20" s="129"/>
      <c r="G20" s="129"/>
      <c r="H20" s="19" t="s">
        <v>367</v>
      </c>
      <c r="I20" s="87" t="s">
        <v>152</v>
      </c>
      <c r="J20" s="87" t="s">
        <v>74</v>
      </c>
      <c r="K20" s="247"/>
      <c r="L20" s="259"/>
      <c r="M20" s="126"/>
      <c r="N20" s="124"/>
      <c r="O20" s="126"/>
      <c r="P20" s="124"/>
      <c r="Q20" s="126"/>
      <c r="R20" s="234"/>
    </row>
    <row r="21" spans="1:18" ht="43.8" customHeight="1" x14ac:dyDescent="0.25">
      <c r="A21" s="122">
        <v>6</v>
      </c>
      <c r="B21" s="134" t="s">
        <v>369</v>
      </c>
      <c r="C21" s="269" t="s">
        <v>370</v>
      </c>
      <c r="D21" s="256" t="s">
        <v>373</v>
      </c>
      <c r="E21" s="240">
        <v>18</v>
      </c>
      <c r="F21" s="129">
        <v>42833</v>
      </c>
      <c r="G21" s="129">
        <v>43380</v>
      </c>
      <c r="H21" s="19" t="s">
        <v>371</v>
      </c>
      <c r="I21" s="88" t="s">
        <v>152</v>
      </c>
      <c r="J21" s="88" t="s">
        <v>112</v>
      </c>
      <c r="K21" s="246">
        <v>102</v>
      </c>
      <c r="L21" s="257">
        <v>312937.17</v>
      </c>
      <c r="M21" s="125">
        <v>265996.59000000003</v>
      </c>
      <c r="N21" s="123">
        <v>0.85</v>
      </c>
      <c r="O21" s="125">
        <v>40681.839999999997</v>
      </c>
      <c r="P21" s="123">
        <v>0.13</v>
      </c>
      <c r="Q21" s="125">
        <v>6258.74</v>
      </c>
      <c r="R21" s="232">
        <v>0.02</v>
      </c>
    </row>
    <row r="22" spans="1:18" ht="43.8" customHeight="1" x14ac:dyDescent="0.25">
      <c r="A22" s="122"/>
      <c r="B22" s="135"/>
      <c r="C22" s="270"/>
      <c r="D22" s="256"/>
      <c r="E22" s="240"/>
      <c r="F22" s="129"/>
      <c r="G22" s="129"/>
      <c r="H22" s="19" t="s">
        <v>372</v>
      </c>
      <c r="I22" s="88" t="s">
        <v>128</v>
      </c>
      <c r="J22" s="88" t="s">
        <v>110</v>
      </c>
      <c r="K22" s="247"/>
      <c r="L22" s="259"/>
      <c r="M22" s="126"/>
      <c r="N22" s="124"/>
      <c r="O22" s="126"/>
      <c r="P22" s="124"/>
      <c r="Q22" s="126"/>
      <c r="R22" s="234"/>
    </row>
    <row r="23" spans="1:18" ht="52.8" customHeight="1" x14ac:dyDescent="0.25">
      <c r="A23" s="122">
        <v>7</v>
      </c>
      <c r="B23" s="122" t="s">
        <v>384</v>
      </c>
      <c r="C23" s="268" t="s">
        <v>385</v>
      </c>
      <c r="D23" s="256" t="s">
        <v>390</v>
      </c>
      <c r="E23" s="240">
        <v>20</v>
      </c>
      <c r="F23" s="129">
        <v>42844</v>
      </c>
      <c r="G23" s="129">
        <v>43452</v>
      </c>
      <c r="H23" s="19" t="s">
        <v>386</v>
      </c>
      <c r="I23" s="90" t="s">
        <v>128</v>
      </c>
      <c r="J23" s="90" t="s">
        <v>388</v>
      </c>
      <c r="K23" s="246">
        <v>106</v>
      </c>
      <c r="L23" s="257">
        <v>742866.94</v>
      </c>
      <c r="M23" s="125">
        <v>631436.9</v>
      </c>
      <c r="N23" s="123">
        <v>0.85</v>
      </c>
      <c r="O23" s="125">
        <v>96572.7</v>
      </c>
      <c r="P23" s="123">
        <v>0.13</v>
      </c>
      <c r="Q23" s="125">
        <v>14857.34</v>
      </c>
      <c r="R23" s="232">
        <v>0.02</v>
      </c>
    </row>
    <row r="24" spans="1:18" ht="52.8" customHeight="1" x14ac:dyDescent="0.25">
      <c r="A24" s="122"/>
      <c r="B24" s="122"/>
      <c r="C24" s="268"/>
      <c r="D24" s="256"/>
      <c r="E24" s="240"/>
      <c r="F24" s="129"/>
      <c r="G24" s="129"/>
      <c r="H24" s="19" t="s">
        <v>387</v>
      </c>
      <c r="I24" s="90" t="s">
        <v>152</v>
      </c>
      <c r="J24" s="90" t="s">
        <v>389</v>
      </c>
      <c r="K24" s="247"/>
      <c r="L24" s="259"/>
      <c r="M24" s="126"/>
      <c r="N24" s="124"/>
      <c r="O24" s="126"/>
      <c r="P24" s="124"/>
      <c r="Q24" s="126"/>
      <c r="R24" s="234"/>
    </row>
    <row r="25" spans="1:18" ht="28.8" x14ac:dyDescent="0.25">
      <c r="A25" s="122">
        <v>8</v>
      </c>
      <c r="B25" s="122" t="s">
        <v>399</v>
      </c>
      <c r="C25" s="268" t="s">
        <v>400</v>
      </c>
      <c r="D25" s="256" t="s">
        <v>411</v>
      </c>
      <c r="E25" s="240">
        <v>18</v>
      </c>
      <c r="F25" s="129">
        <v>42845</v>
      </c>
      <c r="G25" s="129">
        <v>43392</v>
      </c>
      <c r="H25" s="19" t="s">
        <v>403</v>
      </c>
      <c r="I25" s="91" t="s">
        <v>152</v>
      </c>
      <c r="J25" s="91" t="s">
        <v>317</v>
      </c>
      <c r="K25" s="246">
        <v>106</v>
      </c>
      <c r="L25" s="257">
        <v>129793.23</v>
      </c>
      <c r="M25" s="125">
        <v>110324.25</v>
      </c>
      <c r="N25" s="123">
        <v>0.85</v>
      </c>
      <c r="O25" s="125">
        <v>16873.12</v>
      </c>
      <c r="P25" s="123">
        <v>0.13</v>
      </c>
      <c r="Q25" s="125">
        <v>2595.86</v>
      </c>
      <c r="R25" s="232">
        <v>0.02</v>
      </c>
    </row>
    <row r="26" spans="1:18" ht="30" customHeight="1" x14ac:dyDescent="0.25">
      <c r="A26" s="122"/>
      <c r="B26" s="122"/>
      <c r="C26" s="268"/>
      <c r="D26" s="256"/>
      <c r="E26" s="240"/>
      <c r="F26" s="129"/>
      <c r="G26" s="129"/>
      <c r="H26" s="19" t="s">
        <v>404</v>
      </c>
      <c r="I26" s="91" t="s">
        <v>128</v>
      </c>
      <c r="J26" s="91" t="s">
        <v>90</v>
      </c>
      <c r="K26" s="247"/>
      <c r="L26" s="259"/>
      <c r="M26" s="126"/>
      <c r="N26" s="124"/>
      <c r="O26" s="126"/>
      <c r="P26" s="124"/>
      <c r="Q26" s="126"/>
      <c r="R26" s="234"/>
    </row>
    <row r="27" spans="1:18" ht="43.2" x14ac:dyDescent="0.25">
      <c r="A27" s="122">
        <v>9</v>
      </c>
      <c r="B27" s="122" t="s">
        <v>401</v>
      </c>
      <c r="C27" s="268" t="s">
        <v>402</v>
      </c>
      <c r="D27" s="256" t="s">
        <v>412</v>
      </c>
      <c r="E27" s="240">
        <v>24</v>
      </c>
      <c r="F27" s="129">
        <v>42845</v>
      </c>
      <c r="G27" s="129">
        <v>43574</v>
      </c>
      <c r="H27" s="19" t="s">
        <v>405</v>
      </c>
      <c r="I27" s="91" t="s">
        <v>152</v>
      </c>
      <c r="J27" s="91" t="s">
        <v>112</v>
      </c>
      <c r="K27" s="246">
        <v>108</v>
      </c>
      <c r="L27" s="257">
        <v>498818.29</v>
      </c>
      <c r="M27" s="125">
        <v>423995.55</v>
      </c>
      <c r="N27" s="123">
        <v>0.85</v>
      </c>
      <c r="O27" s="125">
        <v>64846.37</v>
      </c>
      <c r="P27" s="123">
        <v>0.13</v>
      </c>
      <c r="Q27" s="125">
        <v>9976.3700000000008</v>
      </c>
      <c r="R27" s="232">
        <v>0.02</v>
      </c>
    </row>
    <row r="28" spans="1:18" ht="28.8" x14ac:dyDescent="0.25">
      <c r="A28" s="122"/>
      <c r="B28" s="122"/>
      <c r="C28" s="268"/>
      <c r="D28" s="256"/>
      <c r="E28" s="240"/>
      <c r="F28" s="129"/>
      <c r="G28" s="129"/>
      <c r="H28" s="19" t="s">
        <v>372</v>
      </c>
      <c r="I28" s="91" t="s">
        <v>128</v>
      </c>
      <c r="J28" s="91" t="s">
        <v>406</v>
      </c>
      <c r="K28" s="247"/>
      <c r="L28" s="259"/>
      <c r="M28" s="126"/>
      <c r="N28" s="124"/>
      <c r="O28" s="126"/>
      <c r="P28" s="124"/>
      <c r="Q28" s="126"/>
      <c r="R28" s="234"/>
    </row>
    <row r="29" spans="1:18" ht="28.8" x14ac:dyDescent="0.25">
      <c r="A29" s="122">
        <v>10</v>
      </c>
      <c r="B29" s="122" t="s">
        <v>397</v>
      </c>
      <c r="C29" s="268" t="s">
        <v>398</v>
      </c>
      <c r="D29" s="256" t="s">
        <v>413</v>
      </c>
      <c r="E29" s="240">
        <v>20</v>
      </c>
      <c r="F29" s="129">
        <v>42845</v>
      </c>
      <c r="G29" s="129">
        <v>43453</v>
      </c>
      <c r="H29" s="19" t="s">
        <v>407</v>
      </c>
      <c r="I29" s="91" t="s">
        <v>128</v>
      </c>
      <c r="J29" s="91" t="s">
        <v>103</v>
      </c>
      <c r="K29" s="246">
        <v>108</v>
      </c>
      <c r="L29" s="257">
        <v>474549.1</v>
      </c>
      <c r="M29" s="125">
        <v>403366.73</v>
      </c>
      <c r="N29" s="123">
        <v>0.85</v>
      </c>
      <c r="O29" s="125">
        <v>61691.39</v>
      </c>
      <c r="P29" s="123">
        <v>0.13</v>
      </c>
      <c r="Q29" s="125">
        <v>9490.98</v>
      </c>
      <c r="R29" s="232">
        <v>0.02</v>
      </c>
    </row>
    <row r="30" spans="1:18" ht="14.4" x14ac:dyDescent="0.25">
      <c r="A30" s="122"/>
      <c r="B30" s="122"/>
      <c r="C30" s="268"/>
      <c r="D30" s="256"/>
      <c r="E30" s="240"/>
      <c r="F30" s="129"/>
      <c r="G30" s="129"/>
      <c r="H30" s="19" t="s">
        <v>408</v>
      </c>
      <c r="I30" s="91" t="s">
        <v>128</v>
      </c>
      <c r="J30" s="91" t="s">
        <v>103</v>
      </c>
      <c r="K30" s="260"/>
      <c r="L30" s="258"/>
      <c r="M30" s="167"/>
      <c r="N30" s="179"/>
      <c r="O30" s="167"/>
      <c r="P30" s="179"/>
      <c r="Q30" s="167"/>
      <c r="R30" s="233"/>
    </row>
    <row r="31" spans="1:18" ht="43.2" x14ac:dyDescent="0.25">
      <c r="A31" s="122"/>
      <c r="B31" s="122"/>
      <c r="C31" s="268"/>
      <c r="D31" s="256"/>
      <c r="E31" s="240"/>
      <c r="F31" s="129"/>
      <c r="G31" s="129"/>
      <c r="H31" s="19" t="s">
        <v>409</v>
      </c>
      <c r="I31" s="91" t="s">
        <v>152</v>
      </c>
      <c r="J31" s="91" t="s">
        <v>164</v>
      </c>
      <c r="K31" s="260"/>
      <c r="L31" s="258"/>
      <c r="M31" s="167"/>
      <c r="N31" s="179"/>
      <c r="O31" s="167"/>
      <c r="P31" s="179"/>
      <c r="Q31" s="167"/>
      <c r="R31" s="233"/>
    </row>
    <row r="32" spans="1:18" ht="57.6" x14ac:dyDescent="0.25">
      <c r="A32" s="122"/>
      <c r="B32" s="122"/>
      <c r="C32" s="268"/>
      <c r="D32" s="256"/>
      <c r="E32" s="240"/>
      <c r="F32" s="129"/>
      <c r="G32" s="129"/>
      <c r="H32" s="19" t="s">
        <v>410</v>
      </c>
      <c r="I32" s="91" t="s">
        <v>152</v>
      </c>
      <c r="J32" s="91" t="s">
        <v>164</v>
      </c>
      <c r="K32" s="247"/>
      <c r="L32" s="259"/>
      <c r="M32" s="126"/>
      <c r="N32" s="124"/>
      <c r="O32" s="126"/>
      <c r="P32" s="124"/>
      <c r="Q32" s="126"/>
      <c r="R32" s="234"/>
    </row>
    <row r="33" spans="1:18" ht="43.2" x14ac:dyDescent="0.25">
      <c r="A33" s="122">
        <v>11</v>
      </c>
      <c r="B33" s="122" t="s">
        <v>421</v>
      </c>
      <c r="C33" s="268" t="s">
        <v>422</v>
      </c>
      <c r="D33" s="256" t="s">
        <v>426</v>
      </c>
      <c r="E33" s="240">
        <v>18</v>
      </c>
      <c r="F33" s="129">
        <v>42846</v>
      </c>
      <c r="G33" s="129">
        <v>43393</v>
      </c>
      <c r="H33" s="19" t="s">
        <v>423</v>
      </c>
      <c r="I33" s="92" t="s">
        <v>128</v>
      </c>
      <c r="J33" s="92" t="s">
        <v>263</v>
      </c>
      <c r="K33" s="246">
        <v>102</v>
      </c>
      <c r="L33" s="257">
        <v>634937.12</v>
      </c>
      <c r="M33" s="125">
        <v>539696.56000000006</v>
      </c>
      <c r="N33" s="123">
        <v>0.85</v>
      </c>
      <c r="O33" s="125">
        <v>82541.820000000007</v>
      </c>
      <c r="P33" s="123">
        <v>0.13</v>
      </c>
      <c r="Q33" s="125">
        <v>12698.74</v>
      </c>
      <c r="R33" s="123">
        <v>0.02</v>
      </c>
    </row>
    <row r="34" spans="1:18" ht="14.4" x14ac:dyDescent="0.25">
      <c r="A34" s="122"/>
      <c r="B34" s="122"/>
      <c r="C34" s="268"/>
      <c r="D34" s="256"/>
      <c r="E34" s="240"/>
      <c r="F34" s="129"/>
      <c r="G34" s="129"/>
      <c r="H34" s="19" t="s">
        <v>425</v>
      </c>
      <c r="I34" s="92" t="s">
        <v>152</v>
      </c>
      <c r="J34" s="92" t="s">
        <v>112</v>
      </c>
      <c r="K34" s="260"/>
      <c r="L34" s="258"/>
      <c r="M34" s="167"/>
      <c r="N34" s="179"/>
      <c r="O34" s="167"/>
      <c r="P34" s="179"/>
      <c r="Q34" s="167"/>
      <c r="R34" s="179"/>
    </row>
    <row r="35" spans="1:18" ht="28.8" x14ac:dyDescent="0.25">
      <c r="A35" s="122"/>
      <c r="B35" s="122"/>
      <c r="C35" s="268"/>
      <c r="D35" s="256"/>
      <c r="E35" s="240"/>
      <c r="F35" s="129"/>
      <c r="G35" s="129"/>
      <c r="H35" s="19" t="s">
        <v>424</v>
      </c>
      <c r="I35" s="92" t="s">
        <v>128</v>
      </c>
      <c r="J35" s="92" t="s">
        <v>160</v>
      </c>
      <c r="K35" s="247"/>
      <c r="L35" s="259"/>
      <c r="M35" s="126"/>
      <c r="N35" s="124"/>
      <c r="O35" s="126"/>
      <c r="P35" s="124"/>
      <c r="Q35" s="126"/>
      <c r="R35" s="124"/>
    </row>
    <row r="36" spans="1:18" ht="52.2" customHeight="1" x14ac:dyDescent="0.25">
      <c r="A36" s="122">
        <v>12</v>
      </c>
      <c r="B36" s="134" t="s">
        <v>428</v>
      </c>
      <c r="C36" s="125" t="s">
        <v>429</v>
      </c>
      <c r="D36" s="256" t="s">
        <v>432</v>
      </c>
      <c r="E36" s="240">
        <v>24</v>
      </c>
      <c r="F36" s="136">
        <v>42850</v>
      </c>
      <c r="G36" s="136">
        <v>43579</v>
      </c>
      <c r="H36" s="18" t="s">
        <v>430</v>
      </c>
      <c r="I36" s="93" t="s">
        <v>152</v>
      </c>
      <c r="J36" s="93" t="s">
        <v>200</v>
      </c>
      <c r="K36" s="246">
        <v>102</v>
      </c>
      <c r="L36" s="257">
        <v>1219573.08</v>
      </c>
      <c r="M36" s="125">
        <v>1036637.12</v>
      </c>
      <c r="N36" s="123">
        <v>0.85</v>
      </c>
      <c r="O36" s="125">
        <v>158544.5</v>
      </c>
      <c r="P36" s="123">
        <v>0.13</v>
      </c>
      <c r="Q36" s="125">
        <v>24391.46</v>
      </c>
      <c r="R36" s="232">
        <v>0.02</v>
      </c>
    </row>
    <row r="37" spans="1:18" ht="52.2" customHeight="1" x14ac:dyDescent="0.25">
      <c r="A37" s="122"/>
      <c r="B37" s="135"/>
      <c r="C37" s="126"/>
      <c r="D37" s="256"/>
      <c r="E37" s="240"/>
      <c r="F37" s="267"/>
      <c r="G37" s="267"/>
      <c r="H37" s="18" t="s">
        <v>431</v>
      </c>
      <c r="I37" s="93" t="s">
        <v>128</v>
      </c>
      <c r="J37" s="93" t="s">
        <v>289</v>
      </c>
      <c r="K37" s="247"/>
      <c r="L37" s="259"/>
      <c r="M37" s="126"/>
      <c r="N37" s="124"/>
      <c r="O37" s="126"/>
      <c r="P37" s="124"/>
      <c r="Q37" s="126"/>
      <c r="R37" s="234"/>
    </row>
    <row r="38" spans="1:18" ht="37.200000000000003" customHeight="1" x14ac:dyDescent="0.25">
      <c r="A38" s="122">
        <v>13</v>
      </c>
      <c r="B38" s="122" t="s">
        <v>444</v>
      </c>
      <c r="C38" s="209" t="s">
        <v>445</v>
      </c>
      <c r="D38" s="256" t="s">
        <v>449</v>
      </c>
      <c r="E38" s="240">
        <v>24</v>
      </c>
      <c r="F38" s="129">
        <v>42854</v>
      </c>
      <c r="G38" s="129">
        <v>43583</v>
      </c>
      <c r="H38" s="18" t="s">
        <v>446</v>
      </c>
      <c r="I38" s="97" t="s">
        <v>152</v>
      </c>
      <c r="J38" s="97" t="s">
        <v>317</v>
      </c>
      <c r="K38" s="246">
        <v>108</v>
      </c>
      <c r="L38" s="257">
        <v>429383.03</v>
      </c>
      <c r="M38" s="125">
        <v>364975.58</v>
      </c>
      <c r="N38" s="123">
        <v>0.85</v>
      </c>
      <c r="O38" s="125">
        <v>55819.79</v>
      </c>
      <c r="P38" s="123">
        <v>0.13</v>
      </c>
      <c r="Q38" s="125">
        <v>8587.66</v>
      </c>
      <c r="R38" s="232">
        <v>0.02</v>
      </c>
    </row>
    <row r="39" spans="1:18" ht="37.200000000000003" customHeight="1" x14ac:dyDescent="0.25">
      <c r="A39" s="122"/>
      <c r="B39" s="122"/>
      <c r="C39" s="209"/>
      <c r="D39" s="256"/>
      <c r="E39" s="240"/>
      <c r="F39" s="129"/>
      <c r="G39" s="129"/>
      <c r="H39" s="18" t="s">
        <v>447</v>
      </c>
      <c r="I39" s="97" t="s">
        <v>152</v>
      </c>
      <c r="J39" s="97" t="s">
        <v>317</v>
      </c>
      <c r="K39" s="260"/>
      <c r="L39" s="258"/>
      <c r="M39" s="167"/>
      <c r="N39" s="179"/>
      <c r="O39" s="167"/>
      <c r="P39" s="179"/>
      <c r="Q39" s="167"/>
      <c r="R39" s="233"/>
    </row>
    <row r="40" spans="1:18" ht="45.6" customHeight="1" x14ac:dyDescent="0.25">
      <c r="A40" s="122"/>
      <c r="B40" s="122"/>
      <c r="C40" s="209"/>
      <c r="D40" s="256"/>
      <c r="E40" s="240"/>
      <c r="F40" s="129"/>
      <c r="G40" s="129"/>
      <c r="H40" s="18" t="s">
        <v>448</v>
      </c>
      <c r="I40" s="97" t="s">
        <v>128</v>
      </c>
      <c r="J40" s="97" t="s">
        <v>90</v>
      </c>
      <c r="K40" s="247"/>
      <c r="L40" s="259"/>
      <c r="M40" s="126"/>
      <c r="N40" s="124"/>
      <c r="O40" s="126"/>
      <c r="P40" s="124"/>
      <c r="Q40" s="126"/>
      <c r="R40" s="234"/>
    </row>
    <row r="41" spans="1:18" ht="42" customHeight="1" x14ac:dyDescent="0.25">
      <c r="A41" s="122">
        <v>14</v>
      </c>
      <c r="B41" s="134" t="s">
        <v>450</v>
      </c>
      <c r="C41" s="125" t="s">
        <v>451</v>
      </c>
      <c r="D41" s="256" t="s">
        <v>461</v>
      </c>
      <c r="E41" s="240">
        <v>24</v>
      </c>
      <c r="F41" s="129">
        <v>42859</v>
      </c>
      <c r="G41" s="129">
        <v>43588</v>
      </c>
      <c r="H41" s="18" t="s">
        <v>454</v>
      </c>
      <c r="I41" s="101" t="s">
        <v>152</v>
      </c>
      <c r="J41" s="101" t="s">
        <v>160</v>
      </c>
      <c r="K41" s="246">
        <v>108</v>
      </c>
      <c r="L41" s="257">
        <v>451798.14</v>
      </c>
      <c r="M41" s="125">
        <v>384028.42</v>
      </c>
      <c r="N41" s="123">
        <v>0.85</v>
      </c>
      <c r="O41" s="125">
        <v>58733.760000000002</v>
      </c>
      <c r="P41" s="123">
        <v>0.13</v>
      </c>
      <c r="Q41" s="125">
        <v>9035.9599999999991</v>
      </c>
      <c r="R41" s="123">
        <v>0.02</v>
      </c>
    </row>
    <row r="42" spans="1:18" ht="42.6" customHeight="1" x14ac:dyDescent="0.25">
      <c r="A42" s="122"/>
      <c r="B42" s="135"/>
      <c r="C42" s="126"/>
      <c r="D42" s="256"/>
      <c r="E42" s="240"/>
      <c r="F42" s="129"/>
      <c r="G42" s="129"/>
      <c r="H42" s="18" t="s">
        <v>455</v>
      </c>
      <c r="I42" s="101" t="s">
        <v>128</v>
      </c>
      <c r="J42" s="101" t="s">
        <v>67</v>
      </c>
      <c r="K42" s="247"/>
      <c r="L42" s="259"/>
      <c r="M42" s="126"/>
      <c r="N42" s="124"/>
      <c r="O42" s="126"/>
      <c r="P42" s="124"/>
      <c r="Q42" s="126"/>
      <c r="R42" s="124"/>
    </row>
    <row r="43" spans="1:18" ht="57.6" x14ac:dyDescent="0.25">
      <c r="A43" s="122">
        <v>15</v>
      </c>
      <c r="B43" s="134" t="s">
        <v>452</v>
      </c>
      <c r="C43" s="125" t="s">
        <v>453</v>
      </c>
      <c r="D43" s="256" t="s">
        <v>462</v>
      </c>
      <c r="E43" s="240">
        <v>18</v>
      </c>
      <c r="F43" s="129">
        <v>42859</v>
      </c>
      <c r="G43" s="129">
        <v>43407</v>
      </c>
      <c r="H43" s="18" t="s">
        <v>456</v>
      </c>
      <c r="I43" s="101" t="s">
        <v>128</v>
      </c>
      <c r="J43" s="101" t="s">
        <v>162</v>
      </c>
      <c r="K43" s="246">
        <v>102</v>
      </c>
      <c r="L43" s="257">
        <v>594246.26</v>
      </c>
      <c r="M43" s="125">
        <v>505109.33</v>
      </c>
      <c r="N43" s="123">
        <v>0.85</v>
      </c>
      <c r="O43" s="125">
        <v>77252.009999999995</v>
      </c>
      <c r="P43" s="123">
        <v>0.13</v>
      </c>
      <c r="Q43" s="125">
        <v>11884.92</v>
      </c>
      <c r="R43" s="123">
        <v>0.02</v>
      </c>
    </row>
    <row r="44" spans="1:18" ht="43.2" x14ac:dyDescent="0.25">
      <c r="A44" s="122"/>
      <c r="B44" s="170"/>
      <c r="C44" s="167"/>
      <c r="D44" s="256"/>
      <c r="E44" s="240"/>
      <c r="F44" s="129"/>
      <c r="G44" s="129"/>
      <c r="H44" s="18" t="s">
        <v>457</v>
      </c>
      <c r="I44" s="101" t="s">
        <v>152</v>
      </c>
      <c r="J44" s="101" t="s">
        <v>112</v>
      </c>
      <c r="K44" s="260"/>
      <c r="L44" s="258"/>
      <c r="M44" s="167"/>
      <c r="N44" s="179"/>
      <c r="O44" s="167"/>
      <c r="P44" s="179"/>
      <c r="Q44" s="167"/>
      <c r="R44" s="179"/>
    </row>
    <row r="45" spans="1:18" ht="43.2" x14ac:dyDescent="0.25">
      <c r="A45" s="122"/>
      <c r="B45" s="170"/>
      <c r="C45" s="167"/>
      <c r="D45" s="256"/>
      <c r="E45" s="240"/>
      <c r="F45" s="129"/>
      <c r="G45" s="129"/>
      <c r="H45" s="18" t="s">
        <v>458</v>
      </c>
      <c r="I45" s="101" t="s">
        <v>128</v>
      </c>
      <c r="J45" s="101" t="s">
        <v>103</v>
      </c>
      <c r="K45" s="260"/>
      <c r="L45" s="258"/>
      <c r="M45" s="167"/>
      <c r="N45" s="179"/>
      <c r="O45" s="167"/>
      <c r="P45" s="179"/>
      <c r="Q45" s="167"/>
      <c r="R45" s="179"/>
    </row>
    <row r="46" spans="1:18" ht="28.8" x14ac:dyDescent="0.25">
      <c r="A46" s="122"/>
      <c r="B46" s="170"/>
      <c r="C46" s="167"/>
      <c r="D46" s="256"/>
      <c r="E46" s="240"/>
      <c r="F46" s="129"/>
      <c r="G46" s="129"/>
      <c r="H46" s="18" t="s">
        <v>459</v>
      </c>
      <c r="I46" s="101" t="s">
        <v>128</v>
      </c>
      <c r="J46" s="101" t="s">
        <v>103</v>
      </c>
      <c r="K46" s="260"/>
      <c r="L46" s="258"/>
      <c r="M46" s="167"/>
      <c r="N46" s="179"/>
      <c r="O46" s="167"/>
      <c r="P46" s="179"/>
      <c r="Q46" s="167"/>
      <c r="R46" s="179"/>
    </row>
    <row r="47" spans="1:18" ht="28.8" x14ac:dyDescent="0.25">
      <c r="A47" s="122"/>
      <c r="B47" s="135"/>
      <c r="C47" s="126"/>
      <c r="D47" s="256"/>
      <c r="E47" s="240"/>
      <c r="F47" s="129"/>
      <c r="G47" s="129"/>
      <c r="H47" s="18" t="s">
        <v>460</v>
      </c>
      <c r="I47" s="101" t="s">
        <v>152</v>
      </c>
      <c r="J47" s="101" t="s">
        <v>112</v>
      </c>
      <c r="K47" s="247"/>
      <c r="L47" s="259"/>
      <c r="M47" s="126"/>
      <c r="N47" s="124"/>
      <c r="O47" s="126"/>
      <c r="P47" s="124"/>
      <c r="Q47" s="126"/>
      <c r="R47" s="124"/>
    </row>
    <row r="48" spans="1:18" ht="48" customHeight="1" x14ac:dyDescent="0.25">
      <c r="A48" s="122">
        <v>16</v>
      </c>
      <c r="B48" s="264" t="s">
        <v>463</v>
      </c>
      <c r="C48" s="264" t="s">
        <v>466</v>
      </c>
      <c r="D48" s="256" t="s">
        <v>477</v>
      </c>
      <c r="E48" s="264">
        <v>18</v>
      </c>
      <c r="F48" s="129">
        <v>42860</v>
      </c>
      <c r="G48" s="129">
        <v>43408</v>
      </c>
      <c r="H48" s="18" t="s">
        <v>469</v>
      </c>
      <c r="I48" s="102" t="s">
        <v>152</v>
      </c>
      <c r="J48" s="102" t="s">
        <v>126</v>
      </c>
      <c r="K48" s="246">
        <v>102</v>
      </c>
      <c r="L48" s="257">
        <v>165143.6</v>
      </c>
      <c r="M48" s="125">
        <v>140372.06</v>
      </c>
      <c r="N48" s="123">
        <v>0.85</v>
      </c>
      <c r="O48" s="125">
        <v>21468.67</v>
      </c>
      <c r="P48" s="123">
        <v>0.13</v>
      </c>
      <c r="Q48" s="125">
        <v>3302.87</v>
      </c>
      <c r="R48" s="123">
        <v>0.02</v>
      </c>
    </row>
    <row r="49" spans="1:18" ht="48" customHeight="1" x14ac:dyDescent="0.25">
      <c r="A49" s="122"/>
      <c r="B49" s="265"/>
      <c r="C49" s="265"/>
      <c r="D49" s="256"/>
      <c r="E49" s="265"/>
      <c r="F49" s="129"/>
      <c r="G49" s="129"/>
      <c r="H49" s="18" t="s">
        <v>470</v>
      </c>
      <c r="I49" s="102" t="s">
        <v>128</v>
      </c>
      <c r="J49" s="102" t="s">
        <v>388</v>
      </c>
      <c r="K49" s="260"/>
      <c r="L49" s="258"/>
      <c r="M49" s="167"/>
      <c r="N49" s="179"/>
      <c r="O49" s="167"/>
      <c r="P49" s="179"/>
      <c r="Q49" s="167"/>
      <c r="R49" s="179"/>
    </row>
    <row r="50" spans="1:18" ht="48" customHeight="1" x14ac:dyDescent="0.25">
      <c r="A50" s="122"/>
      <c r="B50" s="266"/>
      <c r="C50" s="266"/>
      <c r="D50" s="256"/>
      <c r="E50" s="266"/>
      <c r="F50" s="129"/>
      <c r="G50" s="129"/>
      <c r="H50" s="18" t="s">
        <v>471</v>
      </c>
      <c r="I50" s="102" t="s">
        <v>152</v>
      </c>
      <c r="J50" s="102" t="s">
        <v>126</v>
      </c>
      <c r="K50" s="247"/>
      <c r="L50" s="259"/>
      <c r="M50" s="126"/>
      <c r="N50" s="124"/>
      <c r="O50" s="126"/>
      <c r="P50" s="124"/>
      <c r="Q50" s="126"/>
      <c r="R50" s="124"/>
    </row>
    <row r="51" spans="1:18" ht="43.2" x14ac:dyDescent="0.25">
      <c r="A51" s="122">
        <v>17</v>
      </c>
      <c r="B51" s="264" t="s">
        <v>464</v>
      </c>
      <c r="C51" s="264" t="s">
        <v>467</v>
      </c>
      <c r="D51" s="256" t="s">
        <v>478</v>
      </c>
      <c r="E51" s="264">
        <v>24</v>
      </c>
      <c r="F51" s="129">
        <v>42860</v>
      </c>
      <c r="G51" s="129">
        <v>43589</v>
      </c>
      <c r="H51" s="18" t="s">
        <v>472</v>
      </c>
      <c r="I51" s="102" t="s">
        <v>128</v>
      </c>
      <c r="J51" s="102" t="s">
        <v>103</v>
      </c>
      <c r="K51" s="246">
        <v>108</v>
      </c>
      <c r="L51" s="257">
        <v>663918.07999999996</v>
      </c>
      <c r="M51" s="125">
        <v>564330.37</v>
      </c>
      <c r="N51" s="123">
        <v>0.85</v>
      </c>
      <c r="O51" s="125">
        <v>86309.35</v>
      </c>
      <c r="P51" s="123">
        <v>0.13</v>
      </c>
      <c r="Q51" s="125">
        <v>13278.36</v>
      </c>
      <c r="R51" s="123">
        <v>0.02</v>
      </c>
    </row>
    <row r="52" spans="1:18" ht="57.6" x14ac:dyDescent="0.25">
      <c r="A52" s="122"/>
      <c r="B52" s="265"/>
      <c r="C52" s="265"/>
      <c r="D52" s="256"/>
      <c r="E52" s="265"/>
      <c r="F52" s="129"/>
      <c r="G52" s="129"/>
      <c r="H52" s="18" t="s">
        <v>473</v>
      </c>
      <c r="I52" s="102" t="s">
        <v>128</v>
      </c>
      <c r="J52" s="102" t="s">
        <v>140</v>
      </c>
      <c r="K52" s="260"/>
      <c r="L52" s="258"/>
      <c r="M52" s="167"/>
      <c r="N52" s="179"/>
      <c r="O52" s="167"/>
      <c r="P52" s="179"/>
      <c r="Q52" s="167"/>
      <c r="R52" s="179"/>
    </row>
    <row r="53" spans="1:18" ht="33" customHeight="1" x14ac:dyDescent="0.25">
      <c r="A53" s="122"/>
      <c r="B53" s="265"/>
      <c r="C53" s="265"/>
      <c r="D53" s="256"/>
      <c r="E53" s="265"/>
      <c r="F53" s="129"/>
      <c r="G53" s="129"/>
      <c r="H53" s="18" t="s">
        <v>111</v>
      </c>
      <c r="I53" s="102" t="s">
        <v>152</v>
      </c>
      <c r="J53" s="102" t="s">
        <v>112</v>
      </c>
      <c r="K53" s="260"/>
      <c r="L53" s="258"/>
      <c r="M53" s="167"/>
      <c r="N53" s="179"/>
      <c r="O53" s="167"/>
      <c r="P53" s="179"/>
      <c r="Q53" s="167"/>
      <c r="R53" s="179"/>
    </row>
    <row r="54" spans="1:18" ht="33" customHeight="1" x14ac:dyDescent="0.25">
      <c r="A54" s="122"/>
      <c r="B54" s="266"/>
      <c r="C54" s="266"/>
      <c r="D54" s="256"/>
      <c r="E54" s="266"/>
      <c r="F54" s="129"/>
      <c r="G54" s="129"/>
      <c r="H54" s="18" t="s">
        <v>474</v>
      </c>
      <c r="I54" s="102" t="s">
        <v>152</v>
      </c>
      <c r="J54" s="102" t="s">
        <v>420</v>
      </c>
      <c r="K54" s="247"/>
      <c r="L54" s="259"/>
      <c r="M54" s="126"/>
      <c r="N54" s="124"/>
      <c r="O54" s="126"/>
      <c r="P54" s="124"/>
      <c r="Q54" s="126"/>
      <c r="R54" s="124"/>
    </row>
    <row r="55" spans="1:18" ht="53.4" customHeight="1" x14ac:dyDescent="0.25">
      <c r="A55" s="122">
        <v>18</v>
      </c>
      <c r="B55" s="264" t="s">
        <v>465</v>
      </c>
      <c r="C55" s="264" t="s">
        <v>468</v>
      </c>
      <c r="D55" s="256" t="s">
        <v>479</v>
      </c>
      <c r="E55" s="264">
        <v>24</v>
      </c>
      <c r="F55" s="129">
        <v>42860</v>
      </c>
      <c r="G55" s="129">
        <v>43589</v>
      </c>
      <c r="H55" s="18" t="s">
        <v>475</v>
      </c>
      <c r="I55" s="102" t="s">
        <v>128</v>
      </c>
      <c r="J55" s="102" t="s">
        <v>67</v>
      </c>
      <c r="K55" s="246">
        <v>102</v>
      </c>
      <c r="L55" s="257">
        <v>577790.85</v>
      </c>
      <c r="M55" s="125">
        <v>491122.23</v>
      </c>
      <c r="N55" s="123">
        <v>0.85</v>
      </c>
      <c r="O55" s="125">
        <v>75112.800000000003</v>
      </c>
      <c r="P55" s="123">
        <v>0.13</v>
      </c>
      <c r="Q55" s="125">
        <v>11555.82</v>
      </c>
      <c r="R55" s="123">
        <v>0.02</v>
      </c>
    </row>
    <row r="56" spans="1:18" ht="53.4" customHeight="1" x14ac:dyDescent="0.25">
      <c r="A56" s="122"/>
      <c r="B56" s="265"/>
      <c r="C56" s="265"/>
      <c r="D56" s="256"/>
      <c r="E56" s="265"/>
      <c r="F56" s="129"/>
      <c r="G56" s="129"/>
      <c r="H56" s="18" t="s">
        <v>476</v>
      </c>
      <c r="I56" s="102" t="s">
        <v>128</v>
      </c>
      <c r="J56" s="102" t="s">
        <v>67</v>
      </c>
      <c r="K56" s="260"/>
      <c r="L56" s="258"/>
      <c r="M56" s="167"/>
      <c r="N56" s="179"/>
      <c r="O56" s="167"/>
      <c r="P56" s="179"/>
      <c r="Q56" s="167"/>
      <c r="R56" s="179"/>
    </row>
    <row r="57" spans="1:18" ht="45.6" customHeight="1" x14ac:dyDescent="0.25">
      <c r="A57" s="122"/>
      <c r="B57" s="266"/>
      <c r="C57" s="266"/>
      <c r="D57" s="256"/>
      <c r="E57" s="266"/>
      <c r="F57" s="129"/>
      <c r="G57" s="129"/>
      <c r="H57" s="18" t="s">
        <v>226</v>
      </c>
      <c r="I57" s="102" t="s">
        <v>152</v>
      </c>
      <c r="J57" s="102" t="s">
        <v>112</v>
      </c>
      <c r="K57" s="247"/>
      <c r="L57" s="259"/>
      <c r="M57" s="126"/>
      <c r="N57" s="124"/>
      <c r="O57" s="126"/>
      <c r="P57" s="124"/>
      <c r="Q57" s="126"/>
      <c r="R57" s="124"/>
    </row>
    <row r="58" spans="1:18" ht="45.6" customHeight="1" x14ac:dyDescent="0.25">
      <c r="A58" s="122">
        <v>19</v>
      </c>
      <c r="B58" s="261" t="s">
        <v>490</v>
      </c>
      <c r="C58" s="261" t="s">
        <v>491</v>
      </c>
      <c r="D58" s="256" t="s">
        <v>495</v>
      </c>
      <c r="E58" s="261">
        <v>18</v>
      </c>
      <c r="F58" s="129">
        <v>42868</v>
      </c>
      <c r="G58" s="129">
        <v>43416</v>
      </c>
      <c r="H58" s="18" t="s">
        <v>492</v>
      </c>
      <c r="I58" s="107" t="s">
        <v>128</v>
      </c>
      <c r="J58" s="107" t="s">
        <v>67</v>
      </c>
      <c r="K58" s="246">
        <v>102</v>
      </c>
      <c r="L58" s="254">
        <v>365754.59</v>
      </c>
      <c r="M58" s="125">
        <v>310891.40999999997</v>
      </c>
      <c r="N58" s="123">
        <v>0.85</v>
      </c>
      <c r="O58" s="125">
        <v>47548.1</v>
      </c>
      <c r="P58" s="123">
        <v>0.13</v>
      </c>
      <c r="Q58" s="125">
        <v>7315.08</v>
      </c>
      <c r="R58" s="123">
        <v>0.02</v>
      </c>
    </row>
    <row r="59" spans="1:18" ht="45.6" customHeight="1" x14ac:dyDescent="0.25">
      <c r="A59" s="122"/>
      <c r="B59" s="261"/>
      <c r="C59" s="261"/>
      <c r="D59" s="256"/>
      <c r="E59" s="261"/>
      <c r="F59" s="129"/>
      <c r="G59" s="129"/>
      <c r="H59" s="18" t="s">
        <v>493</v>
      </c>
      <c r="I59" s="107" t="s">
        <v>152</v>
      </c>
      <c r="J59" s="107" t="s">
        <v>160</v>
      </c>
      <c r="K59" s="260"/>
      <c r="L59" s="263"/>
      <c r="M59" s="167"/>
      <c r="N59" s="179"/>
      <c r="O59" s="167"/>
      <c r="P59" s="179"/>
      <c r="Q59" s="167"/>
      <c r="R59" s="179"/>
    </row>
    <row r="60" spans="1:18" ht="45.6" customHeight="1" x14ac:dyDescent="0.25">
      <c r="A60" s="122"/>
      <c r="B60" s="261"/>
      <c r="C60" s="261"/>
      <c r="D60" s="256"/>
      <c r="E60" s="261"/>
      <c r="F60" s="129"/>
      <c r="G60" s="129"/>
      <c r="H60" s="18" t="s">
        <v>494</v>
      </c>
      <c r="I60" s="107" t="s">
        <v>152</v>
      </c>
      <c r="J60" s="107" t="s">
        <v>74</v>
      </c>
      <c r="K60" s="247"/>
      <c r="L60" s="255"/>
      <c r="M60" s="126"/>
      <c r="N60" s="124"/>
      <c r="O60" s="126"/>
      <c r="P60" s="124"/>
      <c r="Q60" s="126"/>
      <c r="R60" s="124"/>
    </row>
    <row r="61" spans="1:18" ht="45.6" customHeight="1" x14ac:dyDescent="0.25">
      <c r="A61" s="122">
        <v>20</v>
      </c>
      <c r="B61" s="261" t="s">
        <v>496</v>
      </c>
      <c r="C61" s="261" t="s">
        <v>498</v>
      </c>
      <c r="D61" s="256" t="s">
        <v>505</v>
      </c>
      <c r="E61" s="261">
        <v>24</v>
      </c>
      <c r="F61" s="129">
        <v>42871</v>
      </c>
      <c r="G61" s="129">
        <v>43600</v>
      </c>
      <c r="H61" s="18" t="s">
        <v>500</v>
      </c>
      <c r="I61" s="108" t="s">
        <v>128</v>
      </c>
      <c r="J61" s="108" t="s">
        <v>67</v>
      </c>
      <c r="K61" s="246">
        <v>102</v>
      </c>
      <c r="L61" s="257">
        <v>648094.73</v>
      </c>
      <c r="M61" s="125">
        <v>550880.52</v>
      </c>
      <c r="N61" s="123">
        <v>0.85</v>
      </c>
      <c r="O61" s="125">
        <v>84252.31</v>
      </c>
      <c r="P61" s="123">
        <v>0.13</v>
      </c>
      <c r="Q61" s="125">
        <v>12961.9</v>
      </c>
      <c r="R61" s="123">
        <v>0.02</v>
      </c>
    </row>
    <row r="62" spans="1:18" ht="45.6" customHeight="1" x14ac:dyDescent="0.25">
      <c r="A62" s="122"/>
      <c r="B62" s="261"/>
      <c r="C62" s="261"/>
      <c r="D62" s="256"/>
      <c r="E62" s="261"/>
      <c r="F62" s="129"/>
      <c r="G62" s="129"/>
      <c r="H62" s="18" t="s">
        <v>501</v>
      </c>
      <c r="I62" s="108" t="s">
        <v>152</v>
      </c>
      <c r="J62" s="108" t="s">
        <v>74</v>
      </c>
      <c r="K62" s="260"/>
      <c r="L62" s="258"/>
      <c r="M62" s="167"/>
      <c r="N62" s="179"/>
      <c r="O62" s="167"/>
      <c r="P62" s="179"/>
      <c r="Q62" s="167"/>
      <c r="R62" s="179"/>
    </row>
    <row r="63" spans="1:18" ht="45.6" customHeight="1" x14ac:dyDescent="0.25">
      <c r="A63" s="122"/>
      <c r="B63" s="261"/>
      <c r="C63" s="261"/>
      <c r="D63" s="256"/>
      <c r="E63" s="261"/>
      <c r="F63" s="129"/>
      <c r="G63" s="129"/>
      <c r="H63" s="18" t="s">
        <v>502</v>
      </c>
      <c r="I63" s="108" t="s">
        <v>152</v>
      </c>
      <c r="J63" s="108" t="s">
        <v>200</v>
      </c>
      <c r="K63" s="247"/>
      <c r="L63" s="259"/>
      <c r="M63" s="126"/>
      <c r="N63" s="124"/>
      <c r="O63" s="126"/>
      <c r="P63" s="124"/>
      <c r="Q63" s="126"/>
      <c r="R63" s="124"/>
    </row>
    <row r="64" spans="1:18" ht="45.6" customHeight="1" x14ac:dyDescent="0.25">
      <c r="A64" s="122">
        <v>21</v>
      </c>
      <c r="B64" s="261" t="s">
        <v>497</v>
      </c>
      <c r="C64" s="261" t="s">
        <v>499</v>
      </c>
      <c r="D64" s="256" t="s">
        <v>506</v>
      </c>
      <c r="E64" s="261">
        <v>24</v>
      </c>
      <c r="F64" s="129">
        <v>42871</v>
      </c>
      <c r="G64" s="129">
        <v>43600</v>
      </c>
      <c r="H64" s="18" t="s">
        <v>503</v>
      </c>
      <c r="I64" s="108" t="s">
        <v>152</v>
      </c>
      <c r="J64" s="108" t="s">
        <v>74</v>
      </c>
      <c r="K64" s="246">
        <v>102</v>
      </c>
      <c r="L64" s="257">
        <v>231130.48</v>
      </c>
      <c r="M64" s="125">
        <v>196460.91</v>
      </c>
      <c r="N64" s="123">
        <v>0.85</v>
      </c>
      <c r="O64" s="125">
        <v>30046.959999999999</v>
      </c>
      <c r="P64" s="123">
        <v>0.13</v>
      </c>
      <c r="Q64" s="125">
        <v>4622.6099999999997</v>
      </c>
      <c r="R64" s="123">
        <v>0.02</v>
      </c>
    </row>
    <row r="65" spans="1:18" ht="45.6" customHeight="1" x14ac:dyDescent="0.25">
      <c r="A65" s="122"/>
      <c r="B65" s="261"/>
      <c r="C65" s="261"/>
      <c r="D65" s="256"/>
      <c r="E65" s="261"/>
      <c r="F65" s="129"/>
      <c r="G65" s="129"/>
      <c r="H65" s="18" t="s">
        <v>504</v>
      </c>
      <c r="I65" s="108" t="s">
        <v>128</v>
      </c>
      <c r="J65" s="108" t="s">
        <v>90</v>
      </c>
      <c r="K65" s="247"/>
      <c r="L65" s="259"/>
      <c r="M65" s="126"/>
      <c r="N65" s="124"/>
      <c r="O65" s="126"/>
      <c r="P65" s="124"/>
      <c r="Q65" s="126"/>
      <c r="R65" s="124"/>
    </row>
    <row r="66" spans="1:18" ht="22.2" customHeight="1" x14ac:dyDescent="0.25">
      <c r="A66" s="122">
        <v>22</v>
      </c>
      <c r="B66" s="261" t="s">
        <v>507</v>
      </c>
      <c r="C66" s="261" t="s">
        <v>508</v>
      </c>
      <c r="D66" s="262" t="s">
        <v>533</v>
      </c>
      <c r="E66" s="261">
        <v>18</v>
      </c>
      <c r="F66" s="129">
        <v>42873</v>
      </c>
      <c r="G66" s="129">
        <v>43421</v>
      </c>
      <c r="H66" s="18" t="s">
        <v>509</v>
      </c>
      <c r="I66" s="109" t="s">
        <v>152</v>
      </c>
      <c r="J66" s="109" t="s">
        <v>317</v>
      </c>
      <c r="K66" s="246">
        <v>102</v>
      </c>
      <c r="L66" s="257">
        <v>340542.98</v>
      </c>
      <c r="M66" s="125">
        <v>289461.53000000003</v>
      </c>
      <c r="N66" s="123">
        <v>0.85</v>
      </c>
      <c r="O66" s="125">
        <v>44270.58</v>
      </c>
      <c r="P66" s="123">
        <v>0.13</v>
      </c>
      <c r="Q66" s="125">
        <v>6810.87</v>
      </c>
      <c r="R66" s="123">
        <v>0.02</v>
      </c>
    </row>
    <row r="67" spans="1:18" ht="28.8" x14ac:dyDescent="0.25">
      <c r="A67" s="122"/>
      <c r="B67" s="261"/>
      <c r="C67" s="261"/>
      <c r="D67" s="256"/>
      <c r="E67" s="261"/>
      <c r="F67" s="129"/>
      <c r="G67" s="129"/>
      <c r="H67" s="18" t="s">
        <v>510</v>
      </c>
      <c r="I67" s="109" t="s">
        <v>128</v>
      </c>
      <c r="J67" s="109" t="s">
        <v>90</v>
      </c>
      <c r="K67" s="260"/>
      <c r="L67" s="258"/>
      <c r="M67" s="167"/>
      <c r="N67" s="179"/>
      <c r="O67" s="167"/>
      <c r="P67" s="179"/>
      <c r="Q67" s="167"/>
      <c r="R67" s="179"/>
    </row>
    <row r="68" spans="1:18" ht="21" customHeight="1" x14ac:dyDescent="0.25">
      <c r="A68" s="122"/>
      <c r="B68" s="261"/>
      <c r="C68" s="261"/>
      <c r="D68" s="256"/>
      <c r="E68" s="261"/>
      <c r="F68" s="129"/>
      <c r="G68" s="129"/>
      <c r="H68" s="18" t="s">
        <v>511</v>
      </c>
      <c r="I68" s="109" t="s">
        <v>128</v>
      </c>
      <c r="J68" s="109" t="s">
        <v>103</v>
      </c>
      <c r="K68" s="247"/>
      <c r="L68" s="259"/>
      <c r="M68" s="126"/>
      <c r="N68" s="124"/>
      <c r="O68" s="126"/>
      <c r="P68" s="124"/>
      <c r="Q68" s="126"/>
      <c r="R68" s="124"/>
    </row>
    <row r="69" spans="1:18" ht="43.2" x14ac:dyDescent="0.25">
      <c r="A69" s="122">
        <v>23</v>
      </c>
      <c r="B69" s="261" t="s">
        <v>512</v>
      </c>
      <c r="C69" s="261" t="s">
        <v>513</v>
      </c>
      <c r="D69" s="262" t="s">
        <v>532</v>
      </c>
      <c r="E69" s="261">
        <v>24</v>
      </c>
      <c r="F69" s="129">
        <v>42873</v>
      </c>
      <c r="G69" s="129">
        <v>43602</v>
      </c>
      <c r="H69" s="18" t="s">
        <v>514</v>
      </c>
      <c r="I69" s="109" t="s">
        <v>152</v>
      </c>
      <c r="J69" s="109" t="s">
        <v>317</v>
      </c>
      <c r="K69" s="246">
        <v>106</v>
      </c>
      <c r="L69" s="257">
        <v>711301.33</v>
      </c>
      <c r="M69" s="125">
        <v>604606.13</v>
      </c>
      <c r="N69" s="123">
        <v>0.85</v>
      </c>
      <c r="O69" s="125">
        <v>92469.16</v>
      </c>
      <c r="P69" s="123">
        <v>0.13</v>
      </c>
      <c r="Q69" s="125">
        <v>14226.04</v>
      </c>
      <c r="R69" s="123">
        <v>0.02</v>
      </c>
    </row>
    <row r="70" spans="1:18" ht="28.8" x14ac:dyDescent="0.25">
      <c r="A70" s="122"/>
      <c r="B70" s="261"/>
      <c r="C70" s="261"/>
      <c r="D70" s="256"/>
      <c r="E70" s="261"/>
      <c r="F70" s="129"/>
      <c r="G70" s="129"/>
      <c r="H70" s="18" t="s">
        <v>510</v>
      </c>
      <c r="I70" s="109" t="s">
        <v>128</v>
      </c>
      <c r="J70" s="109" t="s">
        <v>90</v>
      </c>
      <c r="K70" s="260"/>
      <c r="L70" s="258"/>
      <c r="M70" s="167"/>
      <c r="N70" s="179"/>
      <c r="O70" s="167"/>
      <c r="P70" s="179"/>
      <c r="Q70" s="167"/>
      <c r="R70" s="179"/>
    </row>
    <row r="71" spans="1:18" ht="43.2" x14ac:dyDescent="0.25">
      <c r="A71" s="122"/>
      <c r="B71" s="261"/>
      <c r="C71" s="261"/>
      <c r="D71" s="256"/>
      <c r="E71" s="261"/>
      <c r="F71" s="129"/>
      <c r="G71" s="129"/>
      <c r="H71" s="18" t="s">
        <v>515</v>
      </c>
      <c r="I71" s="109" t="s">
        <v>152</v>
      </c>
      <c r="J71" s="109" t="s">
        <v>317</v>
      </c>
      <c r="K71" s="260"/>
      <c r="L71" s="258"/>
      <c r="M71" s="167"/>
      <c r="N71" s="179"/>
      <c r="O71" s="167"/>
      <c r="P71" s="179"/>
      <c r="Q71" s="167"/>
      <c r="R71" s="179"/>
    </row>
    <row r="72" spans="1:18" ht="57.6" x14ac:dyDescent="0.25">
      <c r="A72" s="122"/>
      <c r="B72" s="261"/>
      <c r="C72" s="261"/>
      <c r="D72" s="256"/>
      <c r="E72" s="261"/>
      <c r="F72" s="129"/>
      <c r="G72" s="129"/>
      <c r="H72" s="18" t="s">
        <v>516</v>
      </c>
      <c r="I72" s="109" t="s">
        <v>128</v>
      </c>
      <c r="J72" s="109" t="s">
        <v>90</v>
      </c>
      <c r="K72" s="247"/>
      <c r="L72" s="259"/>
      <c r="M72" s="126"/>
      <c r="N72" s="124"/>
      <c r="O72" s="126"/>
      <c r="P72" s="124"/>
      <c r="Q72" s="126"/>
      <c r="R72" s="124"/>
    </row>
    <row r="73" spans="1:18" ht="65.400000000000006" customHeight="1" x14ac:dyDescent="0.25">
      <c r="A73" s="122">
        <v>24</v>
      </c>
      <c r="B73" s="261" t="s">
        <v>530</v>
      </c>
      <c r="C73" s="261" t="s">
        <v>531</v>
      </c>
      <c r="D73" s="256" t="s">
        <v>534</v>
      </c>
      <c r="E73" s="261">
        <v>24</v>
      </c>
      <c r="F73" s="129">
        <v>42878</v>
      </c>
      <c r="G73" s="129">
        <v>43607</v>
      </c>
      <c r="H73" s="18" t="s">
        <v>515</v>
      </c>
      <c r="I73" s="111" t="s">
        <v>152</v>
      </c>
      <c r="J73" s="111" t="s">
        <v>317</v>
      </c>
      <c r="K73" s="246">
        <v>102</v>
      </c>
      <c r="L73" s="257">
        <v>399360.85</v>
      </c>
      <c r="M73" s="125">
        <v>339456.72</v>
      </c>
      <c r="N73" s="123">
        <v>0.85</v>
      </c>
      <c r="O73" s="125">
        <v>51916.91</v>
      </c>
      <c r="P73" s="123">
        <v>0.13</v>
      </c>
      <c r="Q73" s="125">
        <v>7987.22</v>
      </c>
      <c r="R73" s="123">
        <v>0.02</v>
      </c>
    </row>
    <row r="74" spans="1:18" ht="65.400000000000006" customHeight="1" x14ac:dyDescent="0.25">
      <c r="A74" s="122"/>
      <c r="B74" s="261"/>
      <c r="C74" s="261"/>
      <c r="D74" s="256"/>
      <c r="E74" s="261"/>
      <c r="F74" s="129"/>
      <c r="G74" s="129"/>
      <c r="H74" s="18" t="s">
        <v>514</v>
      </c>
      <c r="I74" s="111" t="s">
        <v>152</v>
      </c>
      <c r="J74" s="111" t="s">
        <v>317</v>
      </c>
      <c r="K74" s="260"/>
      <c r="L74" s="258"/>
      <c r="M74" s="167"/>
      <c r="N74" s="179"/>
      <c r="O74" s="167"/>
      <c r="P74" s="179"/>
      <c r="Q74" s="167"/>
      <c r="R74" s="179"/>
    </row>
    <row r="75" spans="1:18" ht="65.400000000000006" customHeight="1" x14ac:dyDescent="0.25">
      <c r="A75" s="122"/>
      <c r="B75" s="261"/>
      <c r="C75" s="261"/>
      <c r="D75" s="256"/>
      <c r="E75" s="261"/>
      <c r="F75" s="129"/>
      <c r="G75" s="129"/>
      <c r="H75" s="18" t="s">
        <v>535</v>
      </c>
      <c r="I75" s="111" t="s">
        <v>128</v>
      </c>
      <c r="J75" s="111" t="s">
        <v>90</v>
      </c>
      <c r="K75" s="247"/>
      <c r="L75" s="259"/>
      <c r="M75" s="126"/>
      <c r="N75" s="124"/>
      <c r="O75" s="126"/>
      <c r="P75" s="124"/>
      <c r="Q75" s="126"/>
      <c r="R75" s="124"/>
    </row>
    <row r="76" spans="1:18" s="100" customFormat="1" ht="28.8" x14ac:dyDescent="0.25">
      <c r="A76" s="122">
        <v>25</v>
      </c>
      <c r="B76" s="122" t="s">
        <v>555</v>
      </c>
      <c r="C76" s="209" t="s">
        <v>556</v>
      </c>
      <c r="D76" s="256" t="s">
        <v>561</v>
      </c>
      <c r="E76" s="240">
        <v>18</v>
      </c>
      <c r="F76" s="129">
        <v>42895</v>
      </c>
      <c r="G76" s="129">
        <v>43442</v>
      </c>
      <c r="H76" s="18" t="s">
        <v>557</v>
      </c>
      <c r="I76" s="116" t="s">
        <v>152</v>
      </c>
      <c r="J76" s="116" t="s">
        <v>200</v>
      </c>
      <c r="K76" s="246">
        <v>106</v>
      </c>
      <c r="L76" s="257">
        <v>656426.06000000006</v>
      </c>
      <c r="M76" s="125">
        <v>557962.15</v>
      </c>
      <c r="N76" s="123">
        <v>0.85</v>
      </c>
      <c r="O76" s="125">
        <v>85335.39</v>
      </c>
      <c r="P76" s="123">
        <v>0.13</v>
      </c>
      <c r="Q76" s="125">
        <v>13128.52</v>
      </c>
      <c r="R76" s="123">
        <v>0.02</v>
      </c>
    </row>
    <row r="77" spans="1:18" s="100" customFormat="1" ht="14.4" x14ac:dyDescent="0.25">
      <c r="A77" s="122"/>
      <c r="B77" s="122"/>
      <c r="C77" s="209"/>
      <c r="D77" s="256"/>
      <c r="E77" s="240"/>
      <c r="F77" s="129"/>
      <c r="G77" s="129"/>
      <c r="H77" s="18" t="s">
        <v>558</v>
      </c>
      <c r="I77" s="116" t="s">
        <v>128</v>
      </c>
      <c r="J77" s="116" t="s">
        <v>67</v>
      </c>
      <c r="K77" s="260"/>
      <c r="L77" s="258"/>
      <c r="M77" s="167"/>
      <c r="N77" s="179"/>
      <c r="O77" s="167"/>
      <c r="P77" s="179"/>
      <c r="Q77" s="167"/>
      <c r="R77" s="179"/>
    </row>
    <row r="78" spans="1:18" s="100" customFormat="1" ht="43.2" x14ac:dyDescent="0.25">
      <c r="A78" s="122"/>
      <c r="B78" s="122"/>
      <c r="C78" s="209"/>
      <c r="D78" s="256"/>
      <c r="E78" s="240"/>
      <c r="F78" s="129"/>
      <c r="G78" s="129"/>
      <c r="H78" s="18" t="s">
        <v>559</v>
      </c>
      <c r="I78" s="116" t="s">
        <v>152</v>
      </c>
      <c r="J78" s="116" t="s">
        <v>160</v>
      </c>
      <c r="K78" s="260"/>
      <c r="L78" s="258"/>
      <c r="M78" s="167"/>
      <c r="N78" s="179"/>
      <c r="O78" s="167"/>
      <c r="P78" s="179"/>
      <c r="Q78" s="167"/>
      <c r="R78" s="179"/>
    </row>
    <row r="79" spans="1:18" s="100" customFormat="1" ht="28.8" x14ac:dyDescent="0.25">
      <c r="A79" s="122"/>
      <c r="B79" s="122"/>
      <c r="C79" s="209"/>
      <c r="D79" s="256"/>
      <c r="E79" s="240"/>
      <c r="F79" s="129"/>
      <c r="G79" s="129"/>
      <c r="H79" s="18" t="s">
        <v>560</v>
      </c>
      <c r="I79" s="116" t="s">
        <v>128</v>
      </c>
      <c r="J79" s="116" t="s">
        <v>67</v>
      </c>
      <c r="K79" s="247"/>
      <c r="L79" s="259"/>
      <c r="M79" s="126"/>
      <c r="N79" s="124"/>
      <c r="O79" s="126"/>
      <c r="P79" s="124"/>
      <c r="Q79" s="126"/>
      <c r="R79" s="124"/>
    </row>
    <row r="80" spans="1:18" s="100" customFormat="1" ht="55.2" customHeight="1" x14ac:dyDescent="0.25">
      <c r="A80" s="122">
        <v>26</v>
      </c>
      <c r="B80" s="122" t="s">
        <v>570</v>
      </c>
      <c r="C80" s="209" t="s">
        <v>571</v>
      </c>
      <c r="D80" s="256" t="s">
        <v>575</v>
      </c>
      <c r="E80" s="240">
        <v>18</v>
      </c>
      <c r="F80" s="129">
        <v>42906</v>
      </c>
      <c r="G80" s="129">
        <v>43453</v>
      </c>
      <c r="H80" s="18" t="s">
        <v>572</v>
      </c>
      <c r="I80" s="117" t="s">
        <v>128</v>
      </c>
      <c r="J80" s="117" t="s">
        <v>103</v>
      </c>
      <c r="K80" s="246">
        <v>108</v>
      </c>
      <c r="L80" s="257">
        <v>288951.06</v>
      </c>
      <c r="M80" s="125">
        <v>245608.4</v>
      </c>
      <c r="N80" s="123">
        <v>0.85</v>
      </c>
      <c r="O80" s="125">
        <v>37563.629999999997</v>
      </c>
      <c r="P80" s="123">
        <v>0.13</v>
      </c>
      <c r="Q80" s="125">
        <v>5779.03</v>
      </c>
      <c r="R80" s="123">
        <v>0.02</v>
      </c>
    </row>
    <row r="81" spans="1:20" s="100" customFormat="1" ht="55.2" customHeight="1" x14ac:dyDescent="0.25">
      <c r="A81" s="122"/>
      <c r="B81" s="122"/>
      <c r="C81" s="209"/>
      <c r="D81" s="256"/>
      <c r="E81" s="240"/>
      <c r="F81" s="129"/>
      <c r="G81" s="129"/>
      <c r="H81" s="18" t="s">
        <v>573</v>
      </c>
      <c r="I81" s="117" t="s">
        <v>128</v>
      </c>
      <c r="J81" s="117" t="s">
        <v>103</v>
      </c>
      <c r="K81" s="260"/>
      <c r="L81" s="258"/>
      <c r="M81" s="167"/>
      <c r="N81" s="179"/>
      <c r="O81" s="167"/>
      <c r="P81" s="179"/>
      <c r="Q81" s="167"/>
      <c r="R81" s="179"/>
    </row>
    <row r="82" spans="1:20" s="100" customFormat="1" ht="55.2" customHeight="1" x14ac:dyDescent="0.25">
      <c r="A82" s="122"/>
      <c r="B82" s="122"/>
      <c r="C82" s="209"/>
      <c r="D82" s="256"/>
      <c r="E82" s="240"/>
      <c r="F82" s="129"/>
      <c r="G82" s="129"/>
      <c r="H82" s="18" t="s">
        <v>408</v>
      </c>
      <c r="I82" s="117" t="s">
        <v>128</v>
      </c>
      <c r="J82" s="117" t="s">
        <v>103</v>
      </c>
      <c r="K82" s="260"/>
      <c r="L82" s="258"/>
      <c r="M82" s="167"/>
      <c r="N82" s="179"/>
      <c r="O82" s="167"/>
      <c r="P82" s="179"/>
      <c r="Q82" s="167"/>
      <c r="R82" s="179"/>
    </row>
    <row r="83" spans="1:20" s="100" customFormat="1" ht="55.2" customHeight="1" x14ac:dyDescent="0.25">
      <c r="A83" s="122"/>
      <c r="B83" s="122"/>
      <c r="C83" s="209"/>
      <c r="D83" s="256"/>
      <c r="E83" s="240"/>
      <c r="F83" s="129"/>
      <c r="G83" s="129"/>
      <c r="H83" s="18" t="s">
        <v>574</v>
      </c>
      <c r="I83" s="117" t="s">
        <v>152</v>
      </c>
      <c r="J83" s="117" t="s">
        <v>164</v>
      </c>
      <c r="K83" s="247"/>
      <c r="L83" s="259"/>
      <c r="M83" s="126"/>
      <c r="N83" s="124"/>
      <c r="O83" s="126"/>
      <c r="P83" s="124"/>
      <c r="Q83" s="126"/>
      <c r="R83" s="124"/>
    </row>
    <row r="84" spans="1:20" s="100" customFormat="1" ht="43.2" x14ac:dyDescent="0.25">
      <c r="A84" s="122">
        <v>27</v>
      </c>
      <c r="B84" s="122" t="s">
        <v>596</v>
      </c>
      <c r="C84" s="209" t="s">
        <v>597</v>
      </c>
      <c r="D84" s="256" t="s">
        <v>602</v>
      </c>
      <c r="E84" s="240">
        <v>24</v>
      </c>
      <c r="F84" s="129">
        <v>42913</v>
      </c>
      <c r="G84" s="129">
        <v>43642</v>
      </c>
      <c r="H84" s="18" t="s">
        <v>598</v>
      </c>
      <c r="I84" s="119" t="s">
        <v>128</v>
      </c>
      <c r="J84" s="119" t="s">
        <v>67</v>
      </c>
      <c r="K84" s="246">
        <v>102</v>
      </c>
      <c r="L84" s="257">
        <v>477030.23</v>
      </c>
      <c r="M84" s="125">
        <v>405475.7</v>
      </c>
      <c r="N84" s="123">
        <v>0.85</v>
      </c>
      <c r="O84" s="125">
        <v>62013.919999999998</v>
      </c>
      <c r="P84" s="123">
        <v>0.13</v>
      </c>
      <c r="Q84" s="125">
        <v>9540.61</v>
      </c>
      <c r="R84" s="123">
        <v>0.02</v>
      </c>
    </row>
    <row r="85" spans="1:20" s="100" customFormat="1" ht="28.8" x14ac:dyDescent="0.25">
      <c r="A85" s="122"/>
      <c r="B85" s="122"/>
      <c r="C85" s="209"/>
      <c r="D85" s="256"/>
      <c r="E85" s="240"/>
      <c r="F85" s="129"/>
      <c r="G85" s="129"/>
      <c r="H85" s="18" t="s">
        <v>599</v>
      </c>
      <c r="I85" s="119" t="s">
        <v>128</v>
      </c>
      <c r="J85" s="119" t="s">
        <v>67</v>
      </c>
      <c r="K85" s="260"/>
      <c r="L85" s="258"/>
      <c r="M85" s="167"/>
      <c r="N85" s="179"/>
      <c r="O85" s="167"/>
      <c r="P85" s="179"/>
      <c r="Q85" s="167"/>
      <c r="R85" s="179"/>
    </row>
    <row r="86" spans="1:20" s="100" customFormat="1" ht="28.8" x14ac:dyDescent="0.25">
      <c r="A86" s="122"/>
      <c r="B86" s="122"/>
      <c r="C86" s="209"/>
      <c r="D86" s="256"/>
      <c r="E86" s="240"/>
      <c r="F86" s="129"/>
      <c r="G86" s="129"/>
      <c r="H86" s="18" t="s">
        <v>600</v>
      </c>
      <c r="I86" s="119" t="s">
        <v>152</v>
      </c>
      <c r="J86" s="119" t="s">
        <v>74</v>
      </c>
      <c r="K86" s="260"/>
      <c r="L86" s="258"/>
      <c r="M86" s="167"/>
      <c r="N86" s="179"/>
      <c r="O86" s="167"/>
      <c r="P86" s="179"/>
      <c r="Q86" s="167"/>
      <c r="R86" s="179"/>
    </row>
    <row r="87" spans="1:20" s="100" customFormat="1" ht="43.2" x14ac:dyDescent="0.25">
      <c r="A87" s="122"/>
      <c r="B87" s="122"/>
      <c r="C87" s="209"/>
      <c r="D87" s="256"/>
      <c r="E87" s="240"/>
      <c r="F87" s="129"/>
      <c r="G87" s="129"/>
      <c r="H87" s="18" t="s">
        <v>601</v>
      </c>
      <c r="I87" s="119" t="s">
        <v>152</v>
      </c>
      <c r="J87" s="119" t="s">
        <v>389</v>
      </c>
      <c r="K87" s="247"/>
      <c r="L87" s="259"/>
      <c r="M87" s="126"/>
      <c r="N87" s="124"/>
      <c r="O87" s="126"/>
      <c r="P87" s="124"/>
      <c r="Q87" s="126"/>
      <c r="R87" s="124"/>
    </row>
    <row r="88" spans="1:20" s="100" customFormat="1" ht="38.4" customHeight="1" x14ac:dyDescent="0.25">
      <c r="A88" s="122">
        <v>28</v>
      </c>
      <c r="B88" s="122" t="s">
        <v>604</v>
      </c>
      <c r="C88" s="209" t="s">
        <v>605</v>
      </c>
      <c r="D88" s="256" t="s">
        <v>608</v>
      </c>
      <c r="E88" s="240">
        <v>18</v>
      </c>
      <c r="F88" s="129">
        <v>42915</v>
      </c>
      <c r="G88" s="129">
        <v>43462</v>
      </c>
      <c r="H88" s="18" t="s">
        <v>606</v>
      </c>
      <c r="I88" s="120" t="s">
        <v>128</v>
      </c>
      <c r="J88" s="120" t="s">
        <v>140</v>
      </c>
      <c r="K88" s="246">
        <v>102</v>
      </c>
      <c r="L88" s="257">
        <v>639225.41</v>
      </c>
      <c r="M88" s="125">
        <v>543341.6</v>
      </c>
      <c r="N88" s="123">
        <v>0.85</v>
      </c>
      <c r="O88" s="125">
        <v>83099.3</v>
      </c>
      <c r="P88" s="123">
        <v>0.13</v>
      </c>
      <c r="Q88" s="125">
        <v>12784.51</v>
      </c>
      <c r="R88" s="123">
        <v>0.02</v>
      </c>
    </row>
    <row r="89" spans="1:20" s="100" customFormat="1" ht="38.4" customHeight="1" x14ac:dyDescent="0.25">
      <c r="A89" s="122"/>
      <c r="B89" s="122"/>
      <c r="C89" s="209"/>
      <c r="D89" s="256"/>
      <c r="E89" s="240"/>
      <c r="F89" s="129"/>
      <c r="G89" s="129"/>
      <c r="H89" s="18" t="s">
        <v>607</v>
      </c>
      <c r="I89" s="120" t="s">
        <v>152</v>
      </c>
      <c r="J89" s="120" t="s">
        <v>74</v>
      </c>
      <c r="K89" s="247"/>
      <c r="L89" s="259"/>
      <c r="M89" s="126"/>
      <c r="N89" s="124"/>
      <c r="O89" s="126"/>
      <c r="P89" s="124"/>
      <c r="Q89" s="126"/>
      <c r="R89" s="124"/>
    </row>
    <row r="90" spans="1:20" ht="42" customHeight="1" x14ac:dyDescent="0.25">
      <c r="A90" s="156" t="s">
        <v>311</v>
      </c>
      <c r="B90" s="157"/>
      <c r="C90" s="157"/>
      <c r="D90" s="157"/>
      <c r="E90" s="157"/>
      <c r="F90" s="157"/>
      <c r="G90" s="157"/>
      <c r="H90" s="157"/>
      <c r="I90" s="157"/>
      <c r="J90" s="174"/>
      <c r="K90" s="20"/>
      <c r="L90" s="29">
        <f>SUM(L8:L89)</f>
        <v>13957327.290000001</v>
      </c>
      <c r="M90" s="29">
        <f t="shared" ref="M90:Q90" si="0">SUM(M8:M89)</f>
        <v>11863728.2445</v>
      </c>
      <c r="N90" s="29"/>
      <c r="O90" s="29">
        <f t="shared" si="0"/>
        <v>1814452.4720999999</v>
      </c>
      <c r="P90" s="29"/>
      <c r="Q90" s="29">
        <f t="shared" si="0"/>
        <v>279146.57339999994</v>
      </c>
      <c r="R90" s="29"/>
    </row>
    <row r="91" spans="1:20" ht="21" customHeight="1" thickBot="1" x14ac:dyDescent="0.35">
      <c r="A91" s="213" t="s">
        <v>312</v>
      </c>
      <c r="B91" s="214"/>
      <c r="C91" s="214"/>
      <c r="D91" s="214"/>
      <c r="E91" s="214"/>
      <c r="F91" s="214"/>
      <c r="G91" s="214"/>
      <c r="H91" s="214"/>
      <c r="I91" s="214"/>
      <c r="J91" s="215"/>
      <c r="K91" s="32"/>
      <c r="L91" s="65">
        <f>L90</f>
        <v>13957327.290000001</v>
      </c>
      <c r="M91" s="65">
        <f>M90</f>
        <v>11863728.2445</v>
      </c>
      <c r="N91" s="66"/>
      <c r="O91" s="65">
        <f>O90</f>
        <v>1814452.4720999999</v>
      </c>
      <c r="P91" s="66"/>
      <c r="Q91" s="65">
        <f>Q90</f>
        <v>279146.57339999994</v>
      </c>
      <c r="R91" s="34"/>
      <c r="S91" s="26"/>
      <c r="T91" s="26"/>
    </row>
    <row r="92" spans="1:20" x14ac:dyDescent="0.25">
      <c r="L92" s="26"/>
      <c r="M92" s="26"/>
    </row>
    <row r="93" spans="1:20" x14ac:dyDescent="0.25">
      <c r="A93" s="252" t="s">
        <v>603</v>
      </c>
      <c r="B93" s="253"/>
      <c r="C93" s="253"/>
      <c r="D93" s="253"/>
      <c r="E93" s="253"/>
      <c r="F93" s="253"/>
      <c r="G93" s="253"/>
      <c r="H93" s="253"/>
      <c r="I93" s="253"/>
      <c r="J93" s="253"/>
      <c r="K93" s="253"/>
      <c r="L93" s="253"/>
      <c r="M93" s="253"/>
      <c r="N93" s="253"/>
      <c r="O93" s="253"/>
      <c r="P93" s="253"/>
      <c r="Q93" s="253"/>
      <c r="R93" s="253"/>
    </row>
    <row r="94" spans="1:20" x14ac:dyDescent="0.25">
      <c r="A94" s="253"/>
      <c r="B94" s="253"/>
      <c r="C94" s="253"/>
      <c r="D94" s="253"/>
      <c r="E94" s="253"/>
      <c r="F94" s="253"/>
      <c r="G94" s="253"/>
      <c r="H94" s="253"/>
      <c r="I94" s="253"/>
      <c r="J94" s="253"/>
      <c r="K94" s="253"/>
      <c r="L94" s="253"/>
      <c r="M94" s="253"/>
      <c r="N94" s="253"/>
      <c r="O94" s="253"/>
      <c r="P94" s="253"/>
      <c r="Q94" s="253"/>
      <c r="R94" s="253"/>
    </row>
    <row r="100" spans="15:18" x14ac:dyDescent="0.25">
      <c r="R100" s="26"/>
    </row>
    <row r="107" spans="15:18" x14ac:dyDescent="0.25">
      <c r="O107" s="26"/>
    </row>
  </sheetData>
  <autoFilter ref="A1:R91"/>
  <mergeCells count="437">
    <mergeCell ref="G88:G89"/>
    <mergeCell ref="F88:F89"/>
    <mergeCell ref="E88:E89"/>
    <mergeCell ref="D88:D89"/>
    <mergeCell ref="C88:C89"/>
    <mergeCell ref="B88:B89"/>
    <mergeCell ref="A88:A89"/>
    <mergeCell ref="R88:R89"/>
    <mergeCell ref="Q88:Q89"/>
    <mergeCell ref="P88:P89"/>
    <mergeCell ref="O88:O89"/>
    <mergeCell ref="N88:N89"/>
    <mergeCell ref="M88:M89"/>
    <mergeCell ref="L88:L89"/>
    <mergeCell ref="K88:K89"/>
    <mergeCell ref="M76:M79"/>
    <mergeCell ref="N76:N79"/>
    <mergeCell ref="O76:O79"/>
    <mergeCell ref="P76:P79"/>
    <mergeCell ref="Q76:Q79"/>
    <mergeCell ref="R76:R79"/>
    <mergeCell ref="A76:A79"/>
    <mergeCell ref="B76:B79"/>
    <mergeCell ref="C76:C79"/>
    <mergeCell ref="D76:D79"/>
    <mergeCell ref="E76:E79"/>
    <mergeCell ref="F76:F79"/>
    <mergeCell ref="G76:G79"/>
    <mergeCell ref="K76:K79"/>
    <mergeCell ref="L76:L79"/>
    <mergeCell ref="L64:L65"/>
    <mergeCell ref="L61:L63"/>
    <mergeCell ref="K64:K65"/>
    <mergeCell ref="K61:K63"/>
    <mergeCell ref="R64:R65"/>
    <mergeCell ref="R61:R63"/>
    <mergeCell ref="Q64:Q65"/>
    <mergeCell ref="Q61:Q63"/>
    <mergeCell ref="P64:P65"/>
    <mergeCell ref="P61:P63"/>
    <mergeCell ref="O64:O65"/>
    <mergeCell ref="O61:O63"/>
    <mergeCell ref="N64:N65"/>
    <mergeCell ref="N61:N63"/>
    <mergeCell ref="M64:M65"/>
    <mergeCell ref="M61:M63"/>
    <mergeCell ref="G61:G63"/>
    <mergeCell ref="F61:F63"/>
    <mergeCell ref="E61:E63"/>
    <mergeCell ref="D61:D63"/>
    <mergeCell ref="C61:C63"/>
    <mergeCell ref="B61:B63"/>
    <mergeCell ref="A61:A63"/>
    <mergeCell ref="G64:G65"/>
    <mergeCell ref="F64:F65"/>
    <mergeCell ref="E64:E65"/>
    <mergeCell ref="D64:D65"/>
    <mergeCell ref="C64:C65"/>
    <mergeCell ref="B64:B65"/>
    <mergeCell ref="A64:A65"/>
    <mergeCell ref="R43:R47"/>
    <mergeCell ref="R41:R42"/>
    <mergeCell ref="N43:N47"/>
    <mergeCell ref="N41:N42"/>
    <mergeCell ref="M43:M47"/>
    <mergeCell ref="M41:M42"/>
    <mergeCell ref="L43:L47"/>
    <mergeCell ref="L41:L42"/>
    <mergeCell ref="K43:K47"/>
    <mergeCell ref="K41:K42"/>
    <mergeCell ref="Q41:Q42"/>
    <mergeCell ref="P43:P47"/>
    <mergeCell ref="P41:P42"/>
    <mergeCell ref="O43:O47"/>
    <mergeCell ref="O41:O42"/>
    <mergeCell ref="Q43:Q47"/>
    <mergeCell ref="G41:G42"/>
    <mergeCell ref="F41:F42"/>
    <mergeCell ref="E41:E42"/>
    <mergeCell ref="D41:D42"/>
    <mergeCell ref="C41:C42"/>
    <mergeCell ref="B41:B42"/>
    <mergeCell ref="A41:A42"/>
    <mergeCell ref="E43:E47"/>
    <mergeCell ref="D43:D47"/>
    <mergeCell ref="C43:C47"/>
    <mergeCell ref="B43:B47"/>
    <mergeCell ref="A43:A47"/>
    <mergeCell ref="F43:F47"/>
    <mergeCell ref="G43:G47"/>
    <mergeCell ref="R29:R32"/>
    <mergeCell ref="Q29:Q32"/>
    <mergeCell ref="P29:P32"/>
    <mergeCell ref="O29:O32"/>
    <mergeCell ref="N29:N32"/>
    <mergeCell ref="M29:M32"/>
    <mergeCell ref="L29:L32"/>
    <mergeCell ref="R33:R35"/>
    <mergeCell ref="Q33:Q35"/>
    <mergeCell ref="P33:P35"/>
    <mergeCell ref="O33:O35"/>
    <mergeCell ref="N33:N35"/>
    <mergeCell ref="O27:O28"/>
    <mergeCell ref="N27:N28"/>
    <mergeCell ref="M27:M28"/>
    <mergeCell ref="L27:L28"/>
    <mergeCell ref="C33:C35"/>
    <mergeCell ref="B33:B35"/>
    <mergeCell ref="A33:A35"/>
    <mergeCell ref="M33:M35"/>
    <mergeCell ref="L33:L35"/>
    <mergeCell ref="K33:K35"/>
    <mergeCell ref="G33:G35"/>
    <mergeCell ref="F33:F35"/>
    <mergeCell ref="E33:E35"/>
    <mergeCell ref="D33:D35"/>
    <mergeCell ref="B25:B26"/>
    <mergeCell ref="A25:A26"/>
    <mergeCell ref="K29:K32"/>
    <mergeCell ref="K27:K28"/>
    <mergeCell ref="K25:K26"/>
    <mergeCell ref="G29:G32"/>
    <mergeCell ref="F29:F32"/>
    <mergeCell ref="E29:E32"/>
    <mergeCell ref="D29:D32"/>
    <mergeCell ref="C29:C32"/>
    <mergeCell ref="B29:B32"/>
    <mergeCell ref="A29:A32"/>
    <mergeCell ref="A27:A28"/>
    <mergeCell ref="B27:B28"/>
    <mergeCell ref="C27:C28"/>
    <mergeCell ref="D27:D28"/>
    <mergeCell ref="E27:E28"/>
    <mergeCell ref="F27:F28"/>
    <mergeCell ref="G27:G28"/>
    <mergeCell ref="Q16:Q18"/>
    <mergeCell ref="P16:P18"/>
    <mergeCell ref="O16:O18"/>
    <mergeCell ref="N16:N18"/>
    <mergeCell ref="M16:M18"/>
    <mergeCell ref="L16:L18"/>
    <mergeCell ref="K16:K18"/>
    <mergeCell ref="C16:C18"/>
    <mergeCell ref="A10:A11"/>
    <mergeCell ref="B12:B15"/>
    <mergeCell ref="A12:A15"/>
    <mergeCell ref="B16:B18"/>
    <mergeCell ref="A16:A18"/>
    <mergeCell ref="G16:G18"/>
    <mergeCell ref="D16:D18"/>
    <mergeCell ref="R10:R11"/>
    <mergeCell ref="Q10:Q11"/>
    <mergeCell ref="P10:P11"/>
    <mergeCell ref="O10:O11"/>
    <mergeCell ref="N10:N11"/>
    <mergeCell ref="M10:M11"/>
    <mergeCell ref="L10:L11"/>
    <mergeCell ref="K10:K11"/>
    <mergeCell ref="R12:R15"/>
    <mergeCell ref="Q12:Q15"/>
    <mergeCell ref="P12:P15"/>
    <mergeCell ref="O12:O15"/>
    <mergeCell ref="N12:N15"/>
    <mergeCell ref="M12:M15"/>
    <mergeCell ref="L12:L15"/>
    <mergeCell ref="K12:K15"/>
    <mergeCell ref="R16:R18"/>
    <mergeCell ref="A90:J90"/>
    <mergeCell ref="A91:J91"/>
    <mergeCell ref="A93:R94"/>
    <mergeCell ref="R8:R9"/>
    <mergeCell ref="L8:L9"/>
    <mergeCell ref="M8:M9"/>
    <mergeCell ref="N8:N9"/>
    <mergeCell ref="O8:O9"/>
    <mergeCell ref="P8:P9"/>
    <mergeCell ref="Q8:Q9"/>
    <mergeCell ref="G10:G11"/>
    <mergeCell ref="F10:F11"/>
    <mergeCell ref="E10:E11"/>
    <mergeCell ref="D10:D11"/>
    <mergeCell ref="C10:C11"/>
    <mergeCell ref="B10:B11"/>
    <mergeCell ref="G12:G15"/>
    <mergeCell ref="F12:F15"/>
    <mergeCell ref="E12:E15"/>
    <mergeCell ref="D12:D15"/>
    <mergeCell ref="C12:C15"/>
    <mergeCell ref="F16:F18"/>
    <mergeCell ref="E16:E18"/>
    <mergeCell ref="A6:R6"/>
    <mergeCell ref="A7:R7"/>
    <mergeCell ref="A8:A9"/>
    <mergeCell ref="B8:B9"/>
    <mergeCell ref="C8:C9"/>
    <mergeCell ref="D8:D9"/>
    <mergeCell ref="E8:E9"/>
    <mergeCell ref="F8:F9"/>
    <mergeCell ref="G8:G9"/>
    <mergeCell ref="K8:K9"/>
    <mergeCell ref="L1:Q1"/>
    <mergeCell ref="A1:A2"/>
    <mergeCell ref="B1:B2"/>
    <mergeCell ref="C1:C2"/>
    <mergeCell ref="D1:D2"/>
    <mergeCell ref="E1:E2"/>
    <mergeCell ref="F1:F2"/>
    <mergeCell ref="G1:G2"/>
    <mergeCell ref="H1:H2"/>
    <mergeCell ref="I1:I2"/>
    <mergeCell ref="J1:J2"/>
    <mergeCell ref="K1:K2"/>
    <mergeCell ref="B19:B20"/>
    <mergeCell ref="A19:A20"/>
    <mergeCell ref="R19:R20"/>
    <mergeCell ref="Q19:Q20"/>
    <mergeCell ref="P19:P20"/>
    <mergeCell ref="O19:O20"/>
    <mergeCell ref="N19:N20"/>
    <mergeCell ref="M19:M20"/>
    <mergeCell ref="L19:L20"/>
    <mergeCell ref="K19:K20"/>
    <mergeCell ref="G19:G20"/>
    <mergeCell ref="F19:F20"/>
    <mergeCell ref="E19:E20"/>
    <mergeCell ref="D19:D20"/>
    <mergeCell ref="C19:C20"/>
    <mergeCell ref="B21:B22"/>
    <mergeCell ref="A21:A22"/>
    <mergeCell ref="R21:R22"/>
    <mergeCell ref="Q21:Q22"/>
    <mergeCell ref="P21:P22"/>
    <mergeCell ref="O21:O22"/>
    <mergeCell ref="N21:N22"/>
    <mergeCell ref="M21:M22"/>
    <mergeCell ref="L21:L22"/>
    <mergeCell ref="K21:K22"/>
    <mergeCell ref="G21:G22"/>
    <mergeCell ref="F21:F22"/>
    <mergeCell ref="E21:E22"/>
    <mergeCell ref="D21:D22"/>
    <mergeCell ref="C21:C22"/>
    <mergeCell ref="B23:B24"/>
    <mergeCell ref="A23:A24"/>
    <mergeCell ref="R23:R24"/>
    <mergeCell ref="Q23:Q24"/>
    <mergeCell ref="P23:P24"/>
    <mergeCell ref="O23:O24"/>
    <mergeCell ref="N23:N24"/>
    <mergeCell ref="M23:M24"/>
    <mergeCell ref="L23:L24"/>
    <mergeCell ref="K23:K24"/>
    <mergeCell ref="R36:R37"/>
    <mergeCell ref="Q36:Q37"/>
    <mergeCell ref="P36:P37"/>
    <mergeCell ref="C36:C37"/>
    <mergeCell ref="G23:G24"/>
    <mergeCell ref="F23:F24"/>
    <mergeCell ref="E23:E24"/>
    <mergeCell ref="D23:D24"/>
    <mergeCell ref="C23:C24"/>
    <mergeCell ref="G25:G26"/>
    <mergeCell ref="F25:F26"/>
    <mergeCell ref="E25:E26"/>
    <mergeCell ref="D25:D26"/>
    <mergeCell ref="C25:C26"/>
    <mergeCell ref="Q25:Q26"/>
    <mergeCell ref="P25:P26"/>
    <mergeCell ref="O25:O26"/>
    <mergeCell ref="N25:N26"/>
    <mergeCell ref="M25:M26"/>
    <mergeCell ref="L25:L26"/>
    <mergeCell ref="R25:R26"/>
    <mergeCell ref="R27:R28"/>
    <mergeCell ref="Q27:Q28"/>
    <mergeCell ref="P27:P28"/>
    <mergeCell ref="A38:A40"/>
    <mergeCell ref="O38:O40"/>
    <mergeCell ref="N38:N40"/>
    <mergeCell ref="M38:M40"/>
    <mergeCell ref="L38:L40"/>
    <mergeCell ref="K38:K40"/>
    <mergeCell ref="B36:B37"/>
    <mergeCell ref="A36:A37"/>
    <mergeCell ref="G36:G37"/>
    <mergeCell ref="F36:F37"/>
    <mergeCell ref="E36:E37"/>
    <mergeCell ref="D36:D37"/>
    <mergeCell ref="L36:L37"/>
    <mergeCell ref="K36:K37"/>
    <mergeCell ref="O36:O37"/>
    <mergeCell ref="N36:N37"/>
    <mergeCell ref="M36:M37"/>
    <mergeCell ref="R38:R40"/>
    <mergeCell ref="Q38:Q40"/>
    <mergeCell ref="P38:P40"/>
    <mergeCell ref="G38:G40"/>
    <mergeCell ref="F38:F40"/>
    <mergeCell ref="E38:E40"/>
    <mergeCell ref="D38:D40"/>
    <mergeCell ref="C38:C40"/>
    <mergeCell ref="B38:B40"/>
    <mergeCell ref="C48:C50"/>
    <mergeCell ref="B48:B50"/>
    <mergeCell ref="A48:A50"/>
    <mergeCell ref="G51:G54"/>
    <mergeCell ref="F51:F54"/>
    <mergeCell ref="E51:E54"/>
    <mergeCell ref="D51:D54"/>
    <mergeCell ref="C51:C54"/>
    <mergeCell ref="B51:B54"/>
    <mergeCell ref="A51:A54"/>
    <mergeCell ref="G55:G57"/>
    <mergeCell ref="F55:F57"/>
    <mergeCell ref="E55:E57"/>
    <mergeCell ref="D55:D57"/>
    <mergeCell ref="C55:C57"/>
    <mergeCell ref="B55:B57"/>
    <mergeCell ref="A55:A57"/>
    <mergeCell ref="Q48:Q50"/>
    <mergeCell ref="P48:P50"/>
    <mergeCell ref="O48:O50"/>
    <mergeCell ref="N48:N50"/>
    <mergeCell ref="M48:M50"/>
    <mergeCell ref="L48:L50"/>
    <mergeCell ref="K48:K50"/>
    <mergeCell ref="M55:M57"/>
    <mergeCell ref="L55:L57"/>
    <mergeCell ref="K55:K57"/>
    <mergeCell ref="K51:K54"/>
    <mergeCell ref="L51:L54"/>
    <mergeCell ref="M51:M54"/>
    <mergeCell ref="G48:G50"/>
    <mergeCell ref="F48:F50"/>
    <mergeCell ref="E48:E50"/>
    <mergeCell ref="D48:D50"/>
    <mergeCell ref="R48:R50"/>
    <mergeCell ref="N55:N57"/>
    <mergeCell ref="N51:N54"/>
    <mergeCell ref="O55:O57"/>
    <mergeCell ref="O51:O54"/>
    <mergeCell ref="P55:P57"/>
    <mergeCell ref="P51:P54"/>
    <mergeCell ref="Q55:Q57"/>
    <mergeCell ref="Q51:Q54"/>
    <mergeCell ref="R55:R57"/>
    <mergeCell ref="R51:R54"/>
    <mergeCell ref="G58:G60"/>
    <mergeCell ref="F58:F60"/>
    <mergeCell ref="E58:E60"/>
    <mergeCell ref="D58:D60"/>
    <mergeCell ref="C58:C60"/>
    <mergeCell ref="B58:B60"/>
    <mergeCell ref="A58:A60"/>
    <mergeCell ref="R58:R60"/>
    <mergeCell ref="Q58:Q60"/>
    <mergeCell ref="P58:P60"/>
    <mergeCell ref="O58:O60"/>
    <mergeCell ref="N58:N60"/>
    <mergeCell ref="M58:M60"/>
    <mergeCell ref="L58:L60"/>
    <mergeCell ref="K58:K60"/>
    <mergeCell ref="G66:G68"/>
    <mergeCell ref="F66:F68"/>
    <mergeCell ref="E66:E68"/>
    <mergeCell ref="D66:D68"/>
    <mergeCell ref="C66:C68"/>
    <mergeCell ref="B66:B68"/>
    <mergeCell ref="A66:A68"/>
    <mergeCell ref="G69:G72"/>
    <mergeCell ref="F69:F72"/>
    <mergeCell ref="E69:E72"/>
    <mergeCell ref="D69:D72"/>
    <mergeCell ref="C69:C72"/>
    <mergeCell ref="B69:B72"/>
    <mergeCell ref="A69:A72"/>
    <mergeCell ref="R66:R68"/>
    <mergeCell ref="Q66:Q68"/>
    <mergeCell ref="P66:P68"/>
    <mergeCell ref="O66:O68"/>
    <mergeCell ref="N66:N68"/>
    <mergeCell ref="M66:M68"/>
    <mergeCell ref="L66:L68"/>
    <mergeCell ref="K66:K68"/>
    <mergeCell ref="M69:M72"/>
    <mergeCell ref="L69:L72"/>
    <mergeCell ref="K69:K72"/>
    <mergeCell ref="N69:N72"/>
    <mergeCell ref="R69:R72"/>
    <mergeCell ref="Q69:Q72"/>
    <mergeCell ref="P69:P72"/>
    <mergeCell ref="O69:O72"/>
    <mergeCell ref="G73:G75"/>
    <mergeCell ref="F73:F75"/>
    <mergeCell ref="E73:E75"/>
    <mergeCell ref="D73:D75"/>
    <mergeCell ref="C73:C75"/>
    <mergeCell ref="B73:B75"/>
    <mergeCell ref="A73:A75"/>
    <mergeCell ref="R73:R75"/>
    <mergeCell ref="Q73:Q75"/>
    <mergeCell ref="P73:P75"/>
    <mergeCell ref="O73:O75"/>
    <mergeCell ref="N73:N75"/>
    <mergeCell ref="M73:M75"/>
    <mergeCell ref="L73:L75"/>
    <mergeCell ref="K73:K75"/>
    <mergeCell ref="R80:R83"/>
    <mergeCell ref="Q80:Q83"/>
    <mergeCell ref="P80:P83"/>
    <mergeCell ref="D80:D83"/>
    <mergeCell ref="C80:C83"/>
    <mergeCell ref="B80:B83"/>
    <mergeCell ref="A80:A83"/>
    <mergeCell ref="G80:G83"/>
    <mergeCell ref="F80:F83"/>
    <mergeCell ref="E80:E83"/>
    <mergeCell ref="O80:O83"/>
    <mergeCell ref="N80:N83"/>
    <mergeCell ref="M80:M83"/>
    <mergeCell ref="L80:L83"/>
    <mergeCell ref="K80:K83"/>
    <mergeCell ref="G84:G87"/>
    <mergeCell ref="F84:F87"/>
    <mergeCell ref="E84:E87"/>
    <mergeCell ref="D84:D87"/>
    <mergeCell ref="C84:C87"/>
    <mergeCell ref="B84:B87"/>
    <mergeCell ref="A84:A87"/>
    <mergeCell ref="R84:R87"/>
    <mergeCell ref="Q84:Q87"/>
    <mergeCell ref="P84:P87"/>
    <mergeCell ref="O84:O87"/>
    <mergeCell ref="N84:N87"/>
    <mergeCell ref="M84:M87"/>
    <mergeCell ref="L84:L87"/>
    <mergeCell ref="K84:K87"/>
  </mergeCells>
  <pageMargins left="0.7" right="0.7" top="0.49" bottom="0.53" header="0.3" footer="0.3"/>
  <pageSetup paperSize="9" scale="31" fitToHeight="0" orientation="landscape" r:id="rId1"/>
  <headerFooter>
    <oddHeader xml:space="preserve">&amp;C&amp;"Trebuchet MS,Bold"&amp;12List of contracted projects/Lista proiectelor contractate 
</oddHeader>
    <oddFooter>&amp;L&amp;P/&amp;N</oddFooter>
  </headerFooter>
  <rowBreaks count="2" manualBreakCount="2">
    <brk id="35" max="17" man="1"/>
    <brk id="72"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view="pageBreakPreview" zoomScale="85" zoomScaleNormal="100" zoomScaleSheetLayoutView="85" zoomScalePageLayoutView="82" workbookViewId="0">
      <selection sqref="A1:A2"/>
    </sheetView>
  </sheetViews>
  <sheetFormatPr defaultRowHeight="13.2" x14ac:dyDescent="0.25"/>
  <cols>
    <col min="1" max="1" width="11.33203125" style="2" customWidth="1"/>
    <col min="2" max="2" width="19.44140625" style="2" customWidth="1"/>
    <col min="3" max="3" width="38.88671875" style="23" customWidth="1"/>
    <col min="4" max="4" width="34" style="24" customWidth="1"/>
    <col min="5" max="5" width="22.5546875" style="2" customWidth="1"/>
    <col min="6" max="6" width="13.5546875" style="2" customWidth="1"/>
    <col min="7" max="7" width="14.109375" style="2" customWidth="1"/>
    <col min="8" max="8" width="26.5546875" style="25" customWidth="1"/>
    <col min="9" max="9" width="12.88671875" style="2" customWidth="1"/>
    <col min="10" max="10" width="16.33203125" style="2" customWidth="1"/>
    <col min="11" max="11" width="18.44140625" style="2" customWidth="1"/>
    <col min="12" max="12" width="20.6640625" style="2" customWidth="1"/>
    <col min="13" max="13" width="25.109375" style="2" customWidth="1"/>
    <col min="14" max="14" width="10.109375" style="2" customWidth="1"/>
    <col min="15" max="15" width="22.109375" style="2" customWidth="1"/>
    <col min="16" max="16" width="19.5546875" style="2" customWidth="1"/>
    <col min="17" max="17" width="21.88671875" style="2" customWidth="1"/>
    <col min="18" max="18" width="16.109375" style="2" customWidth="1"/>
    <col min="19" max="19" width="24.109375" style="2" customWidth="1"/>
    <col min="20" max="20" width="14" style="2" bestFit="1" customWidth="1"/>
    <col min="21" max="256" width="8.88671875" style="2"/>
    <col min="257" max="257" width="11.33203125" style="2" customWidth="1"/>
    <col min="258" max="258" width="19.44140625" style="2" customWidth="1"/>
    <col min="259" max="259" width="38.88671875" style="2" customWidth="1"/>
    <col min="260" max="260" width="34" style="2" customWidth="1"/>
    <col min="261" max="261" width="22.5546875" style="2" customWidth="1"/>
    <col min="262" max="262" width="13.5546875" style="2" customWidth="1"/>
    <col min="263" max="263" width="14.109375" style="2" customWidth="1"/>
    <col min="264" max="264" width="26.5546875" style="2" customWidth="1"/>
    <col min="265" max="265" width="12.88671875" style="2" customWidth="1"/>
    <col min="266" max="266" width="16.33203125" style="2" customWidth="1"/>
    <col min="267" max="267" width="18.44140625" style="2" customWidth="1"/>
    <col min="268" max="268" width="20.6640625" style="2" customWidth="1"/>
    <col min="269" max="269" width="25.109375" style="2" customWidth="1"/>
    <col min="270" max="270" width="10.109375" style="2" customWidth="1"/>
    <col min="271" max="271" width="22.109375" style="2" customWidth="1"/>
    <col min="272" max="272" width="19.5546875" style="2" customWidth="1"/>
    <col min="273" max="273" width="21.88671875" style="2" customWidth="1"/>
    <col min="274" max="274" width="16.109375" style="2" customWidth="1"/>
    <col min="275" max="275" width="24.109375" style="2" customWidth="1"/>
    <col min="276" max="276" width="14" style="2" bestFit="1" customWidth="1"/>
    <col min="277" max="512" width="8.88671875" style="2"/>
    <col min="513" max="513" width="11.33203125" style="2" customWidth="1"/>
    <col min="514" max="514" width="19.44140625" style="2" customWidth="1"/>
    <col min="515" max="515" width="38.88671875" style="2" customWidth="1"/>
    <col min="516" max="516" width="34" style="2" customWidth="1"/>
    <col min="517" max="517" width="22.5546875" style="2" customWidth="1"/>
    <col min="518" max="518" width="13.5546875" style="2" customWidth="1"/>
    <col min="519" max="519" width="14.109375" style="2" customWidth="1"/>
    <col min="520" max="520" width="26.5546875" style="2" customWidth="1"/>
    <col min="521" max="521" width="12.88671875" style="2" customWidth="1"/>
    <col min="522" max="522" width="16.33203125" style="2" customWidth="1"/>
    <col min="523" max="523" width="18.44140625" style="2" customWidth="1"/>
    <col min="524" max="524" width="20.6640625" style="2" customWidth="1"/>
    <col min="525" max="525" width="25.109375" style="2" customWidth="1"/>
    <col min="526" max="526" width="10.109375" style="2" customWidth="1"/>
    <col min="527" max="527" width="22.109375" style="2" customWidth="1"/>
    <col min="528" max="528" width="19.5546875" style="2" customWidth="1"/>
    <col min="529" max="529" width="21.88671875" style="2" customWidth="1"/>
    <col min="530" max="530" width="16.109375" style="2" customWidth="1"/>
    <col min="531" max="531" width="24.109375" style="2" customWidth="1"/>
    <col min="532" max="532" width="14" style="2" bestFit="1" customWidth="1"/>
    <col min="533" max="768" width="8.88671875" style="2"/>
    <col min="769" max="769" width="11.33203125" style="2" customWidth="1"/>
    <col min="770" max="770" width="19.44140625" style="2" customWidth="1"/>
    <col min="771" max="771" width="38.88671875" style="2" customWidth="1"/>
    <col min="772" max="772" width="34" style="2" customWidth="1"/>
    <col min="773" max="773" width="22.5546875" style="2" customWidth="1"/>
    <col min="774" max="774" width="13.5546875" style="2" customWidth="1"/>
    <col min="775" max="775" width="14.109375" style="2" customWidth="1"/>
    <col min="776" max="776" width="26.5546875" style="2" customWidth="1"/>
    <col min="777" max="777" width="12.88671875" style="2" customWidth="1"/>
    <col min="778" max="778" width="16.33203125" style="2" customWidth="1"/>
    <col min="779" max="779" width="18.44140625" style="2" customWidth="1"/>
    <col min="780" max="780" width="20.6640625" style="2" customWidth="1"/>
    <col min="781" max="781" width="25.109375" style="2" customWidth="1"/>
    <col min="782" max="782" width="10.109375" style="2" customWidth="1"/>
    <col min="783" max="783" width="22.109375" style="2" customWidth="1"/>
    <col min="784" max="784" width="19.5546875" style="2" customWidth="1"/>
    <col min="785" max="785" width="21.88671875" style="2" customWidth="1"/>
    <col min="786" max="786" width="16.109375" style="2" customWidth="1"/>
    <col min="787" max="787" width="24.109375" style="2" customWidth="1"/>
    <col min="788" max="788" width="14" style="2" bestFit="1" customWidth="1"/>
    <col min="789" max="1024" width="8.88671875" style="2"/>
    <col min="1025" max="1025" width="11.33203125" style="2" customWidth="1"/>
    <col min="1026" max="1026" width="19.44140625" style="2" customWidth="1"/>
    <col min="1027" max="1027" width="38.88671875" style="2" customWidth="1"/>
    <col min="1028" max="1028" width="34" style="2" customWidth="1"/>
    <col min="1029" max="1029" width="22.5546875" style="2" customWidth="1"/>
    <col min="1030" max="1030" width="13.5546875" style="2" customWidth="1"/>
    <col min="1031" max="1031" width="14.109375" style="2" customWidth="1"/>
    <col min="1032" max="1032" width="26.5546875" style="2" customWidth="1"/>
    <col min="1033" max="1033" width="12.88671875" style="2" customWidth="1"/>
    <col min="1034" max="1034" width="16.33203125" style="2" customWidth="1"/>
    <col min="1035" max="1035" width="18.44140625" style="2" customWidth="1"/>
    <col min="1036" max="1036" width="20.6640625" style="2" customWidth="1"/>
    <col min="1037" max="1037" width="25.109375" style="2" customWidth="1"/>
    <col min="1038" max="1038" width="10.109375" style="2" customWidth="1"/>
    <col min="1039" max="1039" width="22.109375" style="2" customWidth="1"/>
    <col min="1040" max="1040" width="19.5546875" style="2" customWidth="1"/>
    <col min="1041" max="1041" width="21.88671875" style="2" customWidth="1"/>
    <col min="1042" max="1042" width="16.109375" style="2" customWidth="1"/>
    <col min="1043" max="1043" width="24.109375" style="2" customWidth="1"/>
    <col min="1044" max="1044" width="14" style="2" bestFit="1" customWidth="1"/>
    <col min="1045" max="1280" width="8.88671875" style="2"/>
    <col min="1281" max="1281" width="11.33203125" style="2" customWidth="1"/>
    <col min="1282" max="1282" width="19.44140625" style="2" customWidth="1"/>
    <col min="1283" max="1283" width="38.88671875" style="2" customWidth="1"/>
    <col min="1284" max="1284" width="34" style="2" customWidth="1"/>
    <col min="1285" max="1285" width="22.5546875" style="2" customWidth="1"/>
    <col min="1286" max="1286" width="13.5546875" style="2" customWidth="1"/>
    <col min="1287" max="1287" width="14.109375" style="2" customWidth="1"/>
    <col min="1288" max="1288" width="26.5546875" style="2" customWidth="1"/>
    <col min="1289" max="1289" width="12.88671875" style="2" customWidth="1"/>
    <col min="1290" max="1290" width="16.33203125" style="2" customWidth="1"/>
    <col min="1291" max="1291" width="18.44140625" style="2" customWidth="1"/>
    <col min="1292" max="1292" width="20.6640625" style="2" customWidth="1"/>
    <col min="1293" max="1293" width="25.109375" style="2" customWidth="1"/>
    <col min="1294" max="1294" width="10.109375" style="2" customWidth="1"/>
    <col min="1295" max="1295" width="22.109375" style="2" customWidth="1"/>
    <col min="1296" max="1296" width="19.5546875" style="2" customWidth="1"/>
    <col min="1297" max="1297" width="21.88671875" style="2" customWidth="1"/>
    <col min="1298" max="1298" width="16.109375" style="2" customWidth="1"/>
    <col min="1299" max="1299" width="24.109375" style="2" customWidth="1"/>
    <col min="1300" max="1300" width="14" style="2" bestFit="1" customWidth="1"/>
    <col min="1301" max="1536" width="8.88671875" style="2"/>
    <col min="1537" max="1537" width="11.33203125" style="2" customWidth="1"/>
    <col min="1538" max="1538" width="19.44140625" style="2" customWidth="1"/>
    <col min="1539" max="1539" width="38.88671875" style="2" customWidth="1"/>
    <col min="1540" max="1540" width="34" style="2" customWidth="1"/>
    <col min="1541" max="1541" width="22.5546875" style="2" customWidth="1"/>
    <col min="1542" max="1542" width="13.5546875" style="2" customWidth="1"/>
    <col min="1543" max="1543" width="14.109375" style="2" customWidth="1"/>
    <col min="1544" max="1544" width="26.5546875" style="2" customWidth="1"/>
    <col min="1545" max="1545" width="12.88671875" style="2" customWidth="1"/>
    <col min="1546" max="1546" width="16.33203125" style="2" customWidth="1"/>
    <col min="1547" max="1547" width="18.44140625" style="2" customWidth="1"/>
    <col min="1548" max="1548" width="20.6640625" style="2" customWidth="1"/>
    <col min="1549" max="1549" width="25.109375" style="2" customWidth="1"/>
    <col min="1550" max="1550" width="10.109375" style="2" customWidth="1"/>
    <col min="1551" max="1551" width="22.109375" style="2" customWidth="1"/>
    <col min="1552" max="1552" width="19.5546875" style="2" customWidth="1"/>
    <col min="1553" max="1553" width="21.88671875" style="2" customWidth="1"/>
    <col min="1554" max="1554" width="16.109375" style="2" customWidth="1"/>
    <col min="1555" max="1555" width="24.109375" style="2" customWidth="1"/>
    <col min="1556" max="1556" width="14" style="2" bestFit="1" customWidth="1"/>
    <col min="1557" max="1792" width="8.88671875" style="2"/>
    <col min="1793" max="1793" width="11.33203125" style="2" customWidth="1"/>
    <col min="1794" max="1794" width="19.44140625" style="2" customWidth="1"/>
    <col min="1795" max="1795" width="38.88671875" style="2" customWidth="1"/>
    <col min="1796" max="1796" width="34" style="2" customWidth="1"/>
    <col min="1797" max="1797" width="22.5546875" style="2" customWidth="1"/>
    <col min="1798" max="1798" width="13.5546875" style="2" customWidth="1"/>
    <col min="1799" max="1799" width="14.109375" style="2" customWidth="1"/>
    <col min="1800" max="1800" width="26.5546875" style="2" customWidth="1"/>
    <col min="1801" max="1801" width="12.88671875" style="2" customWidth="1"/>
    <col min="1802" max="1802" width="16.33203125" style="2" customWidth="1"/>
    <col min="1803" max="1803" width="18.44140625" style="2" customWidth="1"/>
    <col min="1804" max="1804" width="20.6640625" style="2" customWidth="1"/>
    <col min="1805" max="1805" width="25.109375" style="2" customWidth="1"/>
    <col min="1806" max="1806" width="10.109375" style="2" customWidth="1"/>
    <col min="1807" max="1807" width="22.109375" style="2" customWidth="1"/>
    <col min="1808" max="1808" width="19.5546875" style="2" customWidth="1"/>
    <col min="1809" max="1809" width="21.88671875" style="2" customWidth="1"/>
    <col min="1810" max="1810" width="16.109375" style="2" customWidth="1"/>
    <col min="1811" max="1811" width="24.109375" style="2" customWidth="1"/>
    <col min="1812" max="1812" width="14" style="2" bestFit="1" customWidth="1"/>
    <col min="1813" max="2048" width="8.88671875" style="2"/>
    <col min="2049" max="2049" width="11.33203125" style="2" customWidth="1"/>
    <col min="2050" max="2050" width="19.44140625" style="2" customWidth="1"/>
    <col min="2051" max="2051" width="38.88671875" style="2" customWidth="1"/>
    <col min="2052" max="2052" width="34" style="2" customWidth="1"/>
    <col min="2053" max="2053" width="22.5546875" style="2" customWidth="1"/>
    <col min="2054" max="2054" width="13.5546875" style="2" customWidth="1"/>
    <col min="2055" max="2055" width="14.109375" style="2" customWidth="1"/>
    <col min="2056" max="2056" width="26.5546875" style="2" customWidth="1"/>
    <col min="2057" max="2057" width="12.88671875" style="2" customWidth="1"/>
    <col min="2058" max="2058" width="16.33203125" style="2" customWidth="1"/>
    <col min="2059" max="2059" width="18.44140625" style="2" customWidth="1"/>
    <col min="2060" max="2060" width="20.6640625" style="2" customWidth="1"/>
    <col min="2061" max="2061" width="25.109375" style="2" customWidth="1"/>
    <col min="2062" max="2062" width="10.109375" style="2" customWidth="1"/>
    <col min="2063" max="2063" width="22.109375" style="2" customWidth="1"/>
    <col min="2064" max="2064" width="19.5546875" style="2" customWidth="1"/>
    <col min="2065" max="2065" width="21.88671875" style="2" customWidth="1"/>
    <col min="2066" max="2066" width="16.109375" style="2" customWidth="1"/>
    <col min="2067" max="2067" width="24.109375" style="2" customWidth="1"/>
    <col min="2068" max="2068" width="14" style="2" bestFit="1" customWidth="1"/>
    <col min="2069" max="2304" width="8.88671875" style="2"/>
    <col min="2305" max="2305" width="11.33203125" style="2" customWidth="1"/>
    <col min="2306" max="2306" width="19.44140625" style="2" customWidth="1"/>
    <col min="2307" max="2307" width="38.88671875" style="2" customWidth="1"/>
    <col min="2308" max="2308" width="34" style="2" customWidth="1"/>
    <col min="2309" max="2309" width="22.5546875" style="2" customWidth="1"/>
    <col min="2310" max="2310" width="13.5546875" style="2" customWidth="1"/>
    <col min="2311" max="2311" width="14.109375" style="2" customWidth="1"/>
    <col min="2312" max="2312" width="26.5546875" style="2" customWidth="1"/>
    <col min="2313" max="2313" width="12.88671875" style="2" customWidth="1"/>
    <col min="2314" max="2314" width="16.33203125" style="2" customWidth="1"/>
    <col min="2315" max="2315" width="18.44140625" style="2" customWidth="1"/>
    <col min="2316" max="2316" width="20.6640625" style="2" customWidth="1"/>
    <col min="2317" max="2317" width="25.109375" style="2" customWidth="1"/>
    <col min="2318" max="2318" width="10.109375" style="2" customWidth="1"/>
    <col min="2319" max="2319" width="22.109375" style="2" customWidth="1"/>
    <col min="2320" max="2320" width="19.5546875" style="2" customWidth="1"/>
    <col min="2321" max="2321" width="21.88671875" style="2" customWidth="1"/>
    <col min="2322" max="2322" width="16.109375" style="2" customWidth="1"/>
    <col min="2323" max="2323" width="24.109375" style="2" customWidth="1"/>
    <col min="2324" max="2324" width="14" style="2" bestFit="1" customWidth="1"/>
    <col min="2325" max="2560" width="8.88671875" style="2"/>
    <col min="2561" max="2561" width="11.33203125" style="2" customWidth="1"/>
    <col min="2562" max="2562" width="19.44140625" style="2" customWidth="1"/>
    <col min="2563" max="2563" width="38.88671875" style="2" customWidth="1"/>
    <col min="2564" max="2564" width="34" style="2" customWidth="1"/>
    <col min="2565" max="2565" width="22.5546875" style="2" customWidth="1"/>
    <col min="2566" max="2566" width="13.5546875" style="2" customWidth="1"/>
    <col min="2567" max="2567" width="14.109375" style="2" customWidth="1"/>
    <col min="2568" max="2568" width="26.5546875" style="2" customWidth="1"/>
    <col min="2569" max="2569" width="12.88671875" style="2" customWidth="1"/>
    <col min="2570" max="2570" width="16.33203125" style="2" customWidth="1"/>
    <col min="2571" max="2571" width="18.44140625" style="2" customWidth="1"/>
    <col min="2572" max="2572" width="20.6640625" style="2" customWidth="1"/>
    <col min="2573" max="2573" width="25.109375" style="2" customWidth="1"/>
    <col min="2574" max="2574" width="10.109375" style="2" customWidth="1"/>
    <col min="2575" max="2575" width="22.109375" style="2" customWidth="1"/>
    <col min="2576" max="2576" width="19.5546875" style="2" customWidth="1"/>
    <col min="2577" max="2577" width="21.88671875" style="2" customWidth="1"/>
    <col min="2578" max="2578" width="16.109375" style="2" customWidth="1"/>
    <col min="2579" max="2579" width="24.109375" style="2" customWidth="1"/>
    <col min="2580" max="2580" width="14" style="2" bestFit="1" customWidth="1"/>
    <col min="2581" max="2816" width="8.88671875" style="2"/>
    <col min="2817" max="2817" width="11.33203125" style="2" customWidth="1"/>
    <col min="2818" max="2818" width="19.44140625" style="2" customWidth="1"/>
    <col min="2819" max="2819" width="38.88671875" style="2" customWidth="1"/>
    <col min="2820" max="2820" width="34" style="2" customWidth="1"/>
    <col min="2821" max="2821" width="22.5546875" style="2" customWidth="1"/>
    <col min="2822" max="2822" width="13.5546875" style="2" customWidth="1"/>
    <col min="2823" max="2823" width="14.109375" style="2" customWidth="1"/>
    <col min="2824" max="2824" width="26.5546875" style="2" customWidth="1"/>
    <col min="2825" max="2825" width="12.88671875" style="2" customWidth="1"/>
    <col min="2826" max="2826" width="16.33203125" style="2" customWidth="1"/>
    <col min="2827" max="2827" width="18.44140625" style="2" customWidth="1"/>
    <col min="2828" max="2828" width="20.6640625" style="2" customWidth="1"/>
    <col min="2829" max="2829" width="25.109375" style="2" customWidth="1"/>
    <col min="2830" max="2830" width="10.109375" style="2" customWidth="1"/>
    <col min="2831" max="2831" width="22.109375" style="2" customWidth="1"/>
    <col min="2832" max="2832" width="19.5546875" style="2" customWidth="1"/>
    <col min="2833" max="2833" width="21.88671875" style="2" customWidth="1"/>
    <col min="2834" max="2834" width="16.109375" style="2" customWidth="1"/>
    <col min="2835" max="2835" width="24.109375" style="2" customWidth="1"/>
    <col min="2836" max="2836" width="14" style="2" bestFit="1" customWidth="1"/>
    <col min="2837" max="3072" width="8.88671875" style="2"/>
    <col min="3073" max="3073" width="11.33203125" style="2" customWidth="1"/>
    <col min="3074" max="3074" width="19.44140625" style="2" customWidth="1"/>
    <col min="3075" max="3075" width="38.88671875" style="2" customWidth="1"/>
    <col min="3076" max="3076" width="34" style="2" customWidth="1"/>
    <col min="3077" max="3077" width="22.5546875" style="2" customWidth="1"/>
    <col min="3078" max="3078" width="13.5546875" style="2" customWidth="1"/>
    <col min="3079" max="3079" width="14.109375" style="2" customWidth="1"/>
    <col min="3080" max="3080" width="26.5546875" style="2" customWidth="1"/>
    <col min="3081" max="3081" width="12.88671875" style="2" customWidth="1"/>
    <col min="3082" max="3082" width="16.33203125" style="2" customWidth="1"/>
    <col min="3083" max="3083" width="18.44140625" style="2" customWidth="1"/>
    <col min="3084" max="3084" width="20.6640625" style="2" customWidth="1"/>
    <col min="3085" max="3085" width="25.109375" style="2" customWidth="1"/>
    <col min="3086" max="3086" width="10.109375" style="2" customWidth="1"/>
    <col min="3087" max="3087" width="22.109375" style="2" customWidth="1"/>
    <col min="3088" max="3088" width="19.5546875" style="2" customWidth="1"/>
    <col min="3089" max="3089" width="21.88671875" style="2" customWidth="1"/>
    <col min="3090" max="3090" width="16.109375" style="2" customWidth="1"/>
    <col min="3091" max="3091" width="24.109375" style="2" customWidth="1"/>
    <col min="3092" max="3092" width="14" style="2" bestFit="1" customWidth="1"/>
    <col min="3093" max="3328" width="8.88671875" style="2"/>
    <col min="3329" max="3329" width="11.33203125" style="2" customWidth="1"/>
    <col min="3330" max="3330" width="19.44140625" style="2" customWidth="1"/>
    <col min="3331" max="3331" width="38.88671875" style="2" customWidth="1"/>
    <col min="3332" max="3332" width="34" style="2" customWidth="1"/>
    <col min="3333" max="3333" width="22.5546875" style="2" customWidth="1"/>
    <col min="3334" max="3334" width="13.5546875" style="2" customWidth="1"/>
    <col min="3335" max="3335" width="14.109375" style="2" customWidth="1"/>
    <col min="3336" max="3336" width="26.5546875" style="2" customWidth="1"/>
    <col min="3337" max="3337" width="12.88671875" style="2" customWidth="1"/>
    <col min="3338" max="3338" width="16.33203125" style="2" customWidth="1"/>
    <col min="3339" max="3339" width="18.44140625" style="2" customWidth="1"/>
    <col min="3340" max="3340" width="20.6640625" style="2" customWidth="1"/>
    <col min="3341" max="3341" width="25.109375" style="2" customWidth="1"/>
    <col min="3342" max="3342" width="10.109375" style="2" customWidth="1"/>
    <col min="3343" max="3343" width="22.109375" style="2" customWidth="1"/>
    <col min="3344" max="3344" width="19.5546875" style="2" customWidth="1"/>
    <col min="3345" max="3345" width="21.88671875" style="2" customWidth="1"/>
    <col min="3346" max="3346" width="16.109375" style="2" customWidth="1"/>
    <col min="3347" max="3347" width="24.109375" style="2" customWidth="1"/>
    <col min="3348" max="3348" width="14" style="2" bestFit="1" customWidth="1"/>
    <col min="3349" max="3584" width="8.88671875" style="2"/>
    <col min="3585" max="3585" width="11.33203125" style="2" customWidth="1"/>
    <col min="3586" max="3586" width="19.44140625" style="2" customWidth="1"/>
    <col min="3587" max="3587" width="38.88671875" style="2" customWidth="1"/>
    <col min="3588" max="3588" width="34" style="2" customWidth="1"/>
    <col min="3589" max="3589" width="22.5546875" style="2" customWidth="1"/>
    <col min="3590" max="3590" width="13.5546875" style="2" customWidth="1"/>
    <col min="3591" max="3591" width="14.109375" style="2" customWidth="1"/>
    <col min="3592" max="3592" width="26.5546875" style="2" customWidth="1"/>
    <col min="3593" max="3593" width="12.88671875" style="2" customWidth="1"/>
    <col min="3594" max="3594" width="16.33203125" style="2" customWidth="1"/>
    <col min="3595" max="3595" width="18.44140625" style="2" customWidth="1"/>
    <col min="3596" max="3596" width="20.6640625" style="2" customWidth="1"/>
    <col min="3597" max="3597" width="25.109375" style="2" customWidth="1"/>
    <col min="3598" max="3598" width="10.109375" style="2" customWidth="1"/>
    <col min="3599" max="3599" width="22.109375" style="2" customWidth="1"/>
    <col min="3600" max="3600" width="19.5546875" style="2" customWidth="1"/>
    <col min="3601" max="3601" width="21.88671875" style="2" customWidth="1"/>
    <col min="3602" max="3602" width="16.109375" style="2" customWidth="1"/>
    <col min="3603" max="3603" width="24.109375" style="2" customWidth="1"/>
    <col min="3604" max="3604" width="14" style="2" bestFit="1" customWidth="1"/>
    <col min="3605" max="3840" width="8.88671875" style="2"/>
    <col min="3841" max="3841" width="11.33203125" style="2" customWidth="1"/>
    <col min="3842" max="3842" width="19.44140625" style="2" customWidth="1"/>
    <col min="3843" max="3843" width="38.88671875" style="2" customWidth="1"/>
    <col min="3844" max="3844" width="34" style="2" customWidth="1"/>
    <col min="3845" max="3845" width="22.5546875" style="2" customWidth="1"/>
    <col min="3846" max="3846" width="13.5546875" style="2" customWidth="1"/>
    <col min="3847" max="3847" width="14.109375" style="2" customWidth="1"/>
    <col min="3848" max="3848" width="26.5546875" style="2" customWidth="1"/>
    <col min="3849" max="3849" width="12.88671875" style="2" customWidth="1"/>
    <col min="3850" max="3850" width="16.33203125" style="2" customWidth="1"/>
    <col min="3851" max="3851" width="18.44140625" style="2" customWidth="1"/>
    <col min="3852" max="3852" width="20.6640625" style="2" customWidth="1"/>
    <col min="3853" max="3853" width="25.109375" style="2" customWidth="1"/>
    <col min="3854" max="3854" width="10.109375" style="2" customWidth="1"/>
    <col min="3855" max="3855" width="22.109375" style="2" customWidth="1"/>
    <col min="3856" max="3856" width="19.5546875" style="2" customWidth="1"/>
    <col min="3857" max="3857" width="21.88671875" style="2" customWidth="1"/>
    <col min="3858" max="3858" width="16.109375" style="2" customWidth="1"/>
    <col min="3859" max="3859" width="24.109375" style="2" customWidth="1"/>
    <col min="3860" max="3860" width="14" style="2" bestFit="1" customWidth="1"/>
    <col min="3861" max="4096" width="8.88671875" style="2"/>
    <col min="4097" max="4097" width="11.33203125" style="2" customWidth="1"/>
    <col min="4098" max="4098" width="19.44140625" style="2" customWidth="1"/>
    <col min="4099" max="4099" width="38.88671875" style="2" customWidth="1"/>
    <col min="4100" max="4100" width="34" style="2" customWidth="1"/>
    <col min="4101" max="4101" width="22.5546875" style="2" customWidth="1"/>
    <col min="4102" max="4102" width="13.5546875" style="2" customWidth="1"/>
    <col min="4103" max="4103" width="14.109375" style="2" customWidth="1"/>
    <col min="4104" max="4104" width="26.5546875" style="2" customWidth="1"/>
    <col min="4105" max="4105" width="12.88671875" style="2" customWidth="1"/>
    <col min="4106" max="4106" width="16.33203125" style="2" customWidth="1"/>
    <col min="4107" max="4107" width="18.44140625" style="2" customWidth="1"/>
    <col min="4108" max="4108" width="20.6640625" style="2" customWidth="1"/>
    <col min="4109" max="4109" width="25.109375" style="2" customWidth="1"/>
    <col min="4110" max="4110" width="10.109375" style="2" customWidth="1"/>
    <col min="4111" max="4111" width="22.109375" style="2" customWidth="1"/>
    <col min="4112" max="4112" width="19.5546875" style="2" customWidth="1"/>
    <col min="4113" max="4113" width="21.88671875" style="2" customWidth="1"/>
    <col min="4114" max="4114" width="16.109375" style="2" customWidth="1"/>
    <col min="4115" max="4115" width="24.109375" style="2" customWidth="1"/>
    <col min="4116" max="4116" width="14" style="2" bestFit="1" customWidth="1"/>
    <col min="4117" max="4352" width="8.88671875" style="2"/>
    <col min="4353" max="4353" width="11.33203125" style="2" customWidth="1"/>
    <col min="4354" max="4354" width="19.44140625" style="2" customWidth="1"/>
    <col min="4355" max="4355" width="38.88671875" style="2" customWidth="1"/>
    <col min="4356" max="4356" width="34" style="2" customWidth="1"/>
    <col min="4357" max="4357" width="22.5546875" style="2" customWidth="1"/>
    <col min="4358" max="4358" width="13.5546875" style="2" customWidth="1"/>
    <col min="4359" max="4359" width="14.109375" style="2" customWidth="1"/>
    <col min="4360" max="4360" width="26.5546875" style="2" customWidth="1"/>
    <col min="4361" max="4361" width="12.88671875" style="2" customWidth="1"/>
    <col min="4362" max="4362" width="16.33203125" style="2" customWidth="1"/>
    <col min="4363" max="4363" width="18.44140625" style="2" customWidth="1"/>
    <col min="4364" max="4364" width="20.6640625" style="2" customWidth="1"/>
    <col min="4365" max="4365" width="25.109375" style="2" customWidth="1"/>
    <col min="4366" max="4366" width="10.109375" style="2" customWidth="1"/>
    <col min="4367" max="4367" width="22.109375" style="2" customWidth="1"/>
    <col min="4368" max="4368" width="19.5546875" style="2" customWidth="1"/>
    <col min="4369" max="4369" width="21.88671875" style="2" customWidth="1"/>
    <col min="4370" max="4370" width="16.109375" style="2" customWidth="1"/>
    <col min="4371" max="4371" width="24.109375" style="2" customWidth="1"/>
    <col min="4372" max="4372" width="14" style="2" bestFit="1" customWidth="1"/>
    <col min="4373" max="4608" width="8.88671875" style="2"/>
    <col min="4609" max="4609" width="11.33203125" style="2" customWidth="1"/>
    <col min="4610" max="4610" width="19.44140625" style="2" customWidth="1"/>
    <col min="4611" max="4611" width="38.88671875" style="2" customWidth="1"/>
    <col min="4612" max="4612" width="34" style="2" customWidth="1"/>
    <col min="4613" max="4613" width="22.5546875" style="2" customWidth="1"/>
    <col min="4614" max="4614" width="13.5546875" style="2" customWidth="1"/>
    <col min="4615" max="4615" width="14.109375" style="2" customWidth="1"/>
    <col min="4616" max="4616" width="26.5546875" style="2" customWidth="1"/>
    <col min="4617" max="4617" width="12.88671875" style="2" customWidth="1"/>
    <col min="4618" max="4618" width="16.33203125" style="2" customWidth="1"/>
    <col min="4619" max="4619" width="18.44140625" style="2" customWidth="1"/>
    <col min="4620" max="4620" width="20.6640625" style="2" customWidth="1"/>
    <col min="4621" max="4621" width="25.109375" style="2" customWidth="1"/>
    <col min="4622" max="4622" width="10.109375" style="2" customWidth="1"/>
    <col min="4623" max="4623" width="22.109375" style="2" customWidth="1"/>
    <col min="4624" max="4624" width="19.5546875" style="2" customWidth="1"/>
    <col min="4625" max="4625" width="21.88671875" style="2" customWidth="1"/>
    <col min="4626" max="4626" width="16.109375" style="2" customWidth="1"/>
    <col min="4627" max="4627" width="24.109375" style="2" customWidth="1"/>
    <col min="4628" max="4628" width="14" style="2" bestFit="1" customWidth="1"/>
    <col min="4629" max="4864" width="8.88671875" style="2"/>
    <col min="4865" max="4865" width="11.33203125" style="2" customWidth="1"/>
    <col min="4866" max="4866" width="19.44140625" style="2" customWidth="1"/>
    <col min="4867" max="4867" width="38.88671875" style="2" customWidth="1"/>
    <col min="4868" max="4868" width="34" style="2" customWidth="1"/>
    <col min="4869" max="4869" width="22.5546875" style="2" customWidth="1"/>
    <col min="4870" max="4870" width="13.5546875" style="2" customWidth="1"/>
    <col min="4871" max="4871" width="14.109375" style="2" customWidth="1"/>
    <col min="4872" max="4872" width="26.5546875" style="2" customWidth="1"/>
    <col min="4873" max="4873" width="12.88671875" style="2" customWidth="1"/>
    <col min="4874" max="4874" width="16.33203125" style="2" customWidth="1"/>
    <col min="4875" max="4875" width="18.44140625" style="2" customWidth="1"/>
    <col min="4876" max="4876" width="20.6640625" style="2" customWidth="1"/>
    <col min="4877" max="4877" width="25.109375" style="2" customWidth="1"/>
    <col min="4878" max="4878" width="10.109375" style="2" customWidth="1"/>
    <col min="4879" max="4879" width="22.109375" style="2" customWidth="1"/>
    <col min="4880" max="4880" width="19.5546875" style="2" customWidth="1"/>
    <col min="4881" max="4881" width="21.88671875" style="2" customWidth="1"/>
    <col min="4882" max="4882" width="16.109375" style="2" customWidth="1"/>
    <col min="4883" max="4883" width="24.109375" style="2" customWidth="1"/>
    <col min="4884" max="4884" width="14" style="2" bestFit="1" customWidth="1"/>
    <col min="4885" max="5120" width="8.88671875" style="2"/>
    <col min="5121" max="5121" width="11.33203125" style="2" customWidth="1"/>
    <col min="5122" max="5122" width="19.44140625" style="2" customWidth="1"/>
    <col min="5123" max="5123" width="38.88671875" style="2" customWidth="1"/>
    <col min="5124" max="5124" width="34" style="2" customWidth="1"/>
    <col min="5125" max="5125" width="22.5546875" style="2" customWidth="1"/>
    <col min="5126" max="5126" width="13.5546875" style="2" customWidth="1"/>
    <col min="5127" max="5127" width="14.109375" style="2" customWidth="1"/>
    <col min="5128" max="5128" width="26.5546875" style="2" customWidth="1"/>
    <col min="5129" max="5129" width="12.88671875" style="2" customWidth="1"/>
    <col min="5130" max="5130" width="16.33203125" style="2" customWidth="1"/>
    <col min="5131" max="5131" width="18.44140625" style="2" customWidth="1"/>
    <col min="5132" max="5132" width="20.6640625" style="2" customWidth="1"/>
    <col min="5133" max="5133" width="25.109375" style="2" customWidth="1"/>
    <col min="5134" max="5134" width="10.109375" style="2" customWidth="1"/>
    <col min="5135" max="5135" width="22.109375" style="2" customWidth="1"/>
    <col min="5136" max="5136" width="19.5546875" style="2" customWidth="1"/>
    <col min="5137" max="5137" width="21.88671875" style="2" customWidth="1"/>
    <col min="5138" max="5138" width="16.109375" style="2" customWidth="1"/>
    <col min="5139" max="5139" width="24.109375" style="2" customWidth="1"/>
    <col min="5140" max="5140" width="14" style="2" bestFit="1" customWidth="1"/>
    <col min="5141" max="5376" width="8.88671875" style="2"/>
    <col min="5377" max="5377" width="11.33203125" style="2" customWidth="1"/>
    <col min="5378" max="5378" width="19.44140625" style="2" customWidth="1"/>
    <col min="5379" max="5379" width="38.88671875" style="2" customWidth="1"/>
    <col min="5380" max="5380" width="34" style="2" customWidth="1"/>
    <col min="5381" max="5381" width="22.5546875" style="2" customWidth="1"/>
    <col min="5382" max="5382" width="13.5546875" style="2" customWidth="1"/>
    <col min="5383" max="5383" width="14.109375" style="2" customWidth="1"/>
    <col min="5384" max="5384" width="26.5546875" style="2" customWidth="1"/>
    <col min="5385" max="5385" width="12.88671875" style="2" customWidth="1"/>
    <col min="5386" max="5386" width="16.33203125" style="2" customWidth="1"/>
    <col min="5387" max="5387" width="18.44140625" style="2" customWidth="1"/>
    <col min="5388" max="5388" width="20.6640625" style="2" customWidth="1"/>
    <col min="5389" max="5389" width="25.109375" style="2" customWidth="1"/>
    <col min="5390" max="5390" width="10.109375" style="2" customWidth="1"/>
    <col min="5391" max="5391" width="22.109375" style="2" customWidth="1"/>
    <col min="5392" max="5392" width="19.5546875" style="2" customWidth="1"/>
    <col min="5393" max="5393" width="21.88671875" style="2" customWidth="1"/>
    <col min="5394" max="5394" width="16.109375" style="2" customWidth="1"/>
    <col min="5395" max="5395" width="24.109375" style="2" customWidth="1"/>
    <col min="5396" max="5396" width="14" style="2" bestFit="1" customWidth="1"/>
    <col min="5397" max="5632" width="8.88671875" style="2"/>
    <col min="5633" max="5633" width="11.33203125" style="2" customWidth="1"/>
    <col min="5634" max="5634" width="19.44140625" style="2" customWidth="1"/>
    <col min="5635" max="5635" width="38.88671875" style="2" customWidth="1"/>
    <col min="5636" max="5636" width="34" style="2" customWidth="1"/>
    <col min="5637" max="5637" width="22.5546875" style="2" customWidth="1"/>
    <col min="5638" max="5638" width="13.5546875" style="2" customWidth="1"/>
    <col min="5639" max="5639" width="14.109375" style="2" customWidth="1"/>
    <col min="5640" max="5640" width="26.5546875" style="2" customWidth="1"/>
    <col min="5641" max="5641" width="12.88671875" style="2" customWidth="1"/>
    <col min="5642" max="5642" width="16.33203125" style="2" customWidth="1"/>
    <col min="5643" max="5643" width="18.44140625" style="2" customWidth="1"/>
    <col min="5644" max="5644" width="20.6640625" style="2" customWidth="1"/>
    <col min="5645" max="5645" width="25.109375" style="2" customWidth="1"/>
    <col min="5646" max="5646" width="10.109375" style="2" customWidth="1"/>
    <col min="5647" max="5647" width="22.109375" style="2" customWidth="1"/>
    <col min="5648" max="5648" width="19.5546875" style="2" customWidth="1"/>
    <col min="5649" max="5649" width="21.88671875" style="2" customWidth="1"/>
    <col min="5650" max="5650" width="16.109375" style="2" customWidth="1"/>
    <col min="5651" max="5651" width="24.109375" style="2" customWidth="1"/>
    <col min="5652" max="5652" width="14" style="2" bestFit="1" customWidth="1"/>
    <col min="5653" max="5888" width="8.88671875" style="2"/>
    <col min="5889" max="5889" width="11.33203125" style="2" customWidth="1"/>
    <col min="5890" max="5890" width="19.44140625" style="2" customWidth="1"/>
    <col min="5891" max="5891" width="38.88671875" style="2" customWidth="1"/>
    <col min="5892" max="5892" width="34" style="2" customWidth="1"/>
    <col min="5893" max="5893" width="22.5546875" style="2" customWidth="1"/>
    <col min="5894" max="5894" width="13.5546875" style="2" customWidth="1"/>
    <col min="5895" max="5895" width="14.109375" style="2" customWidth="1"/>
    <col min="5896" max="5896" width="26.5546875" style="2" customWidth="1"/>
    <col min="5897" max="5897" width="12.88671875" style="2" customWidth="1"/>
    <col min="5898" max="5898" width="16.33203125" style="2" customWidth="1"/>
    <col min="5899" max="5899" width="18.44140625" style="2" customWidth="1"/>
    <col min="5900" max="5900" width="20.6640625" style="2" customWidth="1"/>
    <col min="5901" max="5901" width="25.109375" style="2" customWidth="1"/>
    <col min="5902" max="5902" width="10.109375" style="2" customWidth="1"/>
    <col min="5903" max="5903" width="22.109375" style="2" customWidth="1"/>
    <col min="5904" max="5904" width="19.5546875" style="2" customWidth="1"/>
    <col min="5905" max="5905" width="21.88671875" style="2" customWidth="1"/>
    <col min="5906" max="5906" width="16.109375" style="2" customWidth="1"/>
    <col min="5907" max="5907" width="24.109375" style="2" customWidth="1"/>
    <col min="5908" max="5908" width="14" style="2" bestFit="1" customWidth="1"/>
    <col min="5909" max="6144" width="8.88671875" style="2"/>
    <col min="6145" max="6145" width="11.33203125" style="2" customWidth="1"/>
    <col min="6146" max="6146" width="19.44140625" style="2" customWidth="1"/>
    <col min="6147" max="6147" width="38.88671875" style="2" customWidth="1"/>
    <col min="6148" max="6148" width="34" style="2" customWidth="1"/>
    <col min="6149" max="6149" width="22.5546875" style="2" customWidth="1"/>
    <col min="6150" max="6150" width="13.5546875" style="2" customWidth="1"/>
    <col min="6151" max="6151" width="14.109375" style="2" customWidth="1"/>
    <col min="6152" max="6152" width="26.5546875" style="2" customWidth="1"/>
    <col min="6153" max="6153" width="12.88671875" style="2" customWidth="1"/>
    <col min="6154" max="6154" width="16.33203125" style="2" customWidth="1"/>
    <col min="6155" max="6155" width="18.44140625" style="2" customWidth="1"/>
    <col min="6156" max="6156" width="20.6640625" style="2" customWidth="1"/>
    <col min="6157" max="6157" width="25.109375" style="2" customWidth="1"/>
    <col min="6158" max="6158" width="10.109375" style="2" customWidth="1"/>
    <col min="6159" max="6159" width="22.109375" style="2" customWidth="1"/>
    <col min="6160" max="6160" width="19.5546875" style="2" customWidth="1"/>
    <col min="6161" max="6161" width="21.88671875" style="2" customWidth="1"/>
    <col min="6162" max="6162" width="16.109375" style="2" customWidth="1"/>
    <col min="6163" max="6163" width="24.109375" style="2" customWidth="1"/>
    <col min="6164" max="6164" width="14" style="2" bestFit="1" customWidth="1"/>
    <col min="6165" max="6400" width="8.88671875" style="2"/>
    <col min="6401" max="6401" width="11.33203125" style="2" customWidth="1"/>
    <col min="6402" max="6402" width="19.44140625" style="2" customWidth="1"/>
    <col min="6403" max="6403" width="38.88671875" style="2" customWidth="1"/>
    <col min="6404" max="6404" width="34" style="2" customWidth="1"/>
    <col min="6405" max="6405" width="22.5546875" style="2" customWidth="1"/>
    <col min="6406" max="6406" width="13.5546875" style="2" customWidth="1"/>
    <col min="6407" max="6407" width="14.109375" style="2" customWidth="1"/>
    <col min="6408" max="6408" width="26.5546875" style="2" customWidth="1"/>
    <col min="6409" max="6409" width="12.88671875" style="2" customWidth="1"/>
    <col min="6410" max="6410" width="16.33203125" style="2" customWidth="1"/>
    <col min="6411" max="6411" width="18.44140625" style="2" customWidth="1"/>
    <col min="6412" max="6412" width="20.6640625" style="2" customWidth="1"/>
    <col min="6413" max="6413" width="25.109375" style="2" customWidth="1"/>
    <col min="6414" max="6414" width="10.109375" style="2" customWidth="1"/>
    <col min="6415" max="6415" width="22.109375" style="2" customWidth="1"/>
    <col min="6416" max="6416" width="19.5546875" style="2" customWidth="1"/>
    <col min="6417" max="6417" width="21.88671875" style="2" customWidth="1"/>
    <col min="6418" max="6418" width="16.109375" style="2" customWidth="1"/>
    <col min="6419" max="6419" width="24.109375" style="2" customWidth="1"/>
    <col min="6420" max="6420" width="14" style="2" bestFit="1" customWidth="1"/>
    <col min="6421" max="6656" width="8.88671875" style="2"/>
    <col min="6657" max="6657" width="11.33203125" style="2" customWidth="1"/>
    <col min="6658" max="6658" width="19.44140625" style="2" customWidth="1"/>
    <col min="6659" max="6659" width="38.88671875" style="2" customWidth="1"/>
    <col min="6660" max="6660" width="34" style="2" customWidth="1"/>
    <col min="6661" max="6661" width="22.5546875" style="2" customWidth="1"/>
    <col min="6662" max="6662" width="13.5546875" style="2" customWidth="1"/>
    <col min="6663" max="6663" width="14.109375" style="2" customWidth="1"/>
    <col min="6664" max="6664" width="26.5546875" style="2" customWidth="1"/>
    <col min="6665" max="6665" width="12.88671875" style="2" customWidth="1"/>
    <col min="6666" max="6666" width="16.33203125" style="2" customWidth="1"/>
    <col min="6667" max="6667" width="18.44140625" style="2" customWidth="1"/>
    <col min="6668" max="6668" width="20.6640625" style="2" customWidth="1"/>
    <col min="6669" max="6669" width="25.109375" style="2" customWidth="1"/>
    <col min="6670" max="6670" width="10.109375" style="2" customWidth="1"/>
    <col min="6671" max="6671" width="22.109375" style="2" customWidth="1"/>
    <col min="6672" max="6672" width="19.5546875" style="2" customWidth="1"/>
    <col min="6673" max="6673" width="21.88671875" style="2" customWidth="1"/>
    <col min="6674" max="6674" width="16.109375" style="2" customWidth="1"/>
    <col min="6675" max="6675" width="24.109375" style="2" customWidth="1"/>
    <col min="6676" max="6676" width="14" style="2" bestFit="1" customWidth="1"/>
    <col min="6677" max="6912" width="8.88671875" style="2"/>
    <col min="6913" max="6913" width="11.33203125" style="2" customWidth="1"/>
    <col min="6914" max="6914" width="19.44140625" style="2" customWidth="1"/>
    <col min="6915" max="6915" width="38.88671875" style="2" customWidth="1"/>
    <col min="6916" max="6916" width="34" style="2" customWidth="1"/>
    <col min="6917" max="6917" width="22.5546875" style="2" customWidth="1"/>
    <col min="6918" max="6918" width="13.5546875" style="2" customWidth="1"/>
    <col min="6919" max="6919" width="14.109375" style="2" customWidth="1"/>
    <col min="6920" max="6920" width="26.5546875" style="2" customWidth="1"/>
    <col min="6921" max="6921" width="12.88671875" style="2" customWidth="1"/>
    <col min="6922" max="6922" width="16.33203125" style="2" customWidth="1"/>
    <col min="6923" max="6923" width="18.44140625" style="2" customWidth="1"/>
    <col min="6924" max="6924" width="20.6640625" style="2" customWidth="1"/>
    <col min="6925" max="6925" width="25.109375" style="2" customWidth="1"/>
    <col min="6926" max="6926" width="10.109375" style="2" customWidth="1"/>
    <col min="6927" max="6927" width="22.109375" style="2" customWidth="1"/>
    <col min="6928" max="6928" width="19.5546875" style="2" customWidth="1"/>
    <col min="6929" max="6929" width="21.88671875" style="2" customWidth="1"/>
    <col min="6930" max="6930" width="16.109375" style="2" customWidth="1"/>
    <col min="6931" max="6931" width="24.109375" style="2" customWidth="1"/>
    <col min="6932" max="6932" width="14" style="2" bestFit="1" customWidth="1"/>
    <col min="6933" max="7168" width="8.88671875" style="2"/>
    <col min="7169" max="7169" width="11.33203125" style="2" customWidth="1"/>
    <col min="7170" max="7170" width="19.44140625" style="2" customWidth="1"/>
    <col min="7171" max="7171" width="38.88671875" style="2" customWidth="1"/>
    <col min="7172" max="7172" width="34" style="2" customWidth="1"/>
    <col min="7173" max="7173" width="22.5546875" style="2" customWidth="1"/>
    <col min="7174" max="7174" width="13.5546875" style="2" customWidth="1"/>
    <col min="7175" max="7175" width="14.109375" style="2" customWidth="1"/>
    <col min="7176" max="7176" width="26.5546875" style="2" customWidth="1"/>
    <col min="7177" max="7177" width="12.88671875" style="2" customWidth="1"/>
    <col min="7178" max="7178" width="16.33203125" style="2" customWidth="1"/>
    <col min="7179" max="7179" width="18.44140625" style="2" customWidth="1"/>
    <col min="7180" max="7180" width="20.6640625" style="2" customWidth="1"/>
    <col min="7181" max="7181" width="25.109375" style="2" customWidth="1"/>
    <col min="7182" max="7182" width="10.109375" style="2" customWidth="1"/>
    <col min="7183" max="7183" width="22.109375" style="2" customWidth="1"/>
    <col min="7184" max="7184" width="19.5546875" style="2" customWidth="1"/>
    <col min="7185" max="7185" width="21.88671875" style="2" customWidth="1"/>
    <col min="7186" max="7186" width="16.109375" style="2" customWidth="1"/>
    <col min="7187" max="7187" width="24.109375" style="2" customWidth="1"/>
    <col min="7188" max="7188" width="14" style="2" bestFit="1" customWidth="1"/>
    <col min="7189" max="7424" width="8.88671875" style="2"/>
    <col min="7425" max="7425" width="11.33203125" style="2" customWidth="1"/>
    <col min="7426" max="7426" width="19.44140625" style="2" customWidth="1"/>
    <col min="7427" max="7427" width="38.88671875" style="2" customWidth="1"/>
    <col min="7428" max="7428" width="34" style="2" customWidth="1"/>
    <col min="7429" max="7429" width="22.5546875" style="2" customWidth="1"/>
    <col min="7430" max="7430" width="13.5546875" style="2" customWidth="1"/>
    <col min="7431" max="7431" width="14.109375" style="2" customWidth="1"/>
    <col min="7432" max="7432" width="26.5546875" style="2" customWidth="1"/>
    <col min="7433" max="7433" width="12.88671875" style="2" customWidth="1"/>
    <col min="7434" max="7434" width="16.33203125" style="2" customWidth="1"/>
    <col min="7435" max="7435" width="18.44140625" style="2" customWidth="1"/>
    <col min="7436" max="7436" width="20.6640625" style="2" customWidth="1"/>
    <col min="7437" max="7437" width="25.109375" style="2" customWidth="1"/>
    <col min="7438" max="7438" width="10.109375" style="2" customWidth="1"/>
    <col min="7439" max="7439" width="22.109375" style="2" customWidth="1"/>
    <col min="7440" max="7440" width="19.5546875" style="2" customWidth="1"/>
    <col min="7441" max="7441" width="21.88671875" style="2" customWidth="1"/>
    <col min="7442" max="7442" width="16.109375" style="2" customWidth="1"/>
    <col min="7443" max="7443" width="24.109375" style="2" customWidth="1"/>
    <col min="7444" max="7444" width="14" style="2" bestFit="1" customWidth="1"/>
    <col min="7445" max="7680" width="8.88671875" style="2"/>
    <col min="7681" max="7681" width="11.33203125" style="2" customWidth="1"/>
    <col min="7682" max="7682" width="19.44140625" style="2" customWidth="1"/>
    <col min="7683" max="7683" width="38.88671875" style="2" customWidth="1"/>
    <col min="7684" max="7684" width="34" style="2" customWidth="1"/>
    <col min="7685" max="7685" width="22.5546875" style="2" customWidth="1"/>
    <col min="7686" max="7686" width="13.5546875" style="2" customWidth="1"/>
    <col min="7687" max="7687" width="14.109375" style="2" customWidth="1"/>
    <col min="7688" max="7688" width="26.5546875" style="2" customWidth="1"/>
    <col min="7689" max="7689" width="12.88671875" style="2" customWidth="1"/>
    <col min="7690" max="7690" width="16.33203125" style="2" customWidth="1"/>
    <col min="7691" max="7691" width="18.44140625" style="2" customWidth="1"/>
    <col min="7692" max="7692" width="20.6640625" style="2" customWidth="1"/>
    <col min="7693" max="7693" width="25.109375" style="2" customWidth="1"/>
    <col min="7694" max="7694" width="10.109375" style="2" customWidth="1"/>
    <col min="7695" max="7695" width="22.109375" style="2" customWidth="1"/>
    <col min="7696" max="7696" width="19.5546875" style="2" customWidth="1"/>
    <col min="7697" max="7697" width="21.88671875" style="2" customWidth="1"/>
    <col min="7698" max="7698" width="16.109375" style="2" customWidth="1"/>
    <col min="7699" max="7699" width="24.109375" style="2" customWidth="1"/>
    <col min="7700" max="7700" width="14" style="2" bestFit="1" customWidth="1"/>
    <col min="7701" max="7936" width="8.88671875" style="2"/>
    <col min="7937" max="7937" width="11.33203125" style="2" customWidth="1"/>
    <col min="7938" max="7938" width="19.44140625" style="2" customWidth="1"/>
    <col min="7939" max="7939" width="38.88671875" style="2" customWidth="1"/>
    <col min="7940" max="7940" width="34" style="2" customWidth="1"/>
    <col min="7941" max="7941" width="22.5546875" style="2" customWidth="1"/>
    <col min="7942" max="7942" width="13.5546875" style="2" customWidth="1"/>
    <col min="7943" max="7943" width="14.109375" style="2" customWidth="1"/>
    <col min="7944" max="7944" width="26.5546875" style="2" customWidth="1"/>
    <col min="7945" max="7945" width="12.88671875" style="2" customWidth="1"/>
    <col min="7946" max="7946" width="16.33203125" style="2" customWidth="1"/>
    <col min="7947" max="7947" width="18.44140625" style="2" customWidth="1"/>
    <col min="7948" max="7948" width="20.6640625" style="2" customWidth="1"/>
    <col min="7949" max="7949" width="25.109375" style="2" customWidth="1"/>
    <col min="7950" max="7950" width="10.109375" style="2" customWidth="1"/>
    <col min="7951" max="7951" width="22.109375" style="2" customWidth="1"/>
    <col min="7952" max="7952" width="19.5546875" style="2" customWidth="1"/>
    <col min="7953" max="7953" width="21.88671875" style="2" customWidth="1"/>
    <col min="7954" max="7954" width="16.109375" style="2" customWidth="1"/>
    <col min="7955" max="7955" width="24.109375" style="2" customWidth="1"/>
    <col min="7956" max="7956" width="14" style="2" bestFit="1" customWidth="1"/>
    <col min="7957" max="8192" width="8.88671875" style="2"/>
    <col min="8193" max="8193" width="11.33203125" style="2" customWidth="1"/>
    <col min="8194" max="8194" width="19.44140625" style="2" customWidth="1"/>
    <col min="8195" max="8195" width="38.88671875" style="2" customWidth="1"/>
    <col min="8196" max="8196" width="34" style="2" customWidth="1"/>
    <col min="8197" max="8197" width="22.5546875" style="2" customWidth="1"/>
    <col min="8198" max="8198" width="13.5546875" style="2" customWidth="1"/>
    <col min="8199" max="8199" width="14.109375" style="2" customWidth="1"/>
    <col min="8200" max="8200" width="26.5546875" style="2" customWidth="1"/>
    <col min="8201" max="8201" width="12.88671875" style="2" customWidth="1"/>
    <col min="8202" max="8202" width="16.33203125" style="2" customWidth="1"/>
    <col min="8203" max="8203" width="18.44140625" style="2" customWidth="1"/>
    <col min="8204" max="8204" width="20.6640625" style="2" customWidth="1"/>
    <col min="8205" max="8205" width="25.109375" style="2" customWidth="1"/>
    <col min="8206" max="8206" width="10.109375" style="2" customWidth="1"/>
    <col min="8207" max="8207" width="22.109375" style="2" customWidth="1"/>
    <col min="8208" max="8208" width="19.5546875" style="2" customWidth="1"/>
    <col min="8209" max="8209" width="21.88671875" style="2" customWidth="1"/>
    <col min="8210" max="8210" width="16.109375" style="2" customWidth="1"/>
    <col min="8211" max="8211" width="24.109375" style="2" customWidth="1"/>
    <col min="8212" max="8212" width="14" style="2" bestFit="1" customWidth="1"/>
    <col min="8213" max="8448" width="8.88671875" style="2"/>
    <col min="8449" max="8449" width="11.33203125" style="2" customWidth="1"/>
    <col min="8450" max="8450" width="19.44140625" style="2" customWidth="1"/>
    <col min="8451" max="8451" width="38.88671875" style="2" customWidth="1"/>
    <col min="8452" max="8452" width="34" style="2" customWidth="1"/>
    <col min="8453" max="8453" width="22.5546875" style="2" customWidth="1"/>
    <col min="8454" max="8454" width="13.5546875" style="2" customWidth="1"/>
    <col min="8455" max="8455" width="14.109375" style="2" customWidth="1"/>
    <col min="8456" max="8456" width="26.5546875" style="2" customWidth="1"/>
    <col min="8457" max="8457" width="12.88671875" style="2" customWidth="1"/>
    <col min="8458" max="8458" width="16.33203125" style="2" customWidth="1"/>
    <col min="8459" max="8459" width="18.44140625" style="2" customWidth="1"/>
    <col min="8460" max="8460" width="20.6640625" style="2" customWidth="1"/>
    <col min="8461" max="8461" width="25.109375" style="2" customWidth="1"/>
    <col min="8462" max="8462" width="10.109375" style="2" customWidth="1"/>
    <col min="8463" max="8463" width="22.109375" style="2" customWidth="1"/>
    <col min="8464" max="8464" width="19.5546875" style="2" customWidth="1"/>
    <col min="8465" max="8465" width="21.88671875" style="2" customWidth="1"/>
    <col min="8466" max="8466" width="16.109375" style="2" customWidth="1"/>
    <col min="8467" max="8467" width="24.109375" style="2" customWidth="1"/>
    <col min="8468" max="8468" width="14" style="2" bestFit="1" customWidth="1"/>
    <col min="8469" max="8704" width="8.88671875" style="2"/>
    <col min="8705" max="8705" width="11.33203125" style="2" customWidth="1"/>
    <col min="8706" max="8706" width="19.44140625" style="2" customWidth="1"/>
    <col min="8707" max="8707" width="38.88671875" style="2" customWidth="1"/>
    <col min="8708" max="8708" width="34" style="2" customWidth="1"/>
    <col min="8709" max="8709" width="22.5546875" style="2" customWidth="1"/>
    <col min="8710" max="8710" width="13.5546875" style="2" customWidth="1"/>
    <col min="8711" max="8711" width="14.109375" style="2" customWidth="1"/>
    <col min="8712" max="8712" width="26.5546875" style="2" customWidth="1"/>
    <col min="8713" max="8713" width="12.88671875" style="2" customWidth="1"/>
    <col min="8714" max="8714" width="16.33203125" style="2" customWidth="1"/>
    <col min="8715" max="8715" width="18.44140625" style="2" customWidth="1"/>
    <col min="8716" max="8716" width="20.6640625" style="2" customWidth="1"/>
    <col min="8717" max="8717" width="25.109375" style="2" customWidth="1"/>
    <col min="8718" max="8718" width="10.109375" style="2" customWidth="1"/>
    <col min="8719" max="8719" width="22.109375" style="2" customWidth="1"/>
    <col min="8720" max="8720" width="19.5546875" style="2" customWidth="1"/>
    <col min="8721" max="8721" width="21.88671875" style="2" customWidth="1"/>
    <col min="8722" max="8722" width="16.109375" style="2" customWidth="1"/>
    <col min="8723" max="8723" width="24.109375" style="2" customWidth="1"/>
    <col min="8724" max="8724" width="14" style="2" bestFit="1" customWidth="1"/>
    <col min="8725" max="8960" width="8.88671875" style="2"/>
    <col min="8961" max="8961" width="11.33203125" style="2" customWidth="1"/>
    <col min="8962" max="8962" width="19.44140625" style="2" customWidth="1"/>
    <col min="8963" max="8963" width="38.88671875" style="2" customWidth="1"/>
    <col min="8964" max="8964" width="34" style="2" customWidth="1"/>
    <col min="8965" max="8965" width="22.5546875" style="2" customWidth="1"/>
    <col min="8966" max="8966" width="13.5546875" style="2" customWidth="1"/>
    <col min="8967" max="8967" width="14.109375" style="2" customWidth="1"/>
    <col min="8968" max="8968" width="26.5546875" style="2" customWidth="1"/>
    <col min="8969" max="8969" width="12.88671875" style="2" customWidth="1"/>
    <col min="8970" max="8970" width="16.33203125" style="2" customWidth="1"/>
    <col min="8971" max="8971" width="18.44140625" style="2" customWidth="1"/>
    <col min="8972" max="8972" width="20.6640625" style="2" customWidth="1"/>
    <col min="8973" max="8973" width="25.109375" style="2" customWidth="1"/>
    <col min="8974" max="8974" width="10.109375" style="2" customWidth="1"/>
    <col min="8975" max="8975" width="22.109375" style="2" customWidth="1"/>
    <col min="8976" max="8976" width="19.5546875" style="2" customWidth="1"/>
    <col min="8977" max="8977" width="21.88671875" style="2" customWidth="1"/>
    <col min="8978" max="8978" width="16.109375" style="2" customWidth="1"/>
    <col min="8979" max="8979" width="24.109375" style="2" customWidth="1"/>
    <col min="8980" max="8980" width="14" style="2" bestFit="1" customWidth="1"/>
    <col min="8981" max="9216" width="8.88671875" style="2"/>
    <col min="9217" max="9217" width="11.33203125" style="2" customWidth="1"/>
    <col min="9218" max="9218" width="19.44140625" style="2" customWidth="1"/>
    <col min="9219" max="9219" width="38.88671875" style="2" customWidth="1"/>
    <col min="9220" max="9220" width="34" style="2" customWidth="1"/>
    <col min="9221" max="9221" width="22.5546875" style="2" customWidth="1"/>
    <col min="9222" max="9222" width="13.5546875" style="2" customWidth="1"/>
    <col min="9223" max="9223" width="14.109375" style="2" customWidth="1"/>
    <col min="9224" max="9224" width="26.5546875" style="2" customWidth="1"/>
    <col min="9225" max="9225" width="12.88671875" style="2" customWidth="1"/>
    <col min="9226" max="9226" width="16.33203125" style="2" customWidth="1"/>
    <col min="9227" max="9227" width="18.44140625" style="2" customWidth="1"/>
    <col min="9228" max="9228" width="20.6640625" style="2" customWidth="1"/>
    <col min="9229" max="9229" width="25.109375" style="2" customWidth="1"/>
    <col min="9230" max="9230" width="10.109375" style="2" customWidth="1"/>
    <col min="9231" max="9231" width="22.109375" style="2" customWidth="1"/>
    <col min="9232" max="9232" width="19.5546875" style="2" customWidth="1"/>
    <col min="9233" max="9233" width="21.88671875" style="2" customWidth="1"/>
    <col min="9234" max="9234" width="16.109375" style="2" customWidth="1"/>
    <col min="9235" max="9235" width="24.109375" style="2" customWidth="1"/>
    <col min="9236" max="9236" width="14" style="2" bestFit="1" customWidth="1"/>
    <col min="9237" max="9472" width="8.88671875" style="2"/>
    <col min="9473" max="9473" width="11.33203125" style="2" customWidth="1"/>
    <col min="9474" max="9474" width="19.44140625" style="2" customWidth="1"/>
    <col min="9475" max="9475" width="38.88671875" style="2" customWidth="1"/>
    <col min="9476" max="9476" width="34" style="2" customWidth="1"/>
    <col min="9477" max="9477" width="22.5546875" style="2" customWidth="1"/>
    <col min="9478" max="9478" width="13.5546875" style="2" customWidth="1"/>
    <col min="9479" max="9479" width="14.109375" style="2" customWidth="1"/>
    <col min="9480" max="9480" width="26.5546875" style="2" customWidth="1"/>
    <col min="9481" max="9481" width="12.88671875" style="2" customWidth="1"/>
    <col min="9482" max="9482" width="16.33203125" style="2" customWidth="1"/>
    <col min="9483" max="9483" width="18.44140625" style="2" customWidth="1"/>
    <col min="9484" max="9484" width="20.6640625" style="2" customWidth="1"/>
    <col min="9485" max="9485" width="25.109375" style="2" customWidth="1"/>
    <col min="9486" max="9486" width="10.109375" style="2" customWidth="1"/>
    <col min="9487" max="9487" width="22.109375" style="2" customWidth="1"/>
    <col min="9488" max="9488" width="19.5546875" style="2" customWidth="1"/>
    <col min="9489" max="9489" width="21.88671875" style="2" customWidth="1"/>
    <col min="9490" max="9490" width="16.109375" style="2" customWidth="1"/>
    <col min="9491" max="9491" width="24.109375" style="2" customWidth="1"/>
    <col min="9492" max="9492" width="14" style="2" bestFit="1" customWidth="1"/>
    <col min="9493" max="9728" width="8.88671875" style="2"/>
    <col min="9729" max="9729" width="11.33203125" style="2" customWidth="1"/>
    <col min="9730" max="9730" width="19.44140625" style="2" customWidth="1"/>
    <col min="9731" max="9731" width="38.88671875" style="2" customWidth="1"/>
    <col min="9732" max="9732" width="34" style="2" customWidth="1"/>
    <col min="9733" max="9733" width="22.5546875" style="2" customWidth="1"/>
    <col min="9734" max="9734" width="13.5546875" style="2" customWidth="1"/>
    <col min="9735" max="9735" width="14.109375" style="2" customWidth="1"/>
    <col min="9736" max="9736" width="26.5546875" style="2" customWidth="1"/>
    <col min="9737" max="9737" width="12.88671875" style="2" customWidth="1"/>
    <col min="9738" max="9738" width="16.33203125" style="2" customWidth="1"/>
    <col min="9739" max="9739" width="18.44140625" style="2" customWidth="1"/>
    <col min="9740" max="9740" width="20.6640625" style="2" customWidth="1"/>
    <col min="9741" max="9741" width="25.109375" style="2" customWidth="1"/>
    <col min="9742" max="9742" width="10.109375" style="2" customWidth="1"/>
    <col min="9743" max="9743" width="22.109375" style="2" customWidth="1"/>
    <col min="9744" max="9744" width="19.5546875" style="2" customWidth="1"/>
    <col min="9745" max="9745" width="21.88671875" style="2" customWidth="1"/>
    <col min="9746" max="9746" width="16.109375" style="2" customWidth="1"/>
    <col min="9747" max="9747" width="24.109375" style="2" customWidth="1"/>
    <col min="9748" max="9748" width="14" style="2" bestFit="1" customWidth="1"/>
    <col min="9749" max="9984" width="8.88671875" style="2"/>
    <col min="9985" max="9985" width="11.33203125" style="2" customWidth="1"/>
    <col min="9986" max="9986" width="19.44140625" style="2" customWidth="1"/>
    <col min="9987" max="9987" width="38.88671875" style="2" customWidth="1"/>
    <col min="9988" max="9988" width="34" style="2" customWidth="1"/>
    <col min="9989" max="9989" width="22.5546875" style="2" customWidth="1"/>
    <col min="9990" max="9990" width="13.5546875" style="2" customWidth="1"/>
    <col min="9991" max="9991" width="14.109375" style="2" customWidth="1"/>
    <col min="9992" max="9992" width="26.5546875" style="2" customWidth="1"/>
    <col min="9993" max="9993" width="12.88671875" style="2" customWidth="1"/>
    <col min="9994" max="9994" width="16.33203125" style="2" customWidth="1"/>
    <col min="9995" max="9995" width="18.44140625" style="2" customWidth="1"/>
    <col min="9996" max="9996" width="20.6640625" style="2" customWidth="1"/>
    <col min="9997" max="9997" width="25.109375" style="2" customWidth="1"/>
    <col min="9998" max="9998" width="10.109375" style="2" customWidth="1"/>
    <col min="9999" max="9999" width="22.109375" style="2" customWidth="1"/>
    <col min="10000" max="10000" width="19.5546875" style="2" customWidth="1"/>
    <col min="10001" max="10001" width="21.88671875" style="2" customWidth="1"/>
    <col min="10002" max="10002" width="16.109375" style="2" customWidth="1"/>
    <col min="10003" max="10003" width="24.109375" style="2" customWidth="1"/>
    <col min="10004" max="10004" width="14" style="2" bestFit="1" customWidth="1"/>
    <col min="10005" max="10240" width="8.88671875" style="2"/>
    <col min="10241" max="10241" width="11.33203125" style="2" customWidth="1"/>
    <col min="10242" max="10242" width="19.44140625" style="2" customWidth="1"/>
    <col min="10243" max="10243" width="38.88671875" style="2" customWidth="1"/>
    <col min="10244" max="10244" width="34" style="2" customWidth="1"/>
    <col min="10245" max="10245" width="22.5546875" style="2" customWidth="1"/>
    <col min="10246" max="10246" width="13.5546875" style="2" customWidth="1"/>
    <col min="10247" max="10247" width="14.109375" style="2" customWidth="1"/>
    <col min="10248" max="10248" width="26.5546875" style="2" customWidth="1"/>
    <col min="10249" max="10249" width="12.88671875" style="2" customWidth="1"/>
    <col min="10250" max="10250" width="16.33203125" style="2" customWidth="1"/>
    <col min="10251" max="10251" width="18.44140625" style="2" customWidth="1"/>
    <col min="10252" max="10252" width="20.6640625" style="2" customWidth="1"/>
    <col min="10253" max="10253" width="25.109375" style="2" customWidth="1"/>
    <col min="10254" max="10254" width="10.109375" style="2" customWidth="1"/>
    <col min="10255" max="10255" width="22.109375" style="2" customWidth="1"/>
    <col min="10256" max="10256" width="19.5546875" style="2" customWidth="1"/>
    <col min="10257" max="10257" width="21.88671875" style="2" customWidth="1"/>
    <col min="10258" max="10258" width="16.109375" style="2" customWidth="1"/>
    <col min="10259" max="10259" width="24.109375" style="2" customWidth="1"/>
    <col min="10260" max="10260" width="14" style="2" bestFit="1" customWidth="1"/>
    <col min="10261" max="10496" width="8.88671875" style="2"/>
    <col min="10497" max="10497" width="11.33203125" style="2" customWidth="1"/>
    <col min="10498" max="10498" width="19.44140625" style="2" customWidth="1"/>
    <col min="10499" max="10499" width="38.88671875" style="2" customWidth="1"/>
    <col min="10500" max="10500" width="34" style="2" customWidth="1"/>
    <col min="10501" max="10501" width="22.5546875" style="2" customWidth="1"/>
    <col min="10502" max="10502" width="13.5546875" style="2" customWidth="1"/>
    <col min="10503" max="10503" width="14.109375" style="2" customWidth="1"/>
    <col min="10504" max="10504" width="26.5546875" style="2" customWidth="1"/>
    <col min="10505" max="10505" width="12.88671875" style="2" customWidth="1"/>
    <col min="10506" max="10506" width="16.33203125" style="2" customWidth="1"/>
    <col min="10507" max="10507" width="18.44140625" style="2" customWidth="1"/>
    <col min="10508" max="10508" width="20.6640625" style="2" customWidth="1"/>
    <col min="10509" max="10509" width="25.109375" style="2" customWidth="1"/>
    <col min="10510" max="10510" width="10.109375" style="2" customWidth="1"/>
    <col min="10511" max="10511" width="22.109375" style="2" customWidth="1"/>
    <col min="10512" max="10512" width="19.5546875" style="2" customWidth="1"/>
    <col min="10513" max="10513" width="21.88671875" style="2" customWidth="1"/>
    <col min="10514" max="10514" width="16.109375" style="2" customWidth="1"/>
    <col min="10515" max="10515" width="24.109375" style="2" customWidth="1"/>
    <col min="10516" max="10516" width="14" style="2" bestFit="1" customWidth="1"/>
    <col min="10517" max="10752" width="8.88671875" style="2"/>
    <col min="10753" max="10753" width="11.33203125" style="2" customWidth="1"/>
    <col min="10754" max="10754" width="19.44140625" style="2" customWidth="1"/>
    <col min="10755" max="10755" width="38.88671875" style="2" customWidth="1"/>
    <col min="10756" max="10756" width="34" style="2" customWidth="1"/>
    <col min="10757" max="10757" width="22.5546875" style="2" customWidth="1"/>
    <col min="10758" max="10758" width="13.5546875" style="2" customWidth="1"/>
    <col min="10759" max="10759" width="14.109375" style="2" customWidth="1"/>
    <col min="10760" max="10760" width="26.5546875" style="2" customWidth="1"/>
    <col min="10761" max="10761" width="12.88671875" style="2" customWidth="1"/>
    <col min="10762" max="10762" width="16.33203125" style="2" customWidth="1"/>
    <col min="10763" max="10763" width="18.44140625" style="2" customWidth="1"/>
    <col min="10764" max="10764" width="20.6640625" style="2" customWidth="1"/>
    <col min="10765" max="10765" width="25.109375" style="2" customWidth="1"/>
    <col min="10766" max="10766" width="10.109375" style="2" customWidth="1"/>
    <col min="10767" max="10767" width="22.109375" style="2" customWidth="1"/>
    <col min="10768" max="10768" width="19.5546875" style="2" customWidth="1"/>
    <col min="10769" max="10769" width="21.88671875" style="2" customWidth="1"/>
    <col min="10770" max="10770" width="16.109375" style="2" customWidth="1"/>
    <col min="10771" max="10771" width="24.109375" style="2" customWidth="1"/>
    <col min="10772" max="10772" width="14" style="2" bestFit="1" customWidth="1"/>
    <col min="10773" max="11008" width="8.88671875" style="2"/>
    <col min="11009" max="11009" width="11.33203125" style="2" customWidth="1"/>
    <col min="11010" max="11010" width="19.44140625" style="2" customWidth="1"/>
    <col min="11011" max="11011" width="38.88671875" style="2" customWidth="1"/>
    <col min="11012" max="11012" width="34" style="2" customWidth="1"/>
    <col min="11013" max="11013" width="22.5546875" style="2" customWidth="1"/>
    <col min="11014" max="11014" width="13.5546875" style="2" customWidth="1"/>
    <col min="11015" max="11015" width="14.109375" style="2" customWidth="1"/>
    <col min="11016" max="11016" width="26.5546875" style="2" customWidth="1"/>
    <col min="11017" max="11017" width="12.88671875" style="2" customWidth="1"/>
    <col min="11018" max="11018" width="16.33203125" style="2" customWidth="1"/>
    <col min="11019" max="11019" width="18.44140625" style="2" customWidth="1"/>
    <col min="11020" max="11020" width="20.6640625" style="2" customWidth="1"/>
    <col min="11021" max="11021" width="25.109375" style="2" customWidth="1"/>
    <col min="11022" max="11022" width="10.109375" style="2" customWidth="1"/>
    <col min="11023" max="11023" width="22.109375" style="2" customWidth="1"/>
    <col min="11024" max="11024" width="19.5546875" style="2" customWidth="1"/>
    <col min="11025" max="11025" width="21.88671875" style="2" customWidth="1"/>
    <col min="11026" max="11026" width="16.109375" style="2" customWidth="1"/>
    <col min="11027" max="11027" width="24.109375" style="2" customWidth="1"/>
    <col min="11028" max="11028" width="14" style="2" bestFit="1" customWidth="1"/>
    <col min="11029" max="11264" width="8.88671875" style="2"/>
    <col min="11265" max="11265" width="11.33203125" style="2" customWidth="1"/>
    <col min="11266" max="11266" width="19.44140625" style="2" customWidth="1"/>
    <col min="11267" max="11267" width="38.88671875" style="2" customWidth="1"/>
    <col min="11268" max="11268" width="34" style="2" customWidth="1"/>
    <col min="11269" max="11269" width="22.5546875" style="2" customWidth="1"/>
    <col min="11270" max="11270" width="13.5546875" style="2" customWidth="1"/>
    <col min="11271" max="11271" width="14.109375" style="2" customWidth="1"/>
    <col min="11272" max="11272" width="26.5546875" style="2" customWidth="1"/>
    <col min="11273" max="11273" width="12.88671875" style="2" customWidth="1"/>
    <col min="11274" max="11274" width="16.33203125" style="2" customWidth="1"/>
    <col min="11275" max="11275" width="18.44140625" style="2" customWidth="1"/>
    <col min="11276" max="11276" width="20.6640625" style="2" customWidth="1"/>
    <col min="11277" max="11277" width="25.109375" style="2" customWidth="1"/>
    <col min="11278" max="11278" width="10.109375" style="2" customWidth="1"/>
    <col min="11279" max="11279" width="22.109375" style="2" customWidth="1"/>
    <col min="11280" max="11280" width="19.5546875" style="2" customWidth="1"/>
    <col min="11281" max="11281" width="21.88671875" style="2" customWidth="1"/>
    <col min="11282" max="11282" width="16.109375" style="2" customWidth="1"/>
    <col min="11283" max="11283" width="24.109375" style="2" customWidth="1"/>
    <col min="11284" max="11284" width="14" style="2" bestFit="1" customWidth="1"/>
    <col min="11285" max="11520" width="8.88671875" style="2"/>
    <col min="11521" max="11521" width="11.33203125" style="2" customWidth="1"/>
    <col min="11522" max="11522" width="19.44140625" style="2" customWidth="1"/>
    <col min="11523" max="11523" width="38.88671875" style="2" customWidth="1"/>
    <col min="11524" max="11524" width="34" style="2" customWidth="1"/>
    <col min="11525" max="11525" width="22.5546875" style="2" customWidth="1"/>
    <col min="11526" max="11526" width="13.5546875" style="2" customWidth="1"/>
    <col min="11527" max="11527" width="14.109375" style="2" customWidth="1"/>
    <col min="11528" max="11528" width="26.5546875" style="2" customWidth="1"/>
    <col min="11529" max="11529" width="12.88671875" style="2" customWidth="1"/>
    <col min="11530" max="11530" width="16.33203125" style="2" customWidth="1"/>
    <col min="11531" max="11531" width="18.44140625" style="2" customWidth="1"/>
    <col min="11532" max="11532" width="20.6640625" style="2" customWidth="1"/>
    <col min="11533" max="11533" width="25.109375" style="2" customWidth="1"/>
    <col min="11534" max="11534" width="10.109375" style="2" customWidth="1"/>
    <col min="11535" max="11535" width="22.109375" style="2" customWidth="1"/>
    <col min="11536" max="11536" width="19.5546875" style="2" customWidth="1"/>
    <col min="11537" max="11537" width="21.88671875" style="2" customWidth="1"/>
    <col min="11538" max="11538" width="16.109375" style="2" customWidth="1"/>
    <col min="11539" max="11539" width="24.109375" style="2" customWidth="1"/>
    <col min="11540" max="11540" width="14" style="2" bestFit="1" customWidth="1"/>
    <col min="11541" max="11776" width="8.88671875" style="2"/>
    <col min="11777" max="11777" width="11.33203125" style="2" customWidth="1"/>
    <col min="11778" max="11778" width="19.44140625" style="2" customWidth="1"/>
    <col min="11779" max="11779" width="38.88671875" style="2" customWidth="1"/>
    <col min="11780" max="11780" width="34" style="2" customWidth="1"/>
    <col min="11781" max="11781" width="22.5546875" style="2" customWidth="1"/>
    <col min="11782" max="11782" width="13.5546875" style="2" customWidth="1"/>
    <col min="11783" max="11783" width="14.109375" style="2" customWidth="1"/>
    <col min="11784" max="11784" width="26.5546875" style="2" customWidth="1"/>
    <col min="11785" max="11785" width="12.88671875" style="2" customWidth="1"/>
    <col min="11786" max="11786" width="16.33203125" style="2" customWidth="1"/>
    <col min="11787" max="11787" width="18.44140625" style="2" customWidth="1"/>
    <col min="11788" max="11788" width="20.6640625" style="2" customWidth="1"/>
    <col min="11789" max="11789" width="25.109375" style="2" customWidth="1"/>
    <col min="11790" max="11790" width="10.109375" style="2" customWidth="1"/>
    <col min="11791" max="11791" width="22.109375" style="2" customWidth="1"/>
    <col min="11792" max="11792" width="19.5546875" style="2" customWidth="1"/>
    <col min="11793" max="11793" width="21.88671875" style="2" customWidth="1"/>
    <col min="11794" max="11794" width="16.109375" style="2" customWidth="1"/>
    <col min="11795" max="11795" width="24.109375" style="2" customWidth="1"/>
    <col min="11796" max="11796" width="14" style="2" bestFit="1" customWidth="1"/>
    <col min="11797" max="12032" width="8.88671875" style="2"/>
    <col min="12033" max="12033" width="11.33203125" style="2" customWidth="1"/>
    <col min="12034" max="12034" width="19.44140625" style="2" customWidth="1"/>
    <col min="12035" max="12035" width="38.88671875" style="2" customWidth="1"/>
    <col min="12036" max="12036" width="34" style="2" customWidth="1"/>
    <col min="12037" max="12037" width="22.5546875" style="2" customWidth="1"/>
    <col min="12038" max="12038" width="13.5546875" style="2" customWidth="1"/>
    <col min="12039" max="12039" width="14.109375" style="2" customWidth="1"/>
    <col min="12040" max="12040" width="26.5546875" style="2" customWidth="1"/>
    <col min="12041" max="12041" width="12.88671875" style="2" customWidth="1"/>
    <col min="12042" max="12042" width="16.33203125" style="2" customWidth="1"/>
    <col min="12043" max="12043" width="18.44140625" style="2" customWidth="1"/>
    <col min="12044" max="12044" width="20.6640625" style="2" customWidth="1"/>
    <col min="12045" max="12045" width="25.109375" style="2" customWidth="1"/>
    <col min="12046" max="12046" width="10.109375" style="2" customWidth="1"/>
    <col min="12047" max="12047" width="22.109375" style="2" customWidth="1"/>
    <col min="12048" max="12048" width="19.5546875" style="2" customWidth="1"/>
    <col min="12049" max="12049" width="21.88671875" style="2" customWidth="1"/>
    <col min="12050" max="12050" width="16.109375" style="2" customWidth="1"/>
    <col min="12051" max="12051" width="24.109375" style="2" customWidth="1"/>
    <col min="12052" max="12052" width="14" style="2" bestFit="1" customWidth="1"/>
    <col min="12053" max="12288" width="8.88671875" style="2"/>
    <col min="12289" max="12289" width="11.33203125" style="2" customWidth="1"/>
    <col min="12290" max="12290" width="19.44140625" style="2" customWidth="1"/>
    <col min="12291" max="12291" width="38.88671875" style="2" customWidth="1"/>
    <col min="12292" max="12292" width="34" style="2" customWidth="1"/>
    <col min="12293" max="12293" width="22.5546875" style="2" customWidth="1"/>
    <col min="12294" max="12294" width="13.5546875" style="2" customWidth="1"/>
    <col min="12295" max="12295" width="14.109375" style="2" customWidth="1"/>
    <col min="12296" max="12296" width="26.5546875" style="2" customWidth="1"/>
    <col min="12297" max="12297" width="12.88671875" style="2" customWidth="1"/>
    <col min="12298" max="12298" width="16.33203125" style="2" customWidth="1"/>
    <col min="12299" max="12299" width="18.44140625" style="2" customWidth="1"/>
    <col min="12300" max="12300" width="20.6640625" style="2" customWidth="1"/>
    <col min="12301" max="12301" width="25.109375" style="2" customWidth="1"/>
    <col min="12302" max="12302" width="10.109375" style="2" customWidth="1"/>
    <col min="12303" max="12303" width="22.109375" style="2" customWidth="1"/>
    <col min="12304" max="12304" width="19.5546875" style="2" customWidth="1"/>
    <col min="12305" max="12305" width="21.88671875" style="2" customWidth="1"/>
    <col min="12306" max="12306" width="16.109375" style="2" customWidth="1"/>
    <col min="12307" max="12307" width="24.109375" style="2" customWidth="1"/>
    <col min="12308" max="12308" width="14" style="2" bestFit="1" customWidth="1"/>
    <col min="12309" max="12544" width="8.88671875" style="2"/>
    <col min="12545" max="12545" width="11.33203125" style="2" customWidth="1"/>
    <col min="12546" max="12546" width="19.44140625" style="2" customWidth="1"/>
    <col min="12547" max="12547" width="38.88671875" style="2" customWidth="1"/>
    <col min="12548" max="12548" width="34" style="2" customWidth="1"/>
    <col min="12549" max="12549" width="22.5546875" style="2" customWidth="1"/>
    <col min="12550" max="12550" width="13.5546875" style="2" customWidth="1"/>
    <col min="12551" max="12551" width="14.109375" style="2" customWidth="1"/>
    <col min="12552" max="12552" width="26.5546875" style="2" customWidth="1"/>
    <col min="12553" max="12553" width="12.88671875" style="2" customWidth="1"/>
    <col min="12554" max="12554" width="16.33203125" style="2" customWidth="1"/>
    <col min="12555" max="12555" width="18.44140625" style="2" customWidth="1"/>
    <col min="12556" max="12556" width="20.6640625" style="2" customWidth="1"/>
    <col min="12557" max="12557" width="25.109375" style="2" customWidth="1"/>
    <col min="12558" max="12558" width="10.109375" style="2" customWidth="1"/>
    <col min="12559" max="12559" width="22.109375" style="2" customWidth="1"/>
    <col min="12560" max="12560" width="19.5546875" style="2" customWidth="1"/>
    <col min="12561" max="12561" width="21.88671875" style="2" customWidth="1"/>
    <col min="12562" max="12562" width="16.109375" style="2" customWidth="1"/>
    <col min="12563" max="12563" width="24.109375" style="2" customWidth="1"/>
    <col min="12564" max="12564" width="14" style="2" bestFit="1" customWidth="1"/>
    <col min="12565" max="12800" width="8.88671875" style="2"/>
    <col min="12801" max="12801" width="11.33203125" style="2" customWidth="1"/>
    <col min="12802" max="12802" width="19.44140625" style="2" customWidth="1"/>
    <col min="12803" max="12803" width="38.88671875" style="2" customWidth="1"/>
    <col min="12804" max="12804" width="34" style="2" customWidth="1"/>
    <col min="12805" max="12805" width="22.5546875" style="2" customWidth="1"/>
    <col min="12806" max="12806" width="13.5546875" style="2" customWidth="1"/>
    <col min="12807" max="12807" width="14.109375" style="2" customWidth="1"/>
    <col min="12808" max="12808" width="26.5546875" style="2" customWidth="1"/>
    <col min="12809" max="12809" width="12.88671875" style="2" customWidth="1"/>
    <col min="12810" max="12810" width="16.33203125" style="2" customWidth="1"/>
    <col min="12811" max="12811" width="18.44140625" style="2" customWidth="1"/>
    <col min="12812" max="12812" width="20.6640625" style="2" customWidth="1"/>
    <col min="12813" max="12813" width="25.109375" style="2" customWidth="1"/>
    <col min="12814" max="12814" width="10.109375" style="2" customWidth="1"/>
    <col min="12815" max="12815" width="22.109375" style="2" customWidth="1"/>
    <col min="12816" max="12816" width="19.5546875" style="2" customWidth="1"/>
    <col min="12817" max="12817" width="21.88671875" style="2" customWidth="1"/>
    <col min="12818" max="12818" width="16.109375" style="2" customWidth="1"/>
    <col min="12819" max="12819" width="24.109375" style="2" customWidth="1"/>
    <col min="12820" max="12820" width="14" style="2" bestFit="1" customWidth="1"/>
    <col min="12821" max="13056" width="8.88671875" style="2"/>
    <col min="13057" max="13057" width="11.33203125" style="2" customWidth="1"/>
    <col min="13058" max="13058" width="19.44140625" style="2" customWidth="1"/>
    <col min="13059" max="13059" width="38.88671875" style="2" customWidth="1"/>
    <col min="13060" max="13060" width="34" style="2" customWidth="1"/>
    <col min="13061" max="13061" width="22.5546875" style="2" customWidth="1"/>
    <col min="13062" max="13062" width="13.5546875" style="2" customWidth="1"/>
    <col min="13063" max="13063" width="14.109375" style="2" customWidth="1"/>
    <col min="13064" max="13064" width="26.5546875" style="2" customWidth="1"/>
    <col min="13065" max="13065" width="12.88671875" style="2" customWidth="1"/>
    <col min="13066" max="13066" width="16.33203125" style="2" customWidth="1"/>
    <col min="13067" max="13067" width="18.44140625" style="2" customWidth="1"/>
    <col min="13068" max="13068" width="20.6640625" style="2" customWidth="1"/>
    <col min="13069" max="13069" width="25.109375" style="2" customWidth="1"/>
    <col min="13070" max="13070" width="10.109375" style="2" customWidth="1"/>
    <col min="13071" max="13071" width="22.109375" style="2" customWidth="1"/>
    <col min="13072" max="13072" width="19.5546875" style="2" customWidth="1"/>
    <col min="13073" max="13073" width="21.88671875" style="2" customWidth="1"/>
    <col min="13074" max="13074" width="16.109375" style="2" customWidth="1"/>
    <col min="13075" max="13075" width="24.109375" style="2" customWidth="1"/>
    <col min="13076" max="13076" width="14" style="2" bestFit="1" customWidth="1"/>
    <col min="13077" max="13312" width="8.88671875" style="2"/>
    <col min="13313" max="13313" width="11.33203125" style="2" customWidth="1"/>
    <col min="13314" max="13314" width="19.44140625" style="2" customWidth="1"/>
    <col min="13315" max="13315" width="38.88671875" style="2" customWidth="1"/>
    <col min="13316" max="13316" width="34" style="2" customWidth="1"/>
    <col min="13317" max="13317" width="22.5546875" style="2" customWidth="1"/>
    <col min="13318" max="13318" width="13.5546875" style="2" customWidth="1"/>
    <col min="13319" max="13319" width="14.109375" style="2" customWidth="1"/>
    <col min="13320" max="13320" width="26.5546875" style="2" customWidth="1"/>
    <col min="13321" max="13321" width="12.88671875" style="2" customWidth="1"/>
    <col min="13322" max="13322" width="16.33203125" style="2" customWidth="1"/>
    <col min="13323" max="13323" width="18.44140625" style="2" customWidth="1"/>
    <col min="13324" max="13324" width="20.6640625" style="2" customWidth="1"/>
    <col min="13325" max="13325" width="25.109375" style="2" customWidth="1"/>
    <col min="13326" max="13326" width="10.109375" style="2" customWidth="1"/>
    <col min="13327" max="13327" width="22.109375" style="2" customWidth="1"/>
    <col min="13328" max="13328" width="19.5546875" style="2" customWidth="1"/>
    <col min="13329" max="13329" width="21.88671875" style="2" customWidth="1"/>
    <col min="13330" max="13330" width="16.109375" style="2" customWidth="1"/>
    <col min="13331" max="13331" width="24.109375" style="2" customWidth="1"/>
    <col min="13332" max="13332" width="14" style="2" bestFit="1" customWidth="1"/>
    <col min="13333" max="13568" width="8.88671875" style="2"/>
    <col min="13569" max="13569" width="11.33203125" style="2" customWidth="1"/>
    <col min="13570" max="13570" width="19.44140625" style="2" customWidth="1"/>
    <col min="13571" max="13571" width="38.88671875" style="2" customWidth="1"/>
    <col min="13572" max="13572" width="34" style="2" customWidth="1"/>
    <col min="13573" max="13573" width="22.5546875" style="2" customWidth="1"/>
    <col min="13574" max="13574" width="13.5546875" style="2" customWidth="1"/>
    <col min="13575" max="13575" width="14.109375" style="2" customWidth="1"/>
    <col min="13576" max="13576" width="26.5546875" style="2" customWidth="1"/>
    <col min="13577" max="13577" width="12.88671875" style="2" customWidth="1"/>
    <col min="13578" max="13578" width="16.33203125" style="2" customWidth="1"/>
    <col min="13579" max="13579" width="18.44140625" style="2" customWidth="1"/>
    <col min="13580" max="13580" width="20.6640625" style="2" customWidth="1"/>
    <col min="13581" max="13581" width="25.109375" style="2" customWidth="1"/>
    <col min="13582" max="13582" width="10.109375" style="2" customWidth="1"/>
    <col min="13583" max="13583" width="22.109375" style="2" customWidth="1"/>
    <col min="13584" max="13584" width="19.5546875" style="2" customWidth="1"/>
    <col min="13585" max="13585" width="21.88671875" style="2" customWidth="1"/>
    <col min="13586" max="13586" width="16.109375" style="2" customWidth="1"/>
    <col min="13587" max="13587" width="24.109375" style="2" customWidth="1"/>
    <col min="13588" max="13588" width="14" style="2" bestFit="1" customWidth="1"/>
    <col min="13589" max="13824" width="8.88671875" style="2"/>
    <col min="13825" max="13825" width="11.33203125" style="2" customWidth="1"/>
    <col min="13826" max="13826" width="19.44140625" style="2" customWidth="1"/>
    <col min="13827" max="13827" width="38.88671875" style="2" customWidth="1"/>
    <col min="13828" max="13828" width="34" style="2" customWidth="1"/>
    <col min="13829" max="13829" width="22.5546875" style="2" customWidth="1"/>
    <col min="13830" max="13830" width="13.5546875" style="2" customWidth="1"/>
    <col min="13831" max="13831" width="14.109375" style="2" customWidth="1"/>
    <col min="13832" max="13832" width="26.5546875" style="2" customWidth="1"/>
    <col min="13833" max="13833" width="12.88671875" style="2" customWidth="1"/>
    <col min="13834" max="13834" width="16.33203125" style="2" customWidth="1"/>
    <col min="13835" max="13835" width="18.44140625" style="2" customWidth="1"/>
    <col min="13836" max="13836" width="20.6640625" style="2" customWidth="1"/>
    <col min="13837" max="13837" width="25.109375" style="2" customWidth="1"/>
    <col min="13838" max="13838" width="10.109375" style="2" customWidth="1"/>
    <col min="13839" max="13839" width="22.109375" style="2" customWidth="1"/>
    <col min="13840" max="13840" width="19.5546875" style="2" customWidth="1"/>
    <col min="13841" max="13841" width="21.88671875" style="2" customWidth="1"/>
    <col min="13842" max="13842" width="16.109375" style="2" customWidth="1"/>
    <col min="13843" max="13843" width="24.109375" style="2" customWidth="1"/>
    <col min="13844" max="13844" width="14" style="2" bestFit="1" customWidth="1"/>
    <col min="13845" max="14080" width="8.88671875" style="2"/>
    <col min="14081" max="14081" width="11.33203125" style="2" customWidth="1"/>
    <col min="14082" max="14082" width="19.44140625" style="2" customWidth="1"/>
    <col min="14083" max="14083" width="38.88671875" style="2" customWidth="1"/>
    <col min="14084" max="14084" width="34" style="2" customWidth="1"/>
    <col min="14085" max="14085" width="22.5546875" style="2" customWidth="1"/>
    <col min="14086" max="14086" width="13.5546875" style="2" customWidth="1"/>
    <col min="14087" max="14087" width="14.109375" style="2" customWidth="1"/>
    <col min="14088" max="14088" width="26.5546875" style="2" customWidth="1"/>
    <col min="14089" max="14089" width="12.88671875" style="2" customWidth="1"/>
    <col min="14090" max="14090" width="16.33203125" style="2" customWidth="1"/>
    <col min="14091" max="14091" width="18.44140625" style="2" customWidth="1"/>
    <col min="14092" max="14092" width="20.6640625" style="2" customWidth="1"/>
    <col min="14093" max="14093" width="25.109375" style="2" customWidth="1"/>
    <col min="14094" max="14094" width="10.109375" style="2" customWidth="1"/>
    <col min="14095" max="14095" width="22.109375" style="2" customWidth="1"/>
    <col min="14096" max="14096" width="19.5546875" style="2" customWidth="1"/>
    <col min="14097" max="14097" width="21.88671875" style="2" customWidth="1"/>
    <col min="14098" max="14098" width="16.109375" style="2" customWidth="1"/>
    <col min="14099" max="14099" width="24.109375" style="2" customWidth="1"/>
    <col min="14100" max="14100" width="14" style="2" bestFit="1" customWidth="1"/>
    <col min="14101" max="14336" width="8.88671875" style="2"/>
    <col min="14337" max="14337" width="11.33203125" style="2" customWidth="1"/>
    <col min="14338" max="14338" width="19.44140625" style="2" customWidth="1"/>
    <col min="14339" max="14339" width="38.88671875" style="2" customWidth="1"/>
    <col min="14340" max="14340" width="34" style="2" customWidth="1"/>
    <col min="14341" max="14341" width="22.5546875" style="2" customWidth="1"/>
    <col min="14342" max="14342" width="13.5546875" style="2" customWidth="1"/>
    <col min="14343" max="14343" width="14.109375" style="2" customWidth="1"/>
    <col min="14344" max="14344" width="26.5546875" style="2" customWidth="1"/>
    <col min="14345" max="14345" width="12.88671875" style="2" customWidth="1"/>
    <col min="14346" max="14346" width="16.33203125" style="2" customWidth="1"/>
    <col min="14347" max="14347" width="18.44140625" style="2" customWidth="1"/>
    <col min="14348" max="14348" width="20.6640625" style="2" customWidth="1"/>
    <col min="14349" max="14349" width="25.109375" style="2" customWidth="1"/>
    <col min="14350" max="14350" width="10.109375" style="2" customWidth="1"/>
    <col min="14351" max="14351" width="22.109375" style="2" customWidth="1"/>
    <col min="14352" max="14352" width="19.5546875" style="2" customWidth="1"/>
    <col min="14353" max="14353" width="21.88671875" style="2" customWidth="1"/>
    <col min="14354" max="14354" width="16.109375" style="2" customWidth="1"/>
    <col min="14355" max="14355" width="24.109375" style="2" customWidth="1"/>
    <col min="14356" max="14356" width="14" style="2" bestFit="1" customWidth="1"/>
    <col min="14357" max="14592" width="8.88671875" style="2"/>
    <col min="14593" max="14593" width="11.33203125" style="2" customWidth="1"/>
    <col min="14594" max="14594" width="19.44140625" style="2" customWidth="1"/>
    <col min="14595" max="14595" width="38.88671875" style="2" customWidth="1"/>
    <col min="14596" max="14596" width="34" style="2" customWidth="1"/>
    <col min="14597" max="14597" width="22.5546875" style="2" customWidth="1"/>
    <col min="14598" max="14598" width="13.5546875" style="2" customWidth="1"/>
    <col min="14599" max="14599" width="14.109375" style="2" customWidth="1"/>
    <col min="14600" max="14600" width="26.5546875" style="2" customWidth="1"/>
    <col min="14601" max="14601" width="12.88671875" style="2" customWidth="1"/>
    <col min="14602" max="14602" width="16.33203125" style="2" customWidth="1"/>
    <col min="14603" max="14603" width="18.44140625" style="2" customWidth="1"/>
    <col min="14604" max="14604" width="20.6640625" style="2" customWidth="1"/>
    <col min="14605" max="14605" width="25.109375" style="2" customWidth="1"/>
    <col min="14606" max="14606" width="10.109375" style="2" customWidth="1"/>
    <col min="14607" max="14607" width="22.109375" style="2" customWidth="1"/>
    <col min="14608" max="14608" width="19.5546875" style="2" customWidth="1"/>
    <col min="14609" max="14609" width="21.88671875" style="2" customWidth="1"/>
    <col min="14610" max="14610" width="16.109375" style="2" customWidth="1"/>
    <col min="14611" max="14611" width="24.109375" style="2" customWidth="1"/>
    <col min="14612" max="14612" width="14" style="2" bestFit="1" customWidth="1"/>
    <col min="14613" max="14848" width="8.88671875" style="2"/>
    <col min="14849" max="14849" width="11.33203125" style="2" customWidth="1"/>
    <col min="14850" max="14850" width="19.44140625" style="2" customWidth="1"/>
    <col min="14851" max="14851" width="38.88671875" style="2" customWidth="1"/>
    <col min="14852" max="14852" width="34" style="2" customWidth="1"/>
    <col min="14853" max="14853" width="22.5546875" style="2" customWidth="1"/>
    <col min="14854" max="14854" width="13.5546875" style="2" customWidth="1"/>
    <col min="14855" max="14855" width="14.109375" style="2" customWidth="1"/>
    <col min="14856" max="14856" width="26.5546875" style="2" customWidth="1"/>
    <col min="14857" max="14857" width="12.88671875" style="2" customWidth="1"/>
    <col min="14858" max="14858" width="16.33203125" style="2" customWidth="1"/>
    <col min="14859" max="14859" width="18.44140625" style="2" customWidth="1"/>
    <col min="14860" max="14860" width="20.6640625" style="2" customWidth="1"/>
    <col min="14861" max="14861" width="25.109375" style="2" customWidth="1"/>
    <col min="14862" max="14862" width="10.109375" style="2" customWidth="1"/>
    <col min="14863" max="14863" width="22.109375" style="2" customWidth="1"/>
    <col min="14864" max="14864" width="19.5546875" style="2" customWidth="1"/>
    <col min="14865" max="14865" width="21.88671875" style="2" customWidth="1"/>
    <col min="14866" max="14866" width="16.109375" style="2" customWidth="1"/>
    <col min="14867" max="14867" width="24.109375" style="2" customWidth="1"/>
    <col min="14868" max="14868" width="14" style="2" bestFit="1" customWidth="1"/>
    <col min="14869" max="15104" width="8.88671875" style="2"/>
    <col min="15105" max="15105" width="11.33203125" style="2" customWidth="1"/>
    <col min="15106" max="15106" width="19.44140625" style="2" customWidth="1"/>
    <col min="15107" max="15107" width="38.88671875" style="2" customWidth="1"/>
    <col min="15108" max="15108" width="34" style="2" customWidth="1"/>
    <col min="15109" max="15109" width="22.5546875" style="2" customWidth="1"/>
    <col min="15110" max="15110" width="13.5546875" style="2" customWidth="1"/>
    <col min="15111" max="15111" width="14.109375" style="2" customWidth="1"/>
    <col min="15112" max="15112" width="26.5546875" style="2" customWidth="1"/>
    <col min="15113" max="15113" width="12.88671875" style="2" customWidth="1"/>
    <col min="15114" max="15114" width="16.33203125" style="2" customWidth="1"/>
    <col min="15115" max="15115" width="18.44140625" style="2" customWidth="1"/>
    <col min="15116" max="15116" width="20.6640625" style="2" customWidth="1"/>
    <col min="15117" max="15117" width="25.109375" style="2" customWidth="1"/>
    <col min="15118" max="15118" width="10.109375" style="2" customWidth="1"/>
    <col min="15119" max="15119" width="22.109375" style="2" customWidth="1"/>
    <col min="15120" max="15120" width="19.5546875" style="2" customWidth="1"/>
    <col min="15121" max="15121" width="21.88671875" style="2" customWidth="1"/>
    <col min="15122" max="15122" width="16.109375" style="2" customWidth="1"/>
    <col min="15123" max="15123" width="24.109375" style="2" customWidth="1"/>
    <col min="15124" max="15124" width="14" style="2" bestFit="1" customWidth="1"/>
    <col min="15125" max="15360" width="8.88671875" style="2"/>
    <col min="15361" max="15361" width="11.33203125" style="2" customWidth="1"/>
    <col min="15362" max="15362" width="19.44140625" style="2" customWidth="1"/>
    <col min="15363" max="15363" width="38.88671875" style="2" customWidth="1"/>
    <col min="15364" max="15364" width="34" style="2" customWidth="1"/>
    <col min="15365" max="15365" width="22.5546875" style="2" customWidth="1"/>
    <col min="15366" max="15366" width="13.5546875" style="2" customWidth="1"/>
    <col min="15367" max="15367" width="14.109375" style="2" customWidth="1"/>
    <col min="15368" max="15368" width="26.5546875" style="2" customWidth="1"/>
    <col min="15369" max="15369" width="12.88671875" style="2" customWidth="1"/>
    <col min="15370" max="15370" width="16.33203125" style="2" customWidth="1"/>
    <col min="15371" max="15371" width="18.44140625" style="2" customWidth="1"/>
    <col min="15372" max="15372" width="20.6640625" style="2" customWidth="1"/>
    <col min="15373" max="15373" width="25.109375" style="2" customWidth="1"/>
    <col min="15374" max="15374" width="10.109375" style="2" customWidth="1"/>
    <col min="15375" max="15375" width="22.109375" style="2" customWidth="1"/>
    <col min="15376" max="15376" width="19.5546875" style="2" customWidth="1"/>
    <col min="15377" max="15377" width="21.88671875" style="2" customWidth="1"/>
    <col min="15378" max="15378" width="16.109375" style="2" customWidth="1"/>
    <col min="15379" max="15379" width="24.109375" style="2" customWidth="1"/>
    <col min="15380" max="15380" width="14" style="2" bestFit="1" customWidth="1"/>
    <col min="15381" max="15616" width="8.88671875" style="2"/>
    <col min="15617" max="15617" width="11.33203125" style="2" customWidth="1"/>
    <col min="15618" max="15618" width="19.44140625" style="2" customWidth="1"/>
    <col min="15619" max="15619" width="38.88671875" style="2" customWidth="1"/>
    <col min="15620" max="15620" width="34" style="2" customWidth="1"/>
    <col min="15621" max="15621" width="22.5546875" style="2" customWidth="1"/>
    <col min="15622" max="15622" width="13.5546875" style="2" customWidth="1"/>
    <col min="15623" max="15623" width="14.109375" style="2" customWidth="1"/>
    <col min="15624" max="15624" width="26.5546875" style="2" customWidth="1"/>
    <col min="15625" max="15625" width="12.88671875" style="2" customWidth="1"/>
    <col min="15626" max="15626" width="16.33203125" style="2" customWidth="1"/>
    <col min="15627" max="15627" width="18.44140625" style="2" customWidth="1"/>
    <col min="15628" max="15628" width="20.6640625" style="2" customWidth="1"/>
    <col min="15629" max="15629" width="25.109375" style="2" customWidth="1"/>
    <col min="15630" max="15630" width="10.109375" style="2" customWidth="1"/>
    <col min="15631" max="15631" width="22.109375" style="2" customWidth="1"/>
    <col min="15632" max="15632" width="19.5546875" style="2" customWidth="1"/>
    <col min="15633" max="15633" width="21.88671875" style="2" customWidth="1"/>
    <col min="15634" max="15634" width="16.109375" style="2" customWidth="1"/>
    <col min="15635" max="15635" width="24.109375" style="2" customWidth="1"/>
    <col min="15636" max="15636" width="14" style="2" bestFit="1" customWidth="1"/>
    <col min="15637" max="15872" width="8.88671875" style="2"/>
    <col min="15873" max="15873" width="11.33203125" style="2" customWidth="1"/>
    <col min="15874" max="15874" width="19.44140625" style="2" customWidth="1"/>
    <col min="15875" max="15875" width="38.88671875" style="2" customWidth="1"/>
    <col min="15876" max="15876" width="34" style="2" customWidth="1"/>
    <col min="15877" max="15877" width="22.5546875" style="2" customWidth="1"/>
    <col min="15878" max="15878" width="13.5546875" style="2" customWidth="1"/>
    <col min="15879" max="15879" width="14.109375" style="2" customWidth="1"/>
    <col min="15880" max="15880" width="26.5546875" style="2" customWidth="1"/>
    <col min="15881" max="15881" width="12.88671875" style="2" customWidth="1"/>
    <col min="15882" max="15882" width="16.33203125" style="2" customWidth="1"/>
    <col min="15883" max="15883" width="18.44140625" style="2" customWidth="1"/>
    <col min="15884" max="15884" width="20.6640625" style="2" customWidth="1"/>
    <col min="15885" max="15885" width="25.109375" style="2" customWidth="1"/>
    <col min="15886" max="15886" width="10.109375" style="2" customWidth="1"/>
    <col min="15887" max="15887" width="22.109375" style="2" customWidth="1"/>
    <col min="15888" max="15888" width="19.5546875" style="2" customWidth="1"/>
    <col min="15889" max="15889" width="21.88671875" style="2" customWidth="1"/>
    <col min="15890" max="15890" width="16.109375" style="2" customWidth="1"/>
    <col min="15891" max="15891" width="24.109375" style="2" customWidth="1"/>
    <col min="15892" max="15892" width="14" style="2" bestFit="1" customWidth="1"/>
    <col min="15893" max="16128" width="8.88671875" style="2"/>
    <col min="16129" max="16129" width="11.33203125" style="2" customWidth="1"/>
    <col min="16130" max="16130" width="19.44140625" style="2" customWidth="1"/>
    <col min="16131" max="16131" width="38.88671875" style="2" customWidth="1"/>
    <col min="16132" max="16132" width="34" style="2" customWidth="1"/>
    <col min="16133" max="16133" width="22.5546875" style="2" customWidth="1"/>
    <col min="16134" max="16134" width="13.5546875" style="2" customWidth="1"/>
    <col min="16135" max="16135" width="14.109375" style="2" customWidth="1"/>
    <col min="16136" max="16136" width="26.5546875" style="2" customWidth="1"/>
    <col min="16137" max="16137" width="12.88671875" style="2" customWidth="1"/>
    <col min="16138" max="16138" width="16.33203125" style="2" customWidth="1"/>
    <col min="16139" max="16139" width="18.44140625" style="2" customWidth="1"/>
    <col min="16140" max="16140" width="20.6640625" style="2" customWidth="1"/>
    <col min="16141" max="16141" width="25.109375" style="2" customWidth="1"/>
    <col min="16142" max="16142" width="10.109375" style="2" customWidth="1"/>
    <col min="16143" max="16143" width="22.109375" style="2" customWidth="1"/>
    <col min="16144" max="16144" width="19.5546875" style="2" customWidth="1"/>
    <col min="16145" max="16145" width="21.88671875" style="2" customWidth="1"/>
    <col min="16146" max="16146" width="16.109375" style="2" customWidth="1"/>
    <col min="16147" max="16147" width="24.109375" style="2" customWidth="1"/>
    <col min="16148" max="16148" width="14" style="2" bestFit="1" customWidth="1"/>
    <col min="16149" max="16384" width="8.88671875" style="2"/>
  </cols>
  <sheetData>
    <row r="1" spans="1:18" ht="36.75" customHeight="1" x14ac:dyDescent="0.25">
      <c r="A1" s="147" t="s">
        <v>0</v>
      </c>
      <c r="B1" s="149" t="s">
        <v>1</v>
      </c>
      <c r="C1" s="151" t="s">
        <v>2</v>
      </c>
      <c r="D1" s="151" t="s">
        <v>3</v>
      </c>
      <c r="E1" s="151" t="s">
        <v>4</v>
      </c>
      <c r="F1" s="151" t="s">
        <v>5</v>
      </c>
      <c r="G1" s="151" t="s">
        <v>6</v>
      </c>
      <c r="H1" s="151" t="s">
        <v>7</v>
      </c>
      <c r="I1" s="149" t="s">
        <v>8</v>
      </c>
      <c r="J1" s="149" t="s">
        <v>9</v>
      </c>
      <c r="K1" s="149" t="s">
        <v>10</v>
      </c>
      <c r="L1" s="144" t="s">
        <v>11</v>
      </c>
      <c r="M1" s="145"/>
      <c r="N1" s="145"/>
      <c r="O1" s="145"/>
      <c r="P1" s="145"/>
      <c r="Q1" s="146"/>
      <c r="R1" s="1"/>
    </row>
    <row r="2" spans="1:18" ht="81" customHeight="1" x14ac:dyDescent="0.25">
      <c r="A2" s="148"/>
      <c r="B2" s="150"/>
      <c r="C2" s="152"/>
      <c r="D2" s="152"/>
      <c r="E2" s="152"/>
      <c r="F2" s="152"/>
      <c r="G2" s="152"/>
      <c r="H2" s="152"/>
      <c r="I2" s="150"/>
      <c r="J2" s="150"/>
      <c r="K2" s="150"/>
      <c r="L2" s="84" t="s">
        <v>12</v>
      </c>
      <c r="M2" s="84" t="s">
        <v>13</v>
      </c>
      <c r="N2" s="84" t="s">
        <v>14</v>
      </c>
      <c r="O2" s="84" t="s">
        <v>15</v>
      </c>
      <c r="P2" s="84" t="s">
        <v>16</v>
      </c>
      <c r="Q2" s="84" t="s">
        <v>17</v>
      </c>
      <c r="R2" s="4" t="s">
        <v>18</v>
      </c>
    </row>
    <row r="3" spans="1:18" ht="53.25" customHeight="1" x14ac:dyDescent="0.25">
      <c r="A3" s="83" t="s">
        <v>19</v>
      </c>
      <c r="B3" s="84" t="s">
        <v>20</v>
      </c>
      <c r="C3" s="85" t="s">
        <v>21</v>
      </c>
      <c r="D3" s="85" t="s">
        <v>22</v>
      </c>
      <c r="E3" s="85" t="s">
        <v>23</v>
      </c>
      <c r="F3" s="85" t="s">
        <v>24</v>
      </c>
      <c r="G3" s="85" t="s">
        <v>25</v>
      </c>
      <c r="H3" s="85" t="s">
        <v>26</v>
      </c>
      <c r="I3" s="84" t="s">
        <v>27</v>
      </c>
      <c r="J3" s="84" t="s">
        <v>28</v>
      </c>
      <c r="K3" s="84" t="s">
        <v>29</v>
      </c>
      <c r="L3" s="84" t="s">
        <v>30</v>
      </c>
      <c r="M3" s="84" t="s">
        <v>31</v>
      </c>
      <c r="N3" s="84" t="s">
        <v>32</v>
      </c>
      <c r="O3" s="84" t="s">
        <v>33</v>
      </c>
      <c r="P3" s="84" t="s">
        <v>34</v>
      </c>
      <c r="Q3" s="84" t="s">
        <v>35</v>
      </c>
      <c r="R3" s="7" t="s">
        <v>36</v>
      </c>
    </row>
    <row r="4" spans="1:18" ht="69.75" customHeight="1" x14ac:dyDescent="0.25">
      <c r="A4" s="83" t="s">
        <v>37</v>
      </c>
      <c r="B4" s="84" t="s">
        <v>38</v>
      </c>
      <c r="C4" s="85" t="s">
        <v>39</v>
      </c>
      <c r="D4" s="85" t="s">
        <v>40</v>
      </c>
      <c r="E4" s="85" t="s">
        <v>41</v>
      </c>
      <c r="F4" s="85" t="s">
        <v>42</v>
      </c>
      <c r="G4" s="85" t="s">
        <v>43</v>
      </c>
      <c r="H4" s="85" t="s">
        <v>44</v>
      </c>
      <c r="I4" s="84" t="s">
        <v>45</v>
      </c>
      <c r="J4" s="84" t="s">
        <v>46</v>
      </c>
      <c r="K4" s="84" t="s">
        <v>47</v>
      </c>
      <c r="L4" s="84" t="s">
        <v>48</v>
      </c>
      <c r="M4" s="84" t="s">
        <v>49</v>
      </c>
      <c r="N4" s="84" t="s">
        <v>50</v>
      </c>
      <c r="O4" s="84" t="s">
        <v>51</v>
      </c>
      <c r="P4" s="84" t="s">
        <v>52</v>
      </c>
      <c r="Q4" s="84" t="s">
        <v>53</v>
      </c>
      <c r="R4" s="7" t="s">
        <v>54</v>
      </c>
    </row>
    <row r="5" spans="1:18" ht="29.25" customHeight="1" x14ac:dyDescent="0.25">
      <c r="A5" s="8">
        <v>1</v>
      </c>
      <c r="B5" s="9">
        <v>2</v>
      </c>
      <c r="C5" s="9">
        <v>3</v>
      </c>
      <c r="D5" s="9">
        <v>4</v>
      </c>
      <c r="E5" s="9">
        <v>5</v>
      </c>
      <c r="F5" s="9">
        <v>6</v>
      </c>
      <c r="G5" s="9">
        <v>7</v>
      </c>
      <c r="H5" s="9">
        <v>8</v>
      </c>
      <c r="I5" s="9">
        <v>9</v>
      </c>
      <c r="J5" s="9">
        <v>10</v>
      </c>
      <c r="K5" s="9">
        <v>11</v>
      </c>
      <c r="L5" s="9">
        <v>12</v>
      </c>
      <c r="M5" s="9">
        <v>13</v>
      </c>
      <c r="N5" s="9">
        <v>14</v>
      </c>
      <c r="O5" s="9">
        <v>15</v>
      </c>
      <c r="P5" s="9">
        <v>16</v>
      </c>
      <c r="Q5" s="9">
        <v>17</v>
      </c>
      <c r="R5" s="10">
        <v>18</v>
      </c>
    </row>
    <row r="6" spans="1:18" ht="21.75" customHeight="1" x14ac:dyDescent="0.25">
      <c r="A6" s="153" t="s">
        <v>361</v>
      </c>
      <c r="B6" s="154"/>
      <c r="C6" s="154"/>
      <c r="D6" s="154"/>
      <c r="E6" s="154"/>
      <c r="F6" s="154"/>
      <c r="G6" s="154"/>
      <c r="H6" s="154"/>
      <c r="I6" s="154"/>
      <c r="J6" s="154"/>
      <c r="K6" s="154"/>
      <c r="L6" s="154"/>
      <c r="M6" s="154"/>
      <c r="N6" s="154"/>
      <c r="O6" s="154"/>
      <c r="P6" s="154"/>
      <c r="Q6" s="154"/>
      <c r="R6" s="155"/>
    </row>
    <row r="7" spans="1:18" ht="20.25" customHeight="1" x14ac:dyDescent="0.25">
      <c r="A7" s="156" t="s">
        <v>362</v>
      </c>
      <c r="B7" s="157"/>
      <c r="C7" s="157"/>
      <c r="D7" s="157"/>
      <c r="E7" s="157"/>
      <c r="F7" s="157"/>
      <c r="G7" s="157"/>
      <c r="H7" s="157"/>
      <c r="I7" s="157"/>
      <c r="J7" s="157"/>
      <c r="K7" s="157"/>
      <c r="L7" s="157"/>
      <c r="M7" s="157"/>
      <c r="N7" s="157"/>
      <c r="O7" s="157"/>
      <c r="P7" s="157"/>
      <c r="Q7" s="157"/>
      <c r="R7" s="158"/>
    </row>
    <row r="8" spans="1:18" ht="43.2" x14ac:dyDescent="0.25">
      <c r="A8" s="134">
        <v>1</v>
      </c>
      <c r="B8" s="134" t="s">
        <v>354</v>
      </c>
      <c r="C8" s="269" t="s">
        <v>355</v>
      </c>
      <c r="D8" s="249" t="s">
        <v>356</v>
      </c>
      <c r="E8" s="223">
        <v>24</v>
      </c>
      <c r="F8" s="136">
        <v>42829</v>
      </c>
      <c r="G8" s="136">
        <v>43558</v>
      </c>
      <c r="H8" s="19" t="s">
        <v>363</v>
      </c>
      <c r="I8" s="86" t="s">
        <v>128</v>
      </c>
      <c r="J8" s="86" t="s">
        <v>90</v>
      </c>
      <c r="K8" s="246">
        <v>120</v>
      </c>
      <c r="L8" s="257">
        <v>1489666.82</v>
      </c>
      <c r="M8" s="125">
        <v>1266216.8</v>
      </c>
      <c r="N8" s="123">
        <v>0.85</v>
      </c>
      <c r="O8" s="125">
        <v>193656.68</v>
      </c>
      <c r="P8" s="123">
        <v>0.13</v>
      </c>
      <c r="Q8" s="125">
        <v>29793.34</v>
      </c>
      <c r="R8" s="123">
        <v>0.02</v>
      </c>
    </row>
    <row r="9" spans="1:18" ht="46.8" customHeight="1" x14ac:dyDescent="0.25">
      <c r="A9" s="170"/>
      <c r="B9" s="170"/>
      <c r="C9" s="274"/>
      <c r="D9" s="250"/>
      <c r="E9" s="228"/>
      <c r="F9" s="273"/>
      <c r="G9" s="273"/>
      <c r="H9" s="19" t="s">
        <v>357</v>
      </c>
      <c r="I9" s="86" t="s">
        <v>152</v>
      </c>
      <c r="J9" s="86" t="s">
        <v>317</v>
      </c>
      <c r="K9" s="260"/>
      <c r="L9" s="258"/>
      <c r="M9" s="167"/>
      <c r="N9" s="179"/>
      <c r="O9" s="167"/>
      <c r="P9" s="179"/>
      <c r="Q9" s="167"/>
      <c r="R9" s="179"/>
    </row>
    <row r="10" spans="1:18" ht="46.8" customHeight="1" x14ac:dyDescent="0.25">
      <c r="A10" s="135"/>
      <c r="B10" s="135"/>
      <c r="C10" s="270"/>
      <c r="D10" s="251"/>
      <c r="E10" s="224"/>
      <c r="F10" s="267"/>
      <c r="G10" s="267"/>
      <c r="H10" s="19" t="s">
        <v>358</v>
      </c>
      <c r="I10" s="86" t="s">
        <v>128</v>
      </c>
      <c r="J10" s="86" t="s">
        <v>90</v>
      </c>
      <c r="K10" s="247"/>
      <c r="L10" s="259"/>
      <c r="M10" s="126"/>
      <c r="N10" s="124"/>
      <c r="O10" s="126"/>
      <c r="P10" s="124"/>
      <c r="Q10" s="126"/>
      <c r="R10" s="124"/>
    </row>
    <row r="11" spans="1:18" ht="43.8" customHeight="1" x14ac:dyDescent="0.25">
      <c r="A11" s="122">
        <v>2</v>
      </c>
      <c r="B11" s="134" t="s">
        <v>374</v>
      </c>
      <c r="C11" s="269" t="s">
        <v>375</v>
      </c>
      <c r="D11" s="256" t="s">
        <v>382</v>
      </c>
      <c r="E11" s="240">
        <v>24</v>
      </c>
      <c r="F11" s="129">
        <v>42838</v>
      </c>
      <c r="G11" s="129">
        <v>43567</v>
      </c>
      <c r="H11" s="19" t="s">
        <v>378</v>
      </c>
      <c r="I11" s="89" t="s">
        <v>128</v>
      </c>
      <c r="J11" s="89" t="s">
        <v>289</v>
      </c>
      <c r="K11" s="246">
        <v>119</v>
      </c>
      <c r="L11" s="257">
        <v>1475894.96</v>
      </c>
      <c r="M11" s="125">
        <v>1254510.72</v>
      </c>
      <c r="N11" s="123">
        <v>0.85</v>
      </c>
      <c r="O11" s="125">
        <v>191866.34</v>
      </c>
      <c r="P11" s="123">
        <v>0.13</v>
      </c>
      <c r="Q11" s="125">
        <v>29517.9</v>
      </c>
      <c r="R11" s="232">
        <v>0.02</v>
      </c>
    </row>
    <row r="12" spans="1:18" ht="43.8" customHeight="1" x14ac:dyDescent="0.25">
      <c r="A12" s="122"/>
      <c r="B12" s="135"/>
      <c r="C12" s="270"/>
      <c r="D12" s="256"/>
      <c r="E12" s="240"/>
      <c r="F12" s="129"/>
      <c r="G12" s="129"/>
      <c r="H12" s="19" t="s">
        <v>379</v>
      </c>
      <c r="I12" s="89" t="s">
        <v>152</v>
      </c>
      <c r="J12" s="89" t="s">
        <v>200</v>
      </c>
      <c r="K12" s="247"/>
      <c r="L12" s="259"/>
      <c r="M12" s="126"/>
      <c r="N12" s="124"/>
      <c r="O12" s="126"/>
      <c r="P12" s="124"/>
      <c r="Q12" s="126"/>
      <c r="R12" s="234"/>
    </row>
    <row r="13" spans="1:18" ht="67.2" customHeight="1" x14ac:dyDescent="0.25">
      <c r="A13" s="122">
        <v>3</v>
      </c>
      <c r="B13" s="134" t="s">
        <v>376</v>
      </c>
      <c r="C13" s="269" t="s">
        <v>377</v>
      </c>
      <c r="D13" s="256" t="s">
        <v>383</v>
      </c>
      <c r="E13" s="240">
        <v>16</v>
      </c>
      <c r="F13" s="129">
        <v>42838</v>
      </c>
      <c r="G13" s="129">
        <v>43324</v>
      </c>
      <c r="H13" s="19" t="s">
        <v>380</v>
      </c>
      <c r="I13" s="89" t="s">
        <v>152</v>
      </c>
      <c r="J13" s="89" t="s">
        <v>317</v>
      </c>
      <c r="K13" s="246">
        <v>120</v>
      </c>
      <c r="L13" s="257">
        <v>193065.27</v>
      </c>
      <c r="M13" s="125">
        <v>164105.48000000001</v>
      </c>
      <c r="N13" s="123">
        <v>0.85</v>
      </c>
      <c r="O13" s="125">
        <v>25098.48</v>
      </c>
      <c r="P13" s="123">
        <v>0.13</v>
      </c>
      <c r="Q13" s="125">
        <v>3861.31</v>
      </c>
      <c r="R13" s="232">
        <v>0.02</v>
      </c>
    </row>
    <row r="14" spans="1:18" ht="75" customHeight="1" x14ac:dyDescent="0.25">
      <c r="A14" s="122"/>
      <c r="B14" s="135"/>
      <c r="C14" s="270"/>
      <c r="D14" s="256"/>
      <c r="E14" s="240"/>
      <c r="F14" s="129"/>
      <c r="G14" s="129"/>
      <c r="H14" s="19" t="s">
        <v>381</v>
      </c>
      <c r="I14" s="89" t="s">
        <v>128</v>
      </c>
      <c r="J14" s="89" t="s">
        <v>90</v>
      </c>
      <c r="K14" s="247"/>
      <c r="L14" s="259"/>
      <c r="M14" s="126"/>
      <c r="N14" s="124"/>
      <c r="O14" s="126"/>
      <c r="P14" s="124"/>
      <c r="Q14" s="126"/>
      <c r="R14" s="234"/>
    </row>
    <row r="15" spans="1:18" ht="44.4" customHeight="1" x14ac:dyDescent="0.25">
      <c r="A15" s="122">
        <v>4</v>
      </c>
      <c r="B15" s="122" t="s">
        <v>391</v>
      </c>
      <c r="C15" s="268" t="s">
        <v>392</v>
      </c>
      <c r="D15" s="256" t="s">
        <v>396</v>
      </c>
      <c r="E15" s="240">
        <v>24</v>
      </c>
      <c r="F15" s="129">
        <v>42845</v>
      </c>
      <c r="G15" s="129">
        <v>43574</v>
      </c>
      <c r="H15" s="19" t="s">
        <v>393</v>
      </c>
      <c r="I15" s="91" t="s">
        <v>152</v>
      </c>
      <c r="J15" s="91" t="s">
        <v>112</v>
      </c>
      <c r="K15" s="246">
        <v>120</v>
      </c>
      <c r="L15" s="257">
        <v>373179.47</v>
      </c>
      <c r="M15" s="125">
        <v>317202.55</v>
      </c>
      <c r="N15" s="123">
        <v>0.85</v>
      </c>
      <c r="O15" s="125">
        <v>48513.33</v>
      </c>
      <c r="P15" s="123">
        <v>0.13</v>
      </c>
      <c r="Q15" s="125">
        <v>7463.59</v>
      </c>
      <c r="R15" s="232">
        <v>0.02</v>
      </c>
    </row>
    <row r="16" spans="1:18" ht="39.6" customHeight="1" x14ac:dyDescent="0.25">
      <c r="A16" s="122"/>
      <c r="B16" s="122"/>
      <c r="C16" s="268"/>
      <c r="D16" s="256"/>
      <c r="E16" s="240"/>
      <c r="F16" s="129"/>
      <c r="G16" s="129"/>
      <c r="H16" s="19" t="s">
        <v>394</v>
      </c>
      <c r="I16" s="91" t="s">
        <v>152</v>
      </c>
      <c r="J16" s="91" t="s">
        <v>112</v>
      </c>
      <c r="K16" s="260"/>
      <c r="L16" s="258"/>
      <c r="M16" s="167"/>
      <c r="N16" s="179"/>
      <c r="O16" s="167"/>
      <c r="P16" s="179"/>
      <c r="Q16" s="167"/>
      <c r="R16" s="233"/>
    </row>
    <row r="17" spans="1:18" ht="43.2" customHeight="1" x14ac:dyDescent="0.25">
      <c r="A17" s="122"/>
      <c r="B17" s="122"/>
      <c r="C17" s="268"/>
      <c r="D17" s="256"/>
      <c r="E17" s="240"/>
      <c r="F17" s="129"/>
      <c r="G17" s="129"/>
      <c r="H17" s="19" t="s">
        <v>395</v>
      </c>
      <c r="I17" s="91" t="s">
        <v>128</v>
      </c>
      <c r="J17" s="91" t="s">
        <v>263</v>
      </c>
      <c r="K17" s="247"/>
      <c r="L17" s="259"/>
      <c r="M17" s="126"/>
      <c r="N17" s="124"/>
      <c r="O17" s="126"/>
      <c r="P17" s="124"/>
      <c r="Q17" s="126"/>
      <c r="R17" s="234"/>
    </row>
    <row r="18" spans="1:18" ht="14.4" x14ac:dyDescent="0.25">
      <c r="A18" s="134">
        <v>5</v>
      </c>
      <c r="B18" s="134" t="s">
        <v>414</v>
      </c>
      <c r="C18" s="269" t="s">
        <v>415</v>
      </c>
      <c r="D18" s="249" t="s">
        <v>427</v>
      </c>
      <c r="E18" s="223">
        <v>24</v>
      </c>
      <c r="F18" s="136">
        <v>42846</v>
      </c>
      <c r="G18" s="136">
        <v>43575</v>
      </c>
      <c r="H18" s="19" t="s">
        <v>416</v>
      </c>
      <c r="I18" s="92" t="s">
        <v>128</v>
      </c>
      <c r="J18" s="92" t="s">
        <v>67</v>
      </c>
      <c r="K18" s="246">
        <v>119</v>
      </c>
      <c r="L18" s="257">
        <v>1483009.98</v>
      </c>
      <c r="M18" s="125">
        <v>1260558.48</v>
      </c>
      <c r="N18" s="123">
        <v>0.85</v>
      </c>
      <c r="O18" s="125">
        <v>192791.3</v>
      </c>
      <c r="P18" s="123">
        <v>0.13</v>
      </c>
      <c r="Q18" s="125">
        <v>29660.2</v>
      </c>
      <c r="R18" s="123">
        <v>0.02</v>
      </c>
    </row>
    <row r="19" spans="1:18" ht="14.4" x14ac:dyDescent="0.25">
      <c r="A19" s="170"/>
      <c r="B19" s="170"/>
      <c r="C19" s="274"/>
      <c r="D19" s="250"/>
      <c r="E19" s="228"/>
      <c r="F19" s="273"/>
      <c r="G19" s="273"/>
      <c r="H19" s="19" t="s">
        <v>417</v>
      </c>
      <c r="I19" s="92" t="s">
        <v>152</v>
      </c>
      <c r="J19" s="92" t="s">
        <v>420</v>
      </c>
      <c r="K19" s="260"/>
      <c r="L19" s="258"/>
      <c r="M19" s="167"/>
      <c r="N19" s="179"/>
      <c r="O19" s="167"/>
      <c r="P19" s="179"/>
      <c r="Q19" s="167"/>
      <c r="R19" s="179"/>
    </row>
    <row r="20" spans="1:18" ht="28.8" x14ac:dyDescent="0.25">
      <c r="A20" s="170"/>
      <c r="B20" s="170"/>
      <c r="C20" s="274"/>
      <c r="D20" s="250"/>
      <c r="E20" s="228"/>
      <c r="F20" s="273"/>
      <c r="G20" s="273"/>
      <c r="H20" s="19" t="s">
        <v>418</v>
      </c>
      <c r="I20" s="92" t="s">
        <v>128</v>
      </c>
      <c r="J20" s="92" t="s">
        <v>67</v>
      </c>
      <c r="K20" s="260"/>
      <c r="L20" s="258"/>
      <c r="M20" s="167"/>
      <c r="N20" s="179"/>
      <c r="O20" s="167"/>
      <c r="P20" s="179"/>
      <c r="Q20" s="167"/>
      <c r="R20" s="179"/>
    </row>
    <row r="21" spans="1:18" ht="28.8" x14ac:dyDescent="0.25">
      <c r="A21" s="135"/>
      <c r="B21" s="135"/>
      <c r="C21" s="270"/>
      <c r="D21" s="251"/>
      <c r="E21" s="224"/>
      <c r="F21" s="267"/>
      <c r="G21" s="267"/>
      <c r="H21" s="19" t="s">
        <v>419</v>
      </c>
      <c r="I21" s="92" t="s">
        <v>152</v>
      </c>
      <c r="J21" s="92" t="s">
        <v>420</v>
      </c>
      <c r="K21" s="247"/>
      <c r="L21" s="259"/>
      <c r="M21" s="126"/>
      <c r="N21" s="124"/>
      <c r="O21" s="126"/>
      <c r="P21" s="124"/>
      <c r="Q21" s="126"/>
      <c r="R21" s="124"/>
    </row>
    <row r="22" spans="1:18" ht="58.8" customHeight="1" x14ac:dyDescent="0.25">
      <c r="A22" s="122">
        <v>6</v>
      </c>
      <c r="B22" s="134" t="s">
        <v>433</v>
      </c>
      <c r="C22" s="269" t="s">
        <v>434</v>
      </c>
      <c r="D22" s="256" t="s">
        <v>436</v>
      </c>
      <c r="E22" s="240">
        <v>24</v>
      </c>
      <c r="F22" s="136">
        <v>42851</v>
      </c>
      <c r="G22" s="136">
        <v>43580</v>
      </c>
      <c r="H22" s="19" t="s">
        <v>435</v>
      </c>
      <c r="I22" s="93" t="s">
        <v>152</v>
      </c>
      <c r="J22" s="93" t="s">
        <v>74</v>
      </c>
      <c r="K22" s="246">
        <v>120</v>
      </c>
      <c r="L22" s="257">
        <v>347854.79</v>
      </c>
      <c r="M22" s="125">
        <v>295676.57</v>
      </c>
      <c r="N22" s="123">
        <v>0.85</v>
      </c>
      <c r="O22" s="125">
        <v>45221.13</v>
      </c>
      <c r="P22" s="123">
        <v>0.13</v>
      </c>
      <c r="Q22" s="125">
        <v>6957.09</v>
      </c>
      <c r="R22" s="232">
        <v>0.02</v>
      </c>
    </row>
    <row r="23" spans="1:18" ht="58.8" customHeight="1" x14ac:dyDescent="0.25">
      <c r="A23" s="134"/>
      <c r="B23" s="170"/>
      <c r="C23" s="274"/>
      <c r="D23" s="249"/>
      <c r="E23" s="223"/>
      <c r="F23" s="273"/>
      <c r="G23" s="273"/>
      <c r="H23" s="95" t="s">
        <v>211</v>
      </c>
      <c r="I23" s="94" t="s">
        <v>128</v>
      </c>
      <c r="J23" s="94" t="s">
        <v>67</v>
      </c>
      <c r="K23" s="260"/>
      <c r="L23" s="258"/>
      <c r="M23" s="167"/>
      <c r="N23" s="179"/>
      <c r="O23" s="167"/>
      <c r="P23" s="179"/>
      <c r="Q23" s="167"/>
      <c r="R23" s="233"/>
    </row>
    <row r="24" spans="1:18" s="100" customFormat="1" ht="30.6" customHeight="1" x14ac:dyDescent="0.25">
      <c r="A24" s="122">
        <v>7</v>
      </c>
      <c r="B24" s="134" t="s">
        <v>437</v>
      </c>
      <c r="C24" s="269" t="s">
        <v>438</v>
      </c>
      <c r="D24" s="256" t="s">
        <v>443</v>
      </c>
      <c r="E24" s="240">
        <v>24</v>
      </c>
      <c r="F24" s="129">
        <v>42852</v>
      </c>
      <c r="G24" s="129">
        <v>43581</v>
      </c>
      <c r="H24" s="18" t="s">
        <v>439</v>
      </c>
      <c r="I24" s="96" t="s">
        <v>128</v>
      </c>
      <c r="J24" s="96" t="s">
        <v>103</v>
      </c>
      <c r="K24" s="278">
        <v>120</v>
      </c>
      <c r="L24" s="220">
        <v>994896.64</v>
      </c>
      <c r="M24" s="209">
        <v>845662.15</v>
      </c>
      <c r="N24" s="210">
        <v>0.85</v>
      </c>
      <c r="O24" s="209">
        <v>129336.56</v>
      </c>
      <c r="P24" s="210">
        <v>0.13</v>
      </c>
      <c r="Q24" s="209">
        <v>19897.93</v>
      </c>
      <c r="R24" s="210">
        <v>0.02</v>
      </c>
    </row>
    <row r="25" spans="1:18" s="100" customFormat="1" ht="30.6" customHeight="1" x14ac:dyDescent="0.25">
      <c r="A25" s="122"/>
      <c r="B25" s="170"/>
      <c r="C25" s="274"/>
      <c r="D25" s="256"/>
      <c r="E25" s="240"/>
      <c r="F25" s="129"/>
      <c r="G25" s="129"/>
      <c r="H25" s="18" t="s">
        <v>440</v>
      </c>
      <c r="I25" s="96" t="s">
        <v>152</v>
      </c>
      <c r="J25" s="96" t="s">
        <v>200</v>
      </c>
      <c r="K25" s="278"/>
      <c r="L25" s="220"/>
      <c r="M25" s="209"/>
      <c r="N25" s="210"/>
      <c r="O25" s="209"/>
      <c r="P25" s="210"/>
      <c r="Q25" s="209"/>
      <c r="R25" s="210"/>
    </row>
    <row r="26" spans="1:18" s="100" customFormat="1" ht="43.2" x14ac:dyDescent="0.25">
      <c r="A26" s="122"/>
      <c r="B26" s="170"/>
      <c r="C26" s="274"/>
      <c r="D26" s="256"/>
      <c r="E26" s="240"/>
      <c r="F26" s="129"/>
      <c r="G26" s="129"/>
      <c r="H26" s="18" t="s">
        <v>441</v>
      </c>
      <c r="I26" s="96" t="s">
        <v>152</v>
      </c>
      <c r="J26" s="96" t="s">
        <v>164</v>
      </c>
      <c r="K26" s="278"/>
      <c r="L26" s="220"/>
      <c r="M26" s="209"/>
      <c r="N26" s="210"/>
      <c r="O26" s="209"/>
      <c r="P26" s="210"/>
      <c r="Q26" s="209"/>
      <c r="R26" s="210"/>
    </row>
    <row r="27" spans="1:18" s="100" customFormat="1" ht="30.6" customHeight="1" x14ac:dyDescent="0.25">
      <c r="A27" s="122"/>
      <c r="B27" s="135"/>
      <c r="C27" s="270"/>
      <c r="D27" s="256"/>
      <c r="E27" s="240"/>
      <c r="F27" s="129"/>
      <c r="G27" s="129"/>
      <c r="H27" s="18" t="s">
        <v>442</v>
      </c>
      <c r="I27" s="96" t="s">
        <v>152</v>
      </c>
      <c r="J27" s="96" t="s">
        <v>164</v>
      </c>
      <c r="K27" s="278"/>
      <c r="L27" s="220"/>
      <c r="M27" s="209"/>
      <c r="N27" s="210"/>
      <c r="O27" s="209"/>
      <c r="P27" s="210"/>
      <c r="Q27" s="209"/>
      <c r="R27" s="210"/>
    </row>
    <row r="28" spans="1:18" s="100" customFormat="1" ht="46.8" customHeight="1" x14ac:dyDescent="0.25">
      <c r="A28" s="122">
        <v>8</v>
      </c>
      <c r="B28" s="122" t="s">
        <v>480</v>
      </c>
      <c r="C28" s="268" t="s">
        <v>481</v>
      </c>
      <c r="D28" s="256" t="s">
        <v>484</v>
      </c>
      <c r="E28" s="240">
        <v>24</v>
      </c>
      <c r="F28" s="129">
        <v>42866</v>
      </c>
      <c r="G28" s="129">
        <v>43595</v>
      </c>
      <c r="H28" s="18" t="s">
        <v>483</v>
      </c>
      <c r="I28" s="103" t="s">
        <v>152</v>
      </c>
      <c r="J28" s="103" t="s">
        <v>160</v>
      </c>
      <c r="K28" s="246">
        <v>119</v>
      </c>
      <c r="L28" s="257">
        <v>1441974.96</v>
      </c>
      <c r="M28" s="125">
        <v>1225678.72</v>
      </c>
      <c r="N28" s="123">
        <v>0.85</v>
      </c>
      <c r="O28" s="125">
        <v>187456.74</v>
      </c>
      <c r="P28" s="123">
        <v>0.13</v>
      </c>
      <c r="Q28" s="125">
        <v>28839.5</v>
      </c>
      <c r="R28" s="123">
        <v>0.02</v>
      </c>
    </row>
    <row r="29" spans="1:18" s="100" customFormat="1" ht="46.8" customHeight="1" x14ac:dyDescent="0.25">
      <c r="A29" s="122"/>
      <c r="B29" s="122"/>
      <c r="C29" s="268"/>
      <c r="D29" s="256"/>
      <c r="E29" s="240"/>
      <c r="F29" s="129"/>
      <c r="G29" s="129"/>
      <c r="H29" s="18" t="s">
        <v>482</v>
      </c>
      <c r="I29" s="103" t="s">
        <v>128</v>
      </c>
      <c r="J29" s="103" t="s">
        <v>90</v>
      </c>
      <c r="K29" s="247"/>
      <c r="L29" s="259"/>
      <c r="M29" s="126"/>
      <c r="N29" s="124"/>
      <c r="O29" s="126"/>
      <c r="P29" s="124"/>
      <c r="Q29" s="126"/>
      <c r="R29" s="124"/>
    </row>
    <row r="30" spans="1:18" s="100" customFormat="1" ht="65.400000000000006" customHeight="1" x14ac:dyDescent="0.25">
      <c r="A30" s="122">
        <v>9</v>
      </c>
      <c r="B30" s="122" t="s">
        <v>517</v>
      </c>
      <c r="C30" s="268" t="s">
        <v>518</v>
      </c>
      <c r="D30" s="256" t="s">
        <v>520</v>
      </c>
      <c r="E30" s="240">
        <v>24</v>
      </c>
      <c r="F30" s="129">
        <v>42875</v>
      </c>
      <c r="G30" s="129">
        <v>43604</v>
      </c>
      <c r="H30" s="18" t="s">
        <v>519</v>
      </c>
      <c r="I30" s="110" t="s">
        <v>128</v>
      </c>
      <c r="J30" s="110" t="s">
        <v>263</v>
      </c>
      <c r="K30" s="246">
        <v>119</v>
      </c>
      <c r="L30" s="257">
        <v>440393.19</v>
      </c>
      <c r="M30" s="125">
        <v>374334.21</v>
      </c>
      <c r="N30" s="123">
        <v>0.85</v>
      </c>
      <c r="O30" s="125">
        <v>57251.11</v>
      </c>
      <c r="P30" s="123">
        <v>0.13</v>
      </c>
      <c r="Q30" s="125">
        <v>8807.8700000000008</v>
      </c>
      <c r="R30" s="123">
        <v>0.02</v>
      </c>
    </row>
    <row r="31" spans="1:18" s="100" customFormat="1" ht="65.400000000000006" customHeight="1" x14ac:dyDescent="0.25">
      <c r="A31" s="122"/>
      <c r="B31" s="122"/>
      <c r="C31" s="268"/>
      <c r="D31" s="256"/>
      <c r="E31" s="240"/>
      <c r="F31" s="129"/>
      <c r="G31" s="129"/>
      <c r="H31" s="18" t="s">
        <v>425</v>
      </c>
      <c r="I31" s="110" t="s">
        <v>152</v>
      </c>
      <c r="J31" s="110" t="s">
        <v>112</v>
      </c>
      <c r="K31" s="247"/>
      <c r="L31" s="259"/>
      <c r="M31" s="126"/>
      <c r="N31" s="124"/>
      <c r="O31" s="126"/>
      <c r="P31" s="124"/>
      <c r="Q31" s="126"/>
      <c r="R31" s="124"/>
    </row>
    <row r="32" spans="1:18" s="100" customFormat="1" ht="57.6" x14ac:dyDescent="0.25">
      <c r="A32" s="122">
        <v>10</v>
      </c>
      <c r="B32" s="122" t="s">
        <v>537</v>
      </c>
      <c r="C32" s="268" t="s">
        <v>538</v>
      </c>
      <c r="D32" s="256" t="s">
        <v>548</v>
      </c>
      <c r="E32" s="240">
        <v>18</v>
      </c>
      <c r="F32" s="129">
        <v>42893</v>
      </c>
      <c r="G32" s="129">
        <v>43440</v>
      </c>
      <c r="H32" s="18" t="s">
        <v>539</v>
      </c>
      <c r="I32" s="113" t="s">
        <v>152</v>
      </c>
      <c r="J32" s="113" t="s">
        <v>126</v>
      </c>
      <c r="K32" s="246">
        <v>120</v>
      </c>
      <c r="L32" s="257">
        <v>145020.62</v>
      </c>
      <c r="M32" s="125">
        <v>123267.52</v>
      </c>
      <c r="N32" s="123">
        <v>0.85</v>
      </c>
      <c r="O32" s="125">
        <v>18852.689999999999</v>
      </c>
      <c r="P32" s="123">
        <v>0.13</v>
      </c>
      <c r="Q32" s="125">
        <v>2900.41</v>
      </c>
      <c r="R32" s="123">
        <v>0.02</v>
      </c>
    </row>
    <row r="33" spans="1:20" s="100" customFormat="1" ht="55.8" customHeight="1" x14ac:dyDescent="0.25">
      <c r="A33" s="122"/>
      <c r="B33" s="122"/>
      <c r="C33" s="268"/>
      <c r="D33" s="256"/>
      <c r="E33" s="240"/>
      <c r="F33" s="129"/>
      <c r="G33" s="129"/>
      <c r="H33" s="18" t="s">
        <v>540</v>
      </c>
      <c r="I33" s="113" t="s">
        <v>128</v>
      </c>
      <c r="J33" s="113" t="s">
        <v>289</v>
      </c>
      <c r="K33" s="260"/>
      <c r="L33" s="258"/>
      <c r="M33" s="167"/>
      <c r="N33" s="179"/>
      <c r="O33" s="167"/>
      <c r="P33" s="179"/>
      <c r="Q33" s="167"/>
      <c r="R33" s="179"/>
    </row>
    <row r="34" spans="1:20" s="100" customFormat="1" ht="43.2" x14ac:dyDescent="0.25">
      <c r="A34" s="122"/>
      <c r="B34" s="122"/>
      <c r="C34" s="268"/>
      <c r="D34" s="256"/>
      <c r="E34" s="240"/>
      <c r="F34" s="129"/>
      <c r="G34" s="129"/>
      <c r="H34" s="18" t="s">
        <v>541</v>
      </c>
      <c r="I34" s="113" t="s">
        <v>152</v>
      </c>
      <c r="J34" s="113" t="s">
        <v>126</v>
      </c>
      <c r="K34" s="247"/>
      <c r="L34" s="259"/>
      <c r="M34" s="126"/>
      <c r="N34" s="124"/>
      <c r="O34" s="126"/>
      <c r="P34" s="124"/>
      <c r="Q34" s="126"/>
      <c r="R34" s="124"/>
    </row>
    <row r="35" spans="1:20" s="100" customFormat="1" ht="28.8" x14ac:dyDescent="0.25">
      <c r="A35" s="122">
        <v>11</v>
      </c>
      <c r="B35" s="122" t="s">
        <v>536</v>
      </c>
      <c r="C35" s="268" t="s">
        <v>543</v>
      </c>
      <c r="D35" s="256" t="s">
        <v>549</v>
      </c>
      <c r="E35" s="240">
        <v>18</v>
      </c>
      <c r="F35" s="129">
        <v>42894</v>
      </c>
      <c r="G35" s="129">
        <v>43441</v>
      </c>
      <c r="H35" s="18" t="s">
        <v>544</v>
      </c>
      <c r="I35" s="113" t="s">
        <v>128</v>
      </c>
      <c r="J35" s="113" t="s">
        <v>90</v>
      </c>
      <c r="K35" s="246">
        <v>120</v>
      </c>
      <c r="L35" s="257">
        <v>372178.65</v>
      </c>
      <c r="M35" s="125">
        <v>316351.84000000003</v>
      </c>
      <c r="N35" s="123">
        <v>0.85</v>
      </c>
      <c r="O35" s="125">
        <v>48383.23</v>
      </c>
      <c r="P35" s="123">
        <v>0.13</v>
      </c>
      <c r="Q35" s="125">
        <v>7443.58</v>
      </c>
      <c r="R35" s="123">
        <v>0.02</v>
      </c>
    </row>
    <row r="36" spans="1:20" s="100" customFormat="1" ht="28.8" x14ac:dyDescent="0.25">
      <c r="A36" s="122"/>
      <c r="B36" s="122"/>
      <c r="C36" s="268"/>
      <c r="D36" s="256"/>
      <c r="E36" s="240"/>
      <c r="F36" s="129"/>
      <c r="G36" s="129"/>
      <c r="H36" s="18" t="s">
        <v>545</v>
      </c>
      <c r="I36" s="113" t="s">
        <v>128</v>
      </c>
      <c r="J36" s="113" t="s">
        <v>90</v>
      </c>
      <c r="K36" s="260"/>
      <c r="L36" s="258"/>
      <c r="M36" s="167"/>
      <c r="N36" s="179"/>
      <c r="O36" s="167"/>
      <c r="P36" s="179"/>
      <c r="Q36" s="167"/>
      <c r="R36" s="179"/>
    </row>
    <row r="37" spans="1:20" s="100" customFormat="1" ht="43.2" x14ac:dyDescent="0.25">
      <c r="A37" s="122"/>
      <c r="B37" s="122"/>
      <c r="C37" s="268"/>
      <c r="D37" s="256"/>
      <c r="E37" s="240"/>
      <c r="F37" s="129"/>
      <c r="G37" s="129"/>
      <c r="H37" s="18" t="s">
        <v>546</v>
      </c>
      <c r="I37" s="113" t="s">
        <v>128</v>
      </c>
      <c r="J37" s="113" t="s">
        <v>90</v>
      </c>
      <c r="K37" s="260"/>
      <c r="L37" s="258"/>
      <c r="M37" s="167"/>
      <c r="N37" s="179"/>
      <c r="O37" s="167"/>
      <c r="P37" s="179"/>
      <c r="Q37" s="167"/>
      <c r="R37" s="179"/>
    </row>
    <row r="38" spans="1:20" s="100" customFormat="1" ht="28.8" x14ac:dyDescent="0.25">
      <c r="A38" s="122"/>
      <c r="B38" s="122"/>
      <c r="C38" s="268"/>
      <c r="D38" s="256"/>
      <c r="E38" s="240"/>
      <c r="F38" s="129"/>
      <c r="G38" s="129"/>
      <c r="H38" s="18" t="s">
        <v>316</v>
      </c>
      <c r="I38" s="113" t="s">
        <v>152</v>
      </c>
      <c r="J38" s="113" t="s">
        <v>317</v>
      </c>
      <c r="K38" s="260"/>
      <c r="L38" s="258"/>
      <c r="M38" s="167"/>
      <c r="N38" s="179"/>
      <c r="O38" s="167"/>
      <c r="P38" s="179"/>
      <c r="Q38" s="167"/>
      <c r="R38" s="179"/>
    </row>
    <row r="39" spans="1:20" s="100" customFormat="1" ht="14.4" x14ac:dyDescent="0.25">
      <c r="A39" s="122"/>
      <c r="B39" s="122"/>
      <c r="C39" s="268"/>
      <c r="D39" s="256"/>
      <c r="E39" s="240"/>
      <c r="F39" s="129"/>
      <c r="G39" s="129"/>
      <c r="H39" s="18" t="s">
        <v>547</v>
      </c>
      <c r="I39" s="113" t="s">
        <v>152</v>
      </c>
      <c r="J39" s="113" t="s">
        <v>317</v>
      </c>
      <c r="K39" s="247"/>
      <c r="L39" s="259"/>
      <c r="M39" s="126"/>
      <c r="N39" s="124"/>
      <c r="O39" s="126"/>
      <c r="P39" s="124"/>
      <c r="Q39" s="126"/>
      <c r="R39" s="124"/>
    </row>
    <row r="40" spans="1:20" s="100" customFormat="1" ht="108" customHeight="1" x14ac:dyDescent="0.25">
      <c r="A40" s="122">
        <v>12</v>
      </c>
      <c r="B40" s="122" t="s">
        <v>576</v>
      </c>
      <c r="C40" s="209" t="s">
        <v>577</v>
      </c>
      <c r="D40" s="256" t="s">
        <v>580</v>
      </c>
      <c r="E40" s="240">
        <v>16</v>
      </c>
      <c r="F40" s="129">
        <v>42906</v>
      </c>
      <c r="G40" s="129">
        <v>43392</v>
      </c>
      <c r="H40" s="18" t="s">
        <v>578</v>
      </c>
      <c r="I40" s="117" t="s">
        <v>128</v>
      </c>
      <c r="J40" s="117" t="s">
        <v>263</v>
      </c>
      <c r="K40" s="246">
        <v>119</v>
      </c>
      <c r="L40" s="257">
        <v>299325.65999999997</v>
      </c>
      <c r="M40" s="125">
        <v>254426.81</v>
      </c>
      <c r="N40" s="123">
        <v>0.85</v>
      </c>
      <c r="O40" s="125">
        <v>38912.339999999997</v>
      </c>
      <c r="P40" s="123">
        <v>0.13</v>
      </c>
      <c r="Q40" s="125">
        <v>5986.51</v>
      </c>
      <c r="R40" s="123">
        <v>0.02</v>
      </c>
    </row>
    <row r="41" spans="1:20" s="100" customFormat="1" ht="110.4" customHeight="1" x14ac:dyDescent="0.25">
      <c r="A41" s="122"/>
      <c r="B41" s="122"/>
      <c r="C41" s="209"/>
      <c r="D41" s="256"/>
      <c r="E41" s="240"/>
      <c r="F41" s="129"/>
      <c r="G41" s="129"/>
      <c r="H41" s="18" t="s">
        <v>579</v>
      </c>
      <c r="I41" s="117" t="s">
        <v>152</v>
      </c>
      <c r="J41" s="117" t="s">
        <v>200</v>
      </c>
      <c r="K41" s="247"/>
      <c r="L41" s="259"/>
      <c r="M41" s="126"/>
      <c r="N41" s="124"/>
      <c r="O41" s="126"/>
      <c r="P41" s="124"/>
      <c r="Q41" s="126"/>
      <c r="R41" s="124"/>
    </row>
    <row r="42" spans="1:20" ht="42" customHeight="1" x14ac:dyDescent="0.25">
      <c r="A42" s="275" t="s">
        <v>359</v>
      </c>
      <c r="B42" s="276"/>
      <c r="C42" s="276"/>
      <c r="D42" s="276"/>
      <c r="E42" s="276"/>
      <c r="F42" s="276"/>
      <c r="G42" s="276"/>
      <c r="H42" s="276"/>
      <c r="I42" s="276"/>
      <c r="J42" s="277"/>
      <c r="K42" s="98"/>
      <c r="L42" s="99">
        <f>SUM(L8:L41)</f>
        <v>9056461.0099999998</v>
      </c>
      <c r="M42" s="99">
        <f t="shared" ref="M42:Q42" si="0">SUM(M8:M41)</f>
        <v>7697991.8499999987</v>
      </c>
      <c r="N42" s="99"/>
      <c r="O42" s="99">
        <f t="shared" si="0"/>
        <v>1177339.9300000002</v>
      </c>
      <c r="P42" s="99"/>
      <c r="Q42" s="99">
        <f t="shared" si="0"/>
        <v>181129.22999999998</v>
      </c>
      <c r="R42" s="99"/>
    </row>
    <row r="43" spans="1:20" ht="21" customHeight="1" thickBot="1" x14ac:dyDescent="0.35">
      <c r="A43" s="213" t="s">
        <v>360</v>
      </c>
      <c r="B43" s="214"/>
      <c r="C43" s="214"/>
      <c r="D43" s="214"/>
      <c r="E43" s="214"/>
      <c r="F43" s="214"/>
      <c r="G43" s="214"/>
      <c r="H43" s="214"/>
      <c r="I43" s="214"/>
      <c r="J43" s="215"/>
      <c r="K43" s="32"/>
      <c r="L43" s="65">
        <f>L42</f>
        <v>9056461.0099999998</v>
      </c>
      <c r="M43" s="65">
        <f>M42</f>
        <v>7697991.8499999987</v>
      </c>
      <c r="N43" s="66"/>
      <c r="O43" s="65">
        <f>O42</f>
        <v>1177339.9300000002</v>
      </c>
      <c r="P43" s="66"/>
      <c r="Q43" s="65">
        <f>Q42</f>
        <v>181129.22999999998</v>
      </c>
      <c r="R43" s="34"/>
      <c r="S43" s="26"/>
      <c r="T43" s="26"/>
    </row>
    <row r="44" spans="1:20" x14ac:dyDescent="0.25">
      <c r="L44" s="26"/>
      <c r="M44" s="26">
        <f>'PA 1'!L25+'PA 2'!L68+'PA 3'!L41+'PA 4'!L91+'PA 5'!L43</f>
        <v>102299044.58470589</v>
      </c>
    </row>
    <row r="45" spans="1:20" x14ac:dyDescent="0.25">
      <c r="A45" s="252" t="s">
        <v>566</v>
      </c>
      <c r="B45" s="253"/>
      <c r="C45" s="253"/>
      <c r="D45" s="253"/>
      <c r="E45" s="253"/>
      <c r="F45" s="253"/>
      <c r="G45" s="253"/>
      <c r="H45" s="253"/>
      <c r="I45" s="253"/>
      <c r="J45" s="253"/>
      <c r="K45" s="253"/>
      <c r="L45" s="253"/>
      <c r="M45" s="253"/>
      <c r="N45" s="253"/>
      <c r="O45" s="253"/>
      <c r="P45" s="253"/>
      <c r="Q45" s="253"/>
      <c r="R45" s="253"/>
    </row>
    <row r="46" spans="1:20" x14ac:dyDescent="0.25">
      <c r="A46" s="253"/>
      <c r="B46" s="253"/>
      <c r="C46" s="253"/>
      <c r="D46" s="253"/>
      <c r="E46" s="253"/>
      <c r="F46" s="253"/>
      <c r="G46" s="253"/>
      <c r="H46" s="253"/>
      <c r="I46" s="253"/>
      <c r="J46" s="253"/>
      <c r="K46" s="253"/>
      <c r="L46" s="253"/>
      <c r="M46" s="253"/>
      <c r="N46" s="253"/>
      <c r="O46" s="253"/>
      <c r="P46" s="253"/>
      <c r="Q46" s="253"/>
      <c r="R46" s="253"/>
    </row>
    <row r="52" spans="15:18" x14ac:dyDescent="0.25">
      <c r="R52" s="26"/>
    </row>
    <row r="59" spans="15:18" x14ac:dyDescent="0.25">
      <c r="O59" s="26"/>
    </row>
  </sheetData>
  <autoFilter ref="A1:R43"/>
  <mergeCells count="197">
    <mergeCell ref="G30:G31"/>
    <mergeCell ref="F30:F31"/>
    <mergeCell ref="E30:E31"/>
    <mergeCell ref="D30:D31"/>
    <mergeCell ref="C30:C31"/>
    <mergeCell ref="B30:B31"/>
    <mergeCell ref="A30:A31"/>
    <mergeCell ref="R30:R31"/>
    <mergeCell ref="Q30:Q31"/>
    <mergeCell ref="P30:P31"/>
    <mergeCell ref="O30:O31"/>
    <mergeCell ref="N30:N31"/>
    <mergeCell ref="M30:M31"/>
    <mergeCell ref="L30:L31"/>
    <mergeCell ref="K30:K31"/>
    <mergeCell ref="B28:B29"/>
    <mergeCell ref="A28:A29"/>
    <mergeCell ref="R28:R29"/>
    <mergeCell ref="Q28:Q29"/>
    <mergeCell ref="P28:P29"/>
    <mergeCell ref="O28:O29"/>
    <mergeCell ref="N28:N29"/>
    <mergeCell ref="M28:M29"/>
    <mergeCell ref="L28:L29"/>
    <mergeCell ref="K28:K29"/>
    <mergeCell ref="M24:M27"/>
    <mergeCell ref="L24:L27"/>
    <mergeCell ref="K24:K27"/>
    <mergeCell ref="G24:G27"/>
    <mergeCell ref="F24:F27"/>
    <mergeCell ref="E24:E27"/>
    <mergeCell ref="D24:D27"/>
    <mergeCell ref="C24:C27"/>
    <mergeCell ref="G28:G29"/>
    <mergeCell ref="F28:F29"/>
    <mergeCell ref="E28:E29"/>
    <mergeCell ref="D28:D29"/>
    <mergeCell ref="C28:C29"/>
    <mergeCell ref="R18:R21"/>
    <mergeCell ref="Q18:Q21"/>
    <mergeCell ref="P18:P21"/>
    <mergeCell ref="O18:O21"/>
    <mergeCell ref="N18:N21"/>
    <mergeCell ref="M18:M21"/>
    <mergeCell ref="L18:L21"/>
    <mergeCell ref="K18:K21"/>
    <mergeCell ref="G18:G21"/>
    <mergeCell ref="L22:L23"/>
    <mergeCell ref="K22:K23"/>
    <mergeCell ref="O22:O23"/>
    <mergeCell ref="N22:N23"/>
    <mergeCell ref="M22:M23"/>
    <mergeCell ref="R22:R23"/>
    <mergeCell ref="Q22:Q23"/>
    <mergeCell ref="A42:J42"/>
    <mergeCell ref="A43:J43"/>
    <mergeCell ref="P22:P23"/>
    <mergeCell ref="C22:C23"/>
    <mergeCell ref="B22:B23"/>
    <mergeCell ref="G22:G23"/>
    <mergeCell ref="F22:F23"/>
    <mergeCell ref="E22:E23"/>
    <mergeCell ref="D22:D23"/>
    <mergeCell ref="A22:A23"/>
    <mergeCell ref="B24:B27"/>
    <mergeCell ref="A24:A27"/>
    <mergeCell ref="R24:R27"/>
    <mergeCell ref="Q24:Q27"/>
    <mergeCell ref="P24:P27"/>
    <mergeCell ref="O24:O27"/>
    <mergeCell ref="N24:N27"/>
    <mergeCell ref="A45:R46"/>
    <mergeCell ref="K8:K10"/>
    <mergeCell ref="L8:L10"/>
    <mergeCell ref="M8:M10"/>
    <mergeCell ref="N8:N10"/>
    <mergeCell ref="O8:O10"/>
    <mergeCell ref="P8:P10"/>
    <mergeCell ref="A8:A10"/>
    <mergeCell ref="B8:B10"/>
    <mergeCell ref="C8:C10"/>
    <mergeCell ref="D8:D10"/>
    <mergeCell ref="E8:E10"/>
    <mergeCell ref="B15:B17"/>
    <mergeCell ref="A15:A17"/>
    <mergeCell ref="L15:L17"/>
    <mergeCell ref="K15:K17"/>
    <mergeCell ref="R15:R17"/>
    <mergeCell ref="Q15:Q17"/>
    <mergeCell ref="P15:P17"/>
    <mergeCell ref="O15:O17"/>
    <mergeCell ref="N15:N17"/>
    <mergeCell ref="M15:M17"/>
    <mergeCell ref="F8:F10"/>
    <mergeCell ref="G8:G10"/>
    <mergeCell ref="A6:R6"/>
    <mergeCell ref="A7:R7"/>
    <mergeCell ref="G1:G2"/>
    <mergeCell ref="H1:H2"/>
    <mergeCell ref="I1:I2"/>
    <mergeCell ref="J1:J2"/>
    <mergeCell ref="K1:K2"/>
    <mergeCell ref="L1:Q1"/>
    <mergeCell ref="A1:A2"/>
    <mergeCell ref="B1:B2"/>
    <mergeCell ref="C1:C2"/>
    <mergeCell ref="D1:D2"/>
    <mergeCell ref="E1:E2"/>
    <mergeCell ref="F1:F2"/>
    <mergeCell ref="Q8:Q10"/>
    <mergeCell ref="R8:R10"/>
    <mergeCell ref="R13:R14"/>
    <mergeCell ref="R11:R12"/>
    <mergeCell ref="Q13:Q14"/>
    <mergeCell ref="Q11:Q12"/>
    <mergeCell ref="P13:P14"/>
    <mergeCell ref="P11:P12"/>
    <mergeCell ref="B11:B12"/>
    <mergeCell ref="K11:K12"/>
    <mergeCell ref="O13:O14"/>
    <mergeCell ref="O11:O12"/>
    <mergeCell ref="N13:N14"/>
    <mergeCell ref="N11:N12"/>
    <mergeCell ref="L13:L14"/>
    <mergeCell ref="M13:M14"/>
    <mergeCell ref="M11:M12"/>
    <mergeCell ref="L11:L12"/>
    <mergeCell ref="K13:K14"/>
    <mergeCell ref="A11:A12"/>
    <mergeCell ref="G13:G14"/>
    <mergeCell ref="F13:F14"/>
    <mergeCell ref="E13:E14"/>
    <mergeCell ref="D13:D14"/>
    <mergeCell ref="C13:C14"/>
    <mergeCell ref="B13:B14"/>
    <mergeCell ref="A13:A14"/>
    <mergeCell ref="G11:G12"/>
    <mergeCell ref="F11:F12"/>
    <mergeCell ref="E11:E12"/>
    <mergeCell ref="D11:D12"/>
    <mergeCell ref="C11:C12"/>
    <mergeCell ref="G15:G17"/>
    <mergeCell ref="F15:F17"/>
    <mergeCell ref="E15:E17"/>
    <mergeCell ref="D15:D17"/>
    <mergeCell ref="C15:C17"/>
    <mergeCell ref="B18:B21"/>
    <mergeCell ref="A18:A21"/>
    <mergeCell ref="F18:F21"/>
    <mergeCell ref="E18:E21"/>
    <mergeCell ref="D18:D21"/>
    <mergeCell ref="C18:C21"/>
    <mergeCell ref="G32:G34"/>
    <mergeCell ref="F32:F34"/>
    <mergeCell ref="E32:E34"/>
    <mergeCell ref="D32:D34"/>
    <mergeCell ref="C32:C34"/>
    <mergeCell ref="B32:B34"/>
    <mergeCell ref="A32:A34"/>
    <mergeCell ref="G35:G39"/>
    <mergeCell ref="F35:F39"/>
    <mergeCell ref="E35:E39"/>
    <mergeCell ref="D35:D39"/>
    <mergeCell ref="C35:C39"/>
    <mergeCell ref="B35:B39"/>
    <mergeCell ref="A35:A39"/>
    <mergeCell ref="R32:R34"/>
    <mergeCell ref="Q32:Q34"/>
    <mergeCell ref="P32:P34"/>
    <mergeCell ref="O32:O34"/>
    <mergeCell ref="N32:N34"/>
    <mergeCell ref="M32:M34"/>
    <mergeCell ref="L32:L34"/>
    <mergeCell ref="K32:K34"/>
    <mergeCell ref="K35:K39"/>
    <mergeCell ref="O35:O39"/>
    <mergeCell ref="N35:N39"/>
    <mergeCell ref="M35:M39"/>
    <mergeCell ref="L35:L39"/>
    <mergeCell ref="P35:P39"/>
    <mergeCell ref="R35:R39"/>
    <mergeCell ref="Q35:Q39"/>
    <mergeCell ref="D40:D41"/>
    <mergeCell ref="C40:C41"/>
    <mergeCell ref="B40:B41"/>
    <mergeCell ref="A40:A41"/>
    <mergeCell ref="G40:G41"/>
    <mergeCell ref="F40:F41"/>
    <mergeCell ref="E40:E41"/>
    <mergeCell ref="R40:R41"/>
    <mergeCell ref="Q40:Q41"/>
    <mergeCell ref="P40:P41"/>
    <mergeCell ref="O40:O41"/>
    <mergeCell ref="N40:N41"/>
    <mergeCell ref="M40:M41"/>
    <mergeCell ref="L40:L41"/>
    <mergeCell ref="K40:K41"/>
  </mergeCells>
  <pageMargins left="0.7" right="0.7" top="0.49" bottom="0.53" header="0.3" footer="0.3"/>
  <pageSetup paperSize="9" scale="34" fitToHeight="0" orientation="landscape" r:id="rId1"/>
  <headerFooter>
    <oddHeader xml:space="preserve">&amp;C&amp;"Trebuchet MS,Bold"&amp;12List of contracted projects/Lista proiectelor contractate 
</oddHeader>
    <oddFooter>&amp;L&amp;P/&amp;N</oddFooter>
  </headerFooter>
  <rowBreaks count="2" manualBreakCount="2">
    <brk id="31" max="17" man="1"/>
    <brk id="41"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view="pageBreakPreview" zoomScale="59" zoomScaleNormal="100" zoomScaleSheetLayoutView="59" zoomScalePageLayoutView="82" workbookViewId="0">
      <selection sqref="A1:A2"/>
    </sheetView>
  </sheetViews>
  <sheetFormatPr defaultRowHeight="13.2" x14ac:dyDescent="0.25"/>
  <cols>
    <col min="1" max="1" width="11.33203125" style="2" customWidth="1"/>
    <col min="2" max="2" width="19.44140625" style="2" customWidth="1"/>
    <col min="3" max="3" width="64.33203125" style="23" customWidth="1"/>
    <col min="4" max="4" width="46.44140625" style="24" customWidth="1"/>
    <col min="5" max="5" width="22.5546875" style="2" customWidth="1"/>
    <col min="6" max="6" width="13.5546875" style="2" customWidth="1"/>
    <col min="7" max="7" width="14.109375" style="2" customWidth="1"/>
    <col min="8" max="8" width="26.5546875" style="25" customWidth="1"/>
    <col min="9" max="9" width="12.88671875" style="2" customWidth="1"/>
    <col min="10" max="10" width="16.33203125" style="2" customWidth="1"/>
    <col min="11" max="11" width="18.44140625" style="2" customWidth="1"/>
    <col min="12" max="12" width="20.6640625" style="2" customWidth="1"/>
    <col min="13" max="13" width="25.109375" style="2" customWidth="1"/>
    <col min="14" max="14" width="10.109375" style="2" customWidth="1"/>
    <col min="15" max="15" width="22.109375" style="2" customWidth="1"/>
    <col min="16" max="16" width="19.5546875" style="2" customWidth="1"/>
    <col min="17" max="17" width="24.109375" style="2" customWidth="1"/>
    <col min="18" max="18" width="14" style="2" bestFit="1" customWidth="1"/>
    <col min="19" max="256" width="8.88671875" style="2"/>
    <col min="257" max="257" width="11.33203125" style="2" customWidth="1"/>
    <col min="258" max="258" width="19.44140625" style="2" customWidth="1"/>
    <col min="259" max="259" width="64.33203125" style="2" customWidth="1"/>
    <col min="260" max="260" width="46.44140625" style="2" customWidth="1"/>
    <col min="261" max="261" width="22.5546875" style="2" customWidth="1"/>
    <col min="262" max="262" width="13.5546875" style="2" customWidth="1"/>
    <col min="263" max="263" width="14.109375" style="2" customWidth="1"/>
    <col min="264" max="264" width="26.5546875" style="2" customWidth="1"/>
    <col min="265" max="265" width="12.88671875" style="2" customWidth="1"/>
    <col min="266" max="266" width="16.33203125" style="2" customWidth="1"/>
    <col min="267" max="267" width="18.44140625" style="2" customWidth="1"/>
    <col min="268" max="268" width="20.6640625" style="2" customWidth="1"/>
    <col min="269" max="269" width="25.109375" style="2" customWidth="1"/>
    <col min="270" max="270" width="10.109375" style="2" customWidth="1"/>
    <col min="271" max="271" width="22.109375" style="2" customWidth="1"/>
    <col min="272" max="272" width="19.5546875" style="2" customWidth="1"/>
    <col min="273" max="273" width="24.109375" style="2" customWidth="1"/>
    <col min="274" max="274" width="14" style="2" bestFit="1" customWidth="1"/>
    <col min="275" max="512" width="8.88671875" style="2"/>
    <col min="513" max="513" width="11.33203125" style="2" customWidth="1"/>
    <col min="514" max="514" width="19.44140625" style="2" customWidth="1"/>
    <col min="515" max="515" width="64.33203125" style="2" customWidth="1"/>
    <col min="516" max="516" width="46.44140625" style="2" customWidth="1"/>
    <col min="517" max="517" width="22.5546875" style="2" customWidth="1"/>
    <col min="518" max="518" width="13.5546875" style="2" customWidth="1"/>
    <col min="519" max="519" width="14.109375" style="2" customWidth="1"/>
    <col min="520" max="520" width="26.5546875" style="2" customWidth="1"/>
    <col min="521" max="521" width="12.88671875" style="2" customWidth="1"/>
    <col min="522" max="522" width="16.33203125" style="2" customWidth="1"/>
    <col min="523" max="523" width="18.44140625" style="2" customWidth="1"/>
    <col min="524" max="524" width="20.6640625" style="2" customWidth="1"/>
    <col min="525" max="525" width="25.109375" style="2" customWidth="1"/>
    <col min="526" max="526" width="10.109375" style="2" customWidth="1"/>
    <col min="527" max="527" width="22.109375" style="2" customWidth="1"/>
    <col min="528" max="528" width="19.5546875" style="2" customWidth="1"/>
    <col min="529" max="529" width="24.109375" style="2" customWidth="1"/>
    <col min="530" max="530" width="14" style="2" bestFit="1" customWidth="1"/>
    <col min="531" max="768" width="8.88671875" style="2"/>
    <col min="769" max="769" width="11.33203125" style="2" customWidth="1"/>
    <col min="770" max="770" width="19.44140625" style="2" customWidth="1"/>
    <col min="771" max="771" width="64.33203125" style="2" customWidth="1"/>
    <col min="772" max="772" width="46.44140625" style="2" customWidth="1"/>
    <col min="773" max="773" width="22.5546875" style="2" customWidth="1"/>
    <col min="774" max="774" width="13.5546875" style="2" customWidth="1"/>
    <col min="775" max="775" width="14.109375" style="2" customWidth="1"/>
    <col min="776" max="776" width="26.5546875" style="2" customWidth="1"/>
    <col min="777" max="777" width="12.88671875" style="2" customWidth="1"/>
    <col min="778" max="778" width="16.33203125" style="2" customWidth="1"/>
    <col min="779" max="779" width="18.44140625" style="2" customWidth="1"/>
    <col min="780" max="780" width="20.6640625" style="2" customWidth="1"/>
    <col min="781" max="781" width="25.109375" style="2" customWidth="1"/>
    <col min="782" max="782" width="10.109375" style="2" customWidth="1"/>
    <col min="783" max="783" width="22.109375" style="2" customWidth="1"/>
    <col min="784" max="784" width="19.5546875" style="2" customWidth="1"/>
    <col min="785" max="785" width="24.109375" style="2" customWidth="1"/>
    <col min="786" max="786" width="14" style="2" bestFit="1" customWidth="1"/>
    <col min="787" max="1024" width="8.88671875" style="2"/>
    <col min="1025" max="1025" width="11.33203125" style="2" customWidth="1"/>
    <col min="1026" max="1026" width="19.44140625" style="2" customWidth="1"/>
    <col min="1027" max="1027" width="64.33203125" style="2" customWidth="1"/>
    <col min="1028" max="1028" width="46.44140625" style="2" customWidth="1"/>
    <col min="1029" max="1029" width="22.5546875" style="2" customWidth="1"/>
    <col min="1030" max="1030" width="13.5546875" style="2" customWidth="1"/>
    <col min="1031" max="1031" width="14.109375" style="2" customWidth="1"/>
    <col min="1032" max="1032" width="26.5546875" style="2" customWidth="1"/>
    <col min="1033" max="1033" width="12.88671875" style="2" customWidth="1"/>
    <col min="1034" max="1034" width="16.33203125" style="2" customWidth="1"/>
    <col min="1035" max="1035" width="18.44140625" style="2" customWidth="1"/>
    <col min="1036" max="1036" width="20.6640625" style="2" customWidth="1"/>
    <col min="1037" max="1037" width="25.109375" style="2" customWidth="1"/>
    <col min="1038" max="1038" width="10.109375" style="2" customWidth="1"/>
    <col min="1039" max="1039" width="22.109375" style="2" customWidth="1"/>
    <col min="1040" max="1040" width="19.5546875" style="2" customWidth="1"/>
    <col min="1041" max="1041" width="24.109375" style="2" customWidth="1"/>
    <col min="1042" max="1042" width="14" style="2" bestFit="1" customWidth="1"/>
    <col min="1043" max="1280" width="8.88671875" style="2"/>
    <col min="1281" max="1281" width="11.33203125" style="2" customWidth="1"/>
    <col min="1282" max="1282" width="19.44140625" style="2" customWidth="1"/>
    <col min="1283" max="1283" width="64.33203125" style="2" customWidth="1"/>
    <col min="1284" max="1284" width="46.44140625" style="2" customWidth="1"/>
    <col min="1285" max="1285" width="22.5546875" style="2" customWidth="1"/>
    <col min="1286" max="1286" width="13.5546875" style="2" customWidth="1"/>
    <col min="1287" max="1287" width="14.109375" style="2" customWidth="1"/>
    <col min="1288" max="1288" width="26.5546875" style="2" customWidth="1"/>
    <col min="1289" max="1289" width="12.88671875" style="2" customWidth="1"/>
    <col min="1290" max="1290" width="16.33203125" style="2" customWidth="1"/>
    <col min="1291" max="1291" width="18.44140625" style="2" customWidth="1"/>
    <col min="1292" max="1292" width="20.6640625" style="2" customWidth="1"/>
    <col min="1293" max="1293" width="25.109375" style="2" customWidth="1"/>
    <col min="1294" max="1294" width="10.109375" style="2" customWidth="1"/>
    <col min="1295" max="1295" width="22.109375" style="2" customWidth="1"/>
    <col min="1296" max="1296" width="19.5546875" style="2" customWidth="1"/>
    <col min="1297" max="1297" width="24.109375" style="2" customWidth="1"/>
    <col min="1298" max="1298" width="14" style="2" bestFit="1" customWidth="1"/>
    <col min="1299" max="1536" width="8.88671875" style="2"/>
    <col min="1537" max="1537" width="11.33203125" style="2" customWidth="1"/>
    <col min="1538" max="1538" width="19.44140625" style="2" customWidth="1"/>
    <col min="1539" max="1539" width="64.33203125" style="2" customWidth="1"/>
    <col min="1540" max="1540" width="46.44140625" style="2" customWidth="1"/>
    <col min="1541" max="1541" width="22.5546875" style="2" customWidth="1"/>
    <col min="1542" max="1542" width="13.5546875" style="2" customWidth="1"/>
    <col min="1543" max="1543" width="14.109375" style="2" customWidth="1"/>
    <col min="1544" max="1544" width="26.5546875" style="2" customWidth="1"/>
    <col min="1545" max="1545" width="12.88671875" style="2" customWidth="1"/>
    <col min="1546" max="1546" width="16.33203125" style="2" customWidth="1"/>
    <col min="1547" max="1547" width="18.44140625" style="2" customWidth="1"/>
    <col min="1548" max="1548" width="20.6640625" style="2" customWidth="1"/>
    <col min="1549" max="1549" width="25.109375" style="2" customWidth="1"/>
    <col min="1550" max="1550" width="10.109375" style="2" customWidth="1"/>
    <col min="1551" max="1551" width="22.109375" style="2" customWidth="1"/>
    <col min="1552" max="1552" width="19.5546875" style="2" customWidth="1"/>
    <col min="1553" max="1553" width="24.109375" style="2" customWidth="1"/>
    <col min="1554" max="1554" width="14" style="2" bestFit="1" customWidth="1"/>
    <col min="1555" max="1792" width="8.88671875" style="2"/>
    <col min="1793" max="1793" width="11.33203125" style="2" customWidth="1"/>
    <col min="1794" max="1794" width="19.44140625" style="2" customWidth="1"/>
    <col min="1795" max="1795" width="64.33203125" style="2" customWidth="1"/>
    <col min="1796" max="1796" width="46.44140625" style="2" customWidth="1"/>
    <col min="1797" max="1797" width="22.5546875" style="2" customWidth="1"/>
    <col min="1798" max="1798" width="13.5546875" style="2" customWidth="1"/>
    <col min="1799" max="1799" width="14.109375" style="2" customWidth="1"/>
    <col min="1800" max="1800" width="26.5546875" style="2" customWidth="1"/>
    <col min="1801" max="1801" width="12.88671875" style="2" customWidth="1"/>
    <col min="1802" max="1802" width="16.33203125" style="2" customWidth="1"/>
    <col min="1803" max="1803" width="18.44140625" style="2" customWidth="1"/>
    <col min="1804" max="1804" width="20.6640625" style="2" customWidth="1"/>
    <col min="1805" max="1805" width="25.109375" style="2" customWidth="1"/>
    <col min="1806" max="1806" width="10.109375" style="2" customWidth="1"/>
    <col min="1807" max="1807" width="22.109375" style="2" customWidth="1"/>
    <col min="1808" max="1808" width="19.5546875" style="2" customWidth="1"/>
    <col min="1809" max="1809" width="24.109375" style="2" customWidth="1"/>
    <col min="1810" max="1810" width="14" style="2" bestFit="1" customWidth="1"/>
    <col min="1811" max="2048" width="8.88671875" style="2"/>
    <col min="2049" max="2049" width="11.33203125" style="2" customWidth="1"/>
    <col min="2050" max="2050" width="19.44140625" style="2" customWidth="1"/>
    <col min="2051" max="2051" width="64.33203125" style="2" customWidth="1"/>
    <col min="2052" max="2052" width="46.44140625" style="2" customWidth="1"/>
    <col min="2053" max="2053" width="22.5546875" style="2" customWidth="1"/>
    <col min="2054" max="2054" width="13.5546875" style="2" customWidth="1"/>
    <col min="2055" max="2055" width="14.109375" style="2" customWidth="1"/>
    <col min="2056" max="2056" width="26.5546875" style="2" customWidth="1"/>
    <col min="2057" max="2057" width="12.88671875" style="2" customWidth="1"/>
    <col min="2058" max="2058" width="16.33203125" style="2" customWidth="1"/>
    <col min="2059" max="2059" width="18.44140625" style="2" customWidth="1"/>
    <col min="2060" max="2060" width="20.6640625" style="2" customWidth="1"/>
    <col min="2061" max="2061" width="25.109375" style="2" customWidth="1"/>
    <col min="2062" max="2062" width="10.109375" style="2" customWidth="1"/>
    <col min="2063" max="2063" width="22.109375" style="2" customWidth="1"/>
    <col min="2064" max="2064" width="19.5546875" style="2" customWidth="1"/>
    <col min="2065" max="2065" width="24.109375" style="2" customWidth="1"/>
    <col min="2066" max="2066" width="14" style="2" bestFit="1" customWidth="1"/>
    <col min="2067" max="2304" width="8.88671875" style="2"/>
    <col min="2305" max="2305" width="11.33203125" style="2" customWidth="1"/>
    <col min="2306" max="2306" width="19.44140625" style="2" customWidth="1"/>
    <col min="2307" max="2307" width="64.33203125" style="2" customWidth="1"/>
    <col min="2308" max="2308" width="46.44140625" style="2" customWidth="1"/>
    <col min="2309" max="2309" width="22.5546875" style="2" customWidth="1"/>
    <col min="2310" max="2310" width="13.5546875" style="2" customWidth="1"/>
    <col min="2311" max="2311" width="14.109375" style="2" customWidth="1"/>
    <col min="2312" max="2312" width="26.5546875" style="2" customWidth="1"/>
    <col min="2313" max="2313" width="12.88671875" style="2" customWidth="1"/>
    <col min="2314" max="2314" width="16.33203125" style="2" customWidth="1"/>
    <col min="2315" max="2315" width="18.44140625" style="2" customWidth="1"/>
    <col min="2316" max="2316" width="20.6640625" style="2" customWidth="1"/>
    <col min="2317" max="2317" width="25.109375" style="2" customWidth="1"/>
    <col min="2318" max="2318" width="10.109375" style="2" customWidth="1"/>
    <col min="2319" max="2319" width="22.109375" style="2" customWidth="1"/>
    <col min="2320" max="2320" width="19.5546875" style="2" customWidth="1"/>
    <col min="2321" max="2321" width="24.109375" style="2" customWidth="1"/>
    <col min="2322" max="2322" width="14" style="2" bestFit="1" customWidth="1"/>
    <col min="2323" max="2560" width="8.88671875" style="2"/>
    <col min="2561" max="2561" width="11.33203125" style="2" customWidth="1"/>
    <col min="2562" max="2562" width="19.44140625" style="2" customWidth="1"/>
    <col min="2563" max="2563" width="64.33203125" style="2" customWidth="1"/>
    <col min="2564" max="2564" width="46.44140625" style="2" customWidth="1"/>
    <col min="2565" max="2565" width="22.5546875" style="2" customWidth="1"/>
    <col min="2566" max="2566" width="13.5546875" style="2" customWidth="1"/>
    <col min="2567" max="2567" width="14.109375" style="2" customWidth="1"/>
    <col min="2568" max="2568" width="26.5546875" style="2" customWidth="1"/>
    <col min="2569" max="2569" width="12.88671875" style="2" customWidth="1"/>
    <col min="2570" max="2570" width="16.33203125" style="2" customWidth="1"/>
    <col min="2571" max="2571" width="18.44140625" style="2" customWidth="1"/>
    <col min="2572" max="2572" width="20.6640625" style="2" customWidth="1"/>
    <col min="2573" max="2573" width="25.109375" style="2" customWidth="1"/>
    <col min="2574" max="2574" width="10.109375" style="2" customWidth="1"/>
    <col min="2575" max="2575" width="22.109375" style="2" customWidth="1"/>
    <col min="2576" max="2576" width="19.5546875" style="2" customWidth="1"/>
    <col min="2577" max="2577" width="24.109375" style="2" customWidth="1"/>
    <col min="2578" max="2578" width="14" style="2" bestFit="1" customWidth="1"/>
    <col min="2579" max="2816" width="8.88671875" style="2"/>
    <col min="2817" max="2817" width="11.33203125" style="2" customWidth="1"/>
    <col min="2818" max="2818" width="19.44140625" style="2" customWidth="1"/>
    <col min="2819" max="2819" width="64.33203125" style="2" customWidth="1"/>
    <col min="2820" max="2820" width="46.44140625" style="2" customWidth="1"/>
    <col min="2821" max="2821" width="22.5546875" style="2" customWidth="1"/>
    <col min="2822" max="2822" width="13.5546875" style="2" customWidth="1"/>
    <col min="2823" max="2823" width="14.109375" style="2" customWidth="1"/>
    <col min="2824" max="2824" width="26.5546875" style="2" customWidth="1"/>
    <col min="2825" max="2825" width="12.88671875" style="2" customWidth="1"/>
    <col min="2826" max="2826" width="16.33203125" style="2" customWidth="1"/>
    <col min="2827" max="2827" width="18.44140625" style="2" customWidth="1"/>
    <col min="2828" max="2828" width="20.6640625" style="2" customWidth="1"/>
    <col min="2829" max="2829" width="25.109375" style="2" customWidth="1"/>
    <col min="2830" max="2830" width="10.109375" style="2" customWidth="1"/>
    <col min="2831" max="2831" width="22.109375" style="2" customWidth="1"/>
    <col min="2832" max="2832" width="19.5546875" style="2" customWidth="1"/>
    <col min="2833" max="2833" width="24.109375" style="2" customWidth="1"/>
    <col min="2834" max="2834" width="14" style="2" bestFit="1" customWidth="1"/>
    <col min="2835" max="3072" width="8.88671875" style="2"/>
    <col min="3073" max="3073" width="11.33203125" style="2" customWidth="1"/>
    <col min="3074" max="3074" width="19.44140625" style="2" customWidth="1"/>
    <col min="3075" max="3075" width="64.33203125" style="2" customWidth="1"/>
    <col min="3076" max="3076" width="46.44140625" style="2" customWidth="1"/>
    <col min="3077" max="3077" width="22.5546875" style="2" customWidth="1"/>
    <col min="3078" max="3078" width="13.5546875" style="2" customWidth="1"/>
    <col min="3079" max="3079" width="14.109375" style="2" customWidth="1"/>
    <col min="3080" max="3080" width="26.5546875" style="2" customWidth="1"/>
    <col min="3081" max="3081" width="12.88671875" style="2" customWidth="1"/>
    <col min="3082" max="3082" width="16.33203125" style="2" customWidth="1"/>
    <col min="3083" max="3083" width="18.44140625" style="2" customWidth="1"/>
    <col min="3084" max="3084" width="20.6640625" style="2" customWidth="1"/>
    <col min="3085" max="3085" width="25.109375" style="2" customWidth="1"/>
    <col min="3086" max="3086" width="10.109375" style="2" customWidth="1"/>
    <col min="3087" max="3087" width="22.109375" style="2" customWidth="1"/>
    <col min="3088" max="3088" width="19.5546875" style="2" customWidth="1"/>
    <col min="3089" max="3089" width="24.109375" style="2" customWidth="1"/>
    <col min="3090" max="3090" width="14" style="2" bestFit="1" customWidth="1"/>
    <col min="3091" max="3328" width="8.88671875" style="2"/>
    <col min="3329" max="3329" width="11.33203125" style="2" customWidth="1"/>
    <col min="3330" max="3330" width="19.44140625" style="2" customWidth="1"/>
    <col min="3331" max="3331" width="64.33203125" style="2" customWidth="1"/>
    <col min="3332" max="3332" width="46.44140625" style="2" customWidth="1"/>
    <col min="3333" max="3333" width="22.5546875" style="2" customWidth="1"/>
    <col min="3334" max="3334" width="13.5546875" style="2" customWidth="1"/>
    <col min="3335" max="3335" width="14.109375" style="2" customWidth="1"/>
    <col min="3336" max="3336" width="26.5546875" style="2" customWidth="1"/>
    <col min="3337" max="3337" width="12.88671875" style="2" customWidth="1"/>
    <col min="3338" max="3338" width="16.33203125" style="2" customWidth="1"/>
    <col min="3339" max="3339" width="18.44140625" style="2" customWidth="1"/>
    <col min="3340" max="3340" width="20.6640625" style="2" customWidth="1"/>
    <col min="3341" max="3341" width="25.109375" style="2" customWidth="1"/>
    <col min="3342" max="3342" width="10.109375" style="2" customWidth="1"/>
    <col min="3343" max="3343" width="22.109375" style="2" customWidth="1"/>
    <col min="3344" max="3344" width="19.5546875" style="2" customWidth="1"/>
    <col min="3345" max="3345" width="24.109375" style="2" customWidth="1"/>
    <col min="3346" max="3346" width="14" style="2" bestFit="1" customWidth="1"/>
    <col min="3347" max="3584" width="8.88671875" style="2"/>
    <col min="3585" max="3585" width="11.33203125" style="2" customWidth="1"/>
    <col min="3586" max="3586" width="19.44140625" style="2" customWidth="1"/>
    <col min="3587" max="3587" width="64.33203125" style="2" customWidth="1"/>
    <col min="3588" max="3588" width="46.44140625" style="2" customWidth="1"/>
    <col min="3589" max="3589" width="22.5546875" style="2" customWidth="1"/>
    <col min="3590" max="3590" width="13.5546875" style="2" customWidth="1"/>
    <col min="3591" max="3591" width="14.109375" style="2" customWidth="1"/>
    <col min="3592" max="3592" width="26.5546875" style="2" customWidth="1"/>
    <col min="3593" max="3593" width="12.88671875" style="2" customWidth="1"/>
    <col min="3594" max="3594" width="16.33203125" style="2" customWidth="1"/>
    <col min="3595" max="3595" width="18.44140625" style="2" customWidth="1"/>
    <col min="3596" max="3596" width="20.6640625" style="2" customWidth="1"/>
    <col min="3597" max="3597" width="25.109375" style="2" customWidth="1"/>
    <col min="3598" max="3598" width="10.109375" style="2" customWidth="1"/>
    <col min="3599" max="3599" width="22.109375" style="2" customWidth="1"/>
    <col min="3600" max="3600" width="19.5546875" style="2" customWidth="1"/>
    <col min="3601" max="3601" width="24.109375" style="2" customWidth="1"/>
    <col min="3602" max="3602" width="14" style="2" bestFit="1" customWidth="1"/>
    <col min="3603" max="3840" width="8.88671875" style="2"/>
    <col min="3841" max="3841" width="11.33203125" style="2" customWidth="1"/>
    <col min="3842" max="3842" width="19.44140625" style="2" customWidth="1"/>
    <col min="3843" max="3843" width="64.33203125" style="2" customWidth="1"/>
    <col min="3844" max="3844" width="46.44140625" style="2" customWidth="1"/>
    <col min="3845" max="3845" width="22.5546875" style="2" customWidth="1"/>
    <col min="3846" max="3846" width="13.5546875" style="2" customWidth="1"/>
    <col min="3847" max="3847" width="14.109375" style="2" customWidth="1"/>
    <col min="3848" max="3848" width="26.5546875" style="2" customWidth="1"/>
    <col min="3849" max="3849" width="12.88671875" style="2" customWidth="1"/>
    <col min="3850" max="3850" width="16.33203125" style="2" customWidth="1"/>
    <col min="3851" max="3851" width="18.44140625" style="2" customWidth="1"/>
    <col min="3852" max="3852" width="20.6640625" style="2" customWidth="1"/>
    <col min="3853" max="3853" width="25.109375" style="2" customWidth="1"/>
    <col min="3854" max="3854" width="10.109375" style="2" customWidth="1"/>
    <col min="3855" max="3855" width="22.109375" style="2" customWidth="1"/>
    <col min="3856" max="3856" width="19.5546875" style="2" customWidth="1"/>
    <col min="3857" max="3857" width="24.109375" style="2" customWidth="1"/>
    <col min="3858" max="3858" width="14" style="2" bestFit="1" customWidth="1"/>
    <col min="3859" max="4096" width="8.88671875" style="2"/>
    <col min="4097" max="4097" width="11.33203125" style="2" customWidth="1"/>
    <col min="4098" max="4098" width="19.44140625" style="2" customWidth="1"/>
    <col min="4099" max="4099" width="64.33203125" style="2" customWidth="1"/>
    <col min="4100" max="4100" width="46.44140625" style="2" customWidth="1"/>
    <col min="4101" max="4101" width="22.5546875" style="2" customWidth="1"/>
    <col min="4102" max="4102" width="13.5546875" style="2" customWidth="1"/>
    <col min="4103" max="4103" width="14.109375" style="2" customWidth="1"/>
    <col min="4104" max="4104" width="26.5546875" style="2" customWidth="1"/>
    <col min="4105" max="4105" width="12.88671875" style="2" customWidth="1"/>
    <col min="4106" max="4106" width="16.33203125" style="2" customWidth="1"/>
    <col min="4107" max="4107" width="18.44140625" style="2" customWidth="1"/>
    <col min="4108" max="4108" width="20.6640625" style="2" customWidth="1"/>
    <col min="4109" max="4109" width="25.109375" style="2" customWidth="1"/>
    <col min="4110" max="4110" width="10.109375" style="2" customWidth="1"/>
    <col min="4111" max="4111" width="22.109375" style="2" customWidth="1"/>
    <col min="4112" max="4112" width="19.5546875" style="2" customWidth="1"/>
    <col min="4113" max="4113" width="24.109375" style="2" customWidth="1"/>
    <col min="4114" max="4114" width="14" style="2" bestFit="1" customWidth="1"/>
    <col min="4115" max="4352" width="8.88671875" style="2"/>
    <col min="4353" max="4353" width="11.33203125" style="2" customWidth="1"/>
    <col min="4354" max="4354" width="19.44140625" style="2" customWidth="1"/>
    <col min="4355" max="4355" width="64.33203125" style="2" customWidth="1"/>
    <col min="4356" max="4356" width="46.44140625" style="2" customWidth="1"/>
    <col min="4357" max="4357" width="22.5546875" style="2" customWidth="1"/>
    <col min="4358" max="4358" width="13.5546875" style="2" customWidth="1"/>
    <col min="4359" max="4359" width="14.109375" style="2" customWidth="1"/>
    <col min="4360" max="4360" width="26.5546875" style="2" customWidth="1"/>
    <col min="4361" max="4361" width="12.88671875" style="2" customWidth="1"/>
    <col min="4362" max="4362" width="16.33203125" style="2" customWidth="1"/>
    <col min="4363" max="4363" width="18.44140625" style="2" customWidth="1"/>
    <col min="4364" max="4364" width="20.6640625" style="2" customWidth="1"/>
    <col min="4365" max="4365" width="25.109375" style="2" customWidth="1"/>
    <col min="4366" max="4366" width="10.109375" style="2" customWidth="1"/>
    <col min="4367" max="4367" width="22.109375" style="2" customWidth="1"/>
    <col min="4368" max="4368" width="19.5546875" style="2" customWidth="1"/>
    <col min="4369" max="4369" width="24.109375" style="2" customWidth="1"/>
    <col min="4370" max="4370" width="14" style="2" bestFit="1" customWidth="1"/>
    <col min="4371" max="4608" width="8.88671875" style="2"/>
    <col min="4609" max="4609" width="11.33203125" style="2" customWidth="1"/>
    <col min="4610" max="4610" width="19.44140625" style="2" customWidth="1"/>
    <col min="4611" max="4611" width="64.33203125" style="2" customWidth="1"/>
    <col min="4612" max="4612" width="46.44140625" style="2" customWidth="1"/>
    <col min="4613" max="4613" width="22.5546875" style="2" customWidth="1"/>
    <col min="4614" max="4614" width="13.5546875" style="2" customWidth="1"/>
    <col min="4615" max="4615" width="14.109375" style="2" customWidth="1"/>
    <col min="4616" max="4616" width="26.5546875" style="2" customWidth="1"/>
    <col min="4617" max="4617" width="12.88671875" style="2" customWidth="1"/>
    <col min="4618" max="4618" width="16.33203125" style="2" customWidth="1"/>
    <col min="4619" max="4619" width="18.44140625" style="2" customWidth="1"/>
    <col min="4620" max="4620" width="20.6640625" style="2" customWidth="1"/>
    <col min="4621" max="4621" width="25.109375" style="2" customWidth="1"/>
    <col min="4622" max="4622" width="10.109375" style="2" customWidth="1"/>
    <col min="4623" max="4623" width="22.109375" style="2" customWidth="1"/>
    <col min="4624" max="4624" width="19.5546875" style="2" customWidth="1"/>
    <col min="4625" max="4625" width="24.109375" style="2" customWidth="1"/>
    <col min="4626" max="4626" width="14" style="2" bestFit="1" customWidth="1"/>
    <col min="4627" max="4864" width="8.88671875" style="2"/>
    <col min="4865" max="4865" width="11.33203125" style="2" customWidth="1"/>
    <col min="4866" max="4866" width="19.44140625" style="2" customWidth="1"/>
    <col min="4867" max="4867" width="64.33203125" style="2" customWidth="1"/>
    <col min="4868" max="4868" width="46.44140625" style="2" customWidth="1"/>
    <col min="4869" max="4869" width="22.5546875" style="2" customWidth="1"/>
    <col min="4870" max="4870" width="13.5546875" style="2" customWidth="1"/>
    <col min="4871" max="4871" width="14.109375" style="2" customWidth="1"/>
    <col min="4872" max="4872" width="26.5546875" style="2" customWidth="1"/>
    <col min="4873" max="4873" width="12.88671875" style="2" customWidth="1"/>
    <col min="4874" max="4874" width="16.33203125" style="2" customWidth="1"/>
    <col min="4875" max="4875" width="18.44140625" style="2" customWidth="1"/>
    <col min="4876" max="4876" width="20.6640625" style="2" customWidth="1"/>
    <col min="4877" max="4877" width="25.109375" style="2" customWidth="1"/>
    <col min="4878" max="4878" width="10.109375" style="2" customWidth="1"/>
    <col min="4879" max="4879" width="22.109375" style="2" customWidth="1"/>
    <col min="4880" max="4880" width="19.5546875" style="2" customWidth="1"/>
    <col min="4881" max="4881" width="24.109375" style="2" customWidth="1"/>
    <col min="4882" max="4882" width="14" style="2" bestFit="1" customWidth="1"/>
    <col min="4883" max="5120" width="8.88671875" style="2"/>
    <col min="5121" max="5121" width="11.33203125" style="2" customWidth="1"/>
    <col min="5122" max="5122" width="19.44140625" style="2" customWidth="1"/>
    <col min="5123" max="5123" width="64.33203125" style="2" customWidth="1"/>
    <col min="5124" max="5124" width="46.44140625" style="2" customWidth="1"/>
    <col min="5125" max="5125" width="22.5546875" style="2" customWidth="1"/>
    <col min="5126" max="5126" width="13.5546875" style="2" customWidth="1"/>
    <col min="5127" max="5127" width="14.109375" style="2" customWidth="1"/>
    <col min="5128" max="5128" width="26.5546875" style="2" customWidth="1"/>
    <col min="5129" max="5129" width="12.88671875" style="2" customWidth="1"/>
    <col min="5130" max="5130" width="16.33203125" style="2" customWidth="1"/>
    <col min="5131" max="5131" width="18.44140625" style="2" customWidth="1"/>
    <col min="5132" max="5132" width="20.6640625" style="2" customWidth="1"/>
    <col min="5133" max="5133" width="25.109375" style="2" customWidth="1"/>
    <col min="5134" max="5134" width="10.109375" style="2" customWidth="1"/>
    <col min="5135" max="5135" width="22.109375" style="2" customWidth="1"/>
    <col min="5136" max="5136" width="19.5546875" style="2" customWidth="1"/>
    <col min="5137" max="5137" width="24.109375" style="2" customWidth="1"/>
    <col min="5138" max="5138" width="14" style="2" bestFit="1" customWidth="1"/>
    <col min="5139" max="5376" width="8.88671875" style="2"/>
    <col min="5377" max="5377" width="11.33203125" style="2" customWidth="1"/>
    <col min="5378" max="5378" width="19.44140625" style="2" customWidth="1"/>
    <col min="5379" max="5379" width="64.33203125" style="2" customWidth="1"/>
    <col min="5380" max="5380" width="46.44140625" style="2" customWidth="1"/>
    <col min="5381" max="5381" width="22.5546875" style="2" customWidth="1"/>
    <col min="5382" max="5382" width="13.5546875" style="2" customWidth="1"/>
    <col min="5383" max="5383" width="14.109375" style="2" customWidth="1"/>
    <col min="5384" max="5384" width="26.5546875" style="2" customWidth="1"/>
    <col min="5385" max="5385" width="12.88671875" style="2" customWidth="1"/>
    <col min="5386" max="5386" width="16.33203125" style="2" customWidth="1"/>
    <col min="5387" max="5387" width="18.44140625" style="2" customWidth="1"/>
    <col min="5388" max="5388" width="20.6640625" style="2" customWidth="1"/>
    <col min="5389" max="5389" width="25.109375" style="2" customWidth="1"/>
    <col min="5390" max="5390" width="10.109375" style="2" customWidth="1"/>
    <col min="5391" max="5391" width="22.109375" style="2" customWidth="1"/>
    <col min="5392" max="5392" width="19.5546875" style="2" customWidth="1"/>
    <col min="5393" max="5393" width="24.109375" style="2" customWidth="1"/>
    <col min="5394" max="5394" width="14" style="2" bestFit="1" customWidth="1"/>
    <col min="5395" max="5632" width="8.88671875" style="2"/>
    <col min="5633" max="5633" width="11.33203125" style="2" customWidth="1"/>
    <col min="5634" max="5634" width="19.44140625" style="2" customWidth="1"/>
    <col min="5635" max="5635" width="64.33203125" style="2" customWidth="1"/>
    <col min="5636" max="5636" width="46.44140625" style="2" customWidth="1"/>
    <col min="5637" max="5637" width="22.5546875" style="2" customWidth="1"/>
    <col min="5638" max="5638" width="13.5546875" style="2" customWidth="1"/>
    <col min="5639" max="5639" width="14.109375" style="2" customWidth="1"/>
    <col min="5640" max="5640" width="26.5546875" style="2" customWidth="1"/>
    <col min="5641" max="5641" width="12.88671875" style="2" customWidth="1"/>
    <col min="5642" max="5642" width="16.33203125" style="2" customWidth="1"/>
    <col min="5643" max="5643" width="18.44140625" style="2" customWidth="1"/>
    <col min="5644" max="5644" width="20.6640625" style="2" customWidth="1"/>
    <col min="5645" max="5645" width="25.109375" style="2" customWidth="1"/>
    <col min="5646" max="5646" width="10.109375" style="2" customWidth="1"/>
    <col min="5647" max="5647" width="22.109375" style="2" customWidth="1"/>
    <col min="5648" max="5648" width="19.5546875" style="2" customWidth="1"/>
    <col min="5649" max="5649" width="24.109375" style="2" customWidth="1"/>
    <col min="5650" max="5650" width="14" style="2" bestFit="1" customWidth="1"/>
    <col min="5651" max="5888" width="8.88671875" style="2"/>
    <col min="5889" max="5889" width="11.33203125" style="2" customWidth="1"/>
    <col min="5890" max="5890" width="19.44140625" style="2" customWidth="1"/>
    <col min="5891" max="5891" width="64.33203125" style="2" customWidth="1"/>
    <col min="5892" max="5892" width="46.44140625" style="2" customWidth="1"/>
    <col min="5893" max="5893" width="22.5546875" style="2" customWidth="1"/>
    <col min="5894" max="5894" width="13.5546875" style="2" customWidth="1"/>
    <col min="5895" max="5895" width="14.109375" style="2" customWidth="1"/>
    <col min="5896" max="5896" width="26.5546875" style="2" customWidth="1"/>
    <col min="5897" max="5897" width="12.88671875" style="2" customWidth="1"/>
    <col min="5898" max="5898" width="16.33203125" style="2" customWidth="1"/>
    <col min="5899" max="5899" width="18.44140625" style="2" customWidth="1"/>
    <col min="5900" max="5900" width="20.6640625" style="2" customWidth="1"/>
    <col min="5901" max="5901" width="25.109375" style="2" customWidth="1"/>
    <col min="5902" max="5902" width="10.109375" style="2" customWidth="1"/>
    <col min="5903" max="5903" width="22.109375" style="2" customWidth="1"/>
    <col min="5904" max="5904" width="19.5546875" style="2" customWidth="1"/>
    <col min="5905" max="5905" width="24.109375" style="2" customWidth="1"/>
    <col min="5906" max="5906" width="14" style="2" bestFit="1" customWidth="1"/>
    <col min="5907" max="6144" width="8.88671875" style="2"/>
    <col min="6145" max="6145" width="11.33203125" style="2" customWidth="1"/>
    <col min="6146" max="6146" width="19.44140625" style="2" customWidth="1"/>
    <col min="6147" max="6147" width="64.33203125" style="2" customWidth="1"/>
    <col min="6148" max="6148" width="46.44140625" style="2" customWidth="1"/>
    <col min="6149" max="6149" width="22.5546875" style="2" customWidth="1"/>
    <col min="6150" max="6150" width="13.5546875" style="2" customWidth="1"/>
    <col min="6151" max="6151" width="14.109375" style="2" customWidth="1"/>
    <col min="6152" max="6152" width="26.5546875" style="2" customWidth="1"/>
    <col min="6153" max="6153" width="12.88671875" style="2" customWidth="1"/>
    <col min="6154" max="6154" width="16.33203125" style="2" customWidth="1"/>
    <col min="6155" max="6155" width="18.44140625" style="2" customWidth="1"/>
    <col min="6156" max="6156" width="20.6640625" style="2" customWidth="1"/>
    <col min="6157" max="6157" width="25.109375" style="2" customWidth="1"/>
    <col min="6158" max="6158" width="10.109375" style="2" customWidth="1"/>
    <col min="6159" max="6159" width="22.109375" style="2" customWidth="1"/>
    <col min="6160" max="6160" width="19.5546875" style="2" customWidth="1"/>
    <col min="6161" max="6161" width="24.109375" style="2" customWidth="1"/>
    <col min="6162" max="6162" width="14" style="2" bestFit="1" customWidth="1"/>
    <col min="6163" max="6400" width="8.88671875" style="2"/>
    <col min="6401" max="6401" width="11.33203125" style="2" customWidth="1"/>
    <col min="6402" max="6402" width="19.44140625" style="2" customWidth="1"/>
    <col min="6403" max="6403" width="64.33203125" style="2" customWidth="1"/>
    <col min="6404" max="6404" width="46.44140625" style="2" customWidth="1"/>
    <col min="6405" max="6405" width="22.5546875" style="2" customWidth="1"/>
    <col min="6406" max="6406" width="13.5546875" style="2" customWidth="1"/>
    <col min="6407" max="6407" width="14.109375" style="2" customWidth="1"/>
    <col min="6408" max="6408" width="26.5546875" style="2" customWidth="1"/>
    <col min="6409" max="6409" width="12.88671875" style="2" customWidth="1"/>
    <col min="6410" max="6410" width="16.33203125" style="2" customWidth="1"/>
    <col min="6411" max="6411" width="18.44140625" style="2" customWidth="1"/>
    <col min="6412" max="6412" width="20.6640625" style="2" customWidth="1"/>
    <col min="6413" max="6413" width="25.109375" style="2" customWidth="1"/>
    <col min="6414" max="6414" width="10.109375" style="2" customWidth="1"/>
    <col min="6415" max="6415" width="22.109375" style="2" customWidth="1"/>
    <col min="6416" max="6416" width="19.5546875" style="2" customWidth="1"/>
    <col min="6417" max="6417" width="24.109375" style="2" customWidth="1"/>
    <col min="6418" max="6418" width="14" style="2" bestFit="1" customWidth="1"/>
    <col min="6419" max="6656" width="8.88671875" style="2"/>
    <col min="6657" max="6657" width="11.33203125" style="2" customWidth="1"/>
    <col min="6658" max="6658" width="19.44140625" style="2" customWidth="1"/>
    <col min="6659" max="6659" width="64.33203125" style="2" customWidth="1"/>
    <col min="6660" max="6660" width="46.44140625" style="2" customWidth="1"/>
    <col min="6661" max="6661" width="22.5546875" style="2" customWidth="1"/>
    <col min="6662" max="6662" width="13.5546875" style="2" customWidth="1"/>
    <col min="6663" max="6663" width="14.109375" style="2" customWidth="1"/>
    <col min="6664" max="6664" width="26.5546875" style="2" customWidth="1"/>
    <col min="6665" max="6665" width="12.88671875" style="2" customWidth="1"/>
    <col min="6666" max="6666" width="16.33203125" style="2" customWidth="1"/>
    <col min="6667" max="6667" width="18.44140625" style="2" customWidth="1"/>
    <col min="6668" max="6668" width="20.6640625" style="2" customWidth="1"/>
    <col min="6669" max="6669" width="25.109375" style="2" customWidth="1"/>
    <col min="6670" max="6670" width="10.109375" style="2" customWidth="1"/>
    <col min="6671" max="6671" width="22.109375" style="2" customWidth="1"/>
    <col min="6672" max="6672" width="19.5546875" style="2" customWidth="1"/>
    <col min="6673" max="6673" width="24.109375" style="2" customWidth="1"/>
    <col min="6674" max="6674" width="14" style="2" bestFit="1" customWidth="1"/>
    <col min="6675" max="6912" width="8.88671875" style="2"/>
    <col min="6913" max="6913" width="11.33203125" style="2" customWidth="1"/>
    <col min="6914" max="6914" width="19.44140625" style="2" customWidth="1"/>
    <col min="6915" max="6915" width="64.33203125" style="2" customWidth="1"/>
    <col min="6916" max="6916" width="46.44140625" style="2" customWidth="1"/>
    <col min="6917" max="6917" width="22.5546875" style="2" customWidth="1"/>
    <col min="6918" max="6918" width="13.5546875" style="2" customWidth="1"/>
    <col min="6919" max="6919" width="14.109375" style="2" customWidth="1"/>
    <col min="6920" max="6920" width="26.5546875" style="2" customWidth="1"/>
    <col min="6921" max="6921" width="12.88671875" style="2" customWidth="1"/>
    <col min="6922" max="6922" width="16.33203125" style="2" customWidth="1"/>
    <col min="6923" max="6923" width="18.44140625" style="2" customWidth="1"/>
    <col min="6924" max="6924" width="20.6640625" style="2" customWidth="1"/>
    <col min="6925" max="6925" width="25.109375" style="2" customWidth="1"/>
    <col min="6926" max="6926" width="10.109375" style="2" customWidth="1"/>
    <col min="6927" max="6927" width="22.109375" style="2" customWidth="1"/>
    <col min="6928" max="6928" width="19.5546875" style="2" customWidth="1"/>
    <col min="6929" max="6929" width="24.109375" style="2" customWidth="1"/>
    <col min="6930" max="6930" width="14" style="2" bestFit="1" customWidth="1"/>
    <col min="6931" max="7168" width="8.88671875" style="2"/>
    <col min="7169" max="7169" width="11.33203125" style="2" customWidth="1"/>
    <col min="7170" max="7170" width="19.44140625" style="2" customWidth="1"/>
    <col min="7171" max="7171" width="64.33203125" style="2" customWidth="1"/>
    <col min="7172" max="7172" width="46.44140625" style="2" customWidth="1"/>
    <col min="7173" max="7173" width="22.5546875" style="2" customWidth="1"/>
    <col min="7174" max="7174" width="13.5546875" style="2" customWidth="1"/>
    <col min="7175" max="7175" width="14.109375" style="2" customWidth="1"/>
    <col min="7176" max="7176" width="26.5546875" style="2" customWidth="1"/>
    <col min="7177" max="7177" width="12.88671875" style="2" customWidth="1"/>
    <col min="7178" max="7178" width="16.33203125" style="2" customWidth="1"/>
    <col min="7179" max="7179" width="18.44140625" style="2" customWidth="1"/>
    <col min="7180" max="7180" width="20.6640625" style="2" customWidth="1"/>
    <col min="7181" max="7181" width="25.109375" style="2" customWidth="1"/>
    <col min="7182" max="7182" width="10.109375" style="2" customWidth="1"/>
    <col min="7183" max="7183" width="22.109375" style="2" customWidth="1"/>
    <col min="7184" max="7184" width="19.5546875" style="2" customWidth="1"/>
    <col min="7185" max="7185" width="24.109375" style="2" customWidth="1"/>
    <col min="7186" max="7186" width="14" style="2" bestFit="1" customWidth="1"/>
    <col min="7187" max="7424" width="8.88671875" style="2"/>
    <col min="7425" max="7425" width="11.33203125" style="2" customWidth="1"/>
    <col min="7426" max="7426" width="19.44140625" style="2" customWidth="1"/>
    <col min="7427" max="7427" width="64.33203125" style="2" customWidth="1"/>
    <col min="7428" max="7428" width="46.44140625" style="2" customWidth="1"/>
    <col min="7429" max="7429" width="22.5546875" style="2" customWidth="1"/>
    <col min="7430" max="7430" width="13.5546875" style="2" customWidth="1"/>
    <col min="7431" max="7431" width="14.109375" style="2" customWidth="1"/>
    <col min="7432" max="7432" width="26.5546875" style="2" customWidth="1"/>
    <col min="7433" max="7433" width="12.88671875" style="2" customWidth="1"/>
    <col min="7434" max="7434" width="16.33203125" style="2" customWidth="1"/>
    <col min="7435" max="7435" width="18.44140625" style="2" customWidth="1"/>
    <col min="7436" max="7436" width="20.6640625" style="2" customWidth="1"/>
    <col min="7437" max="7437" width="25.109375" style="2" customWidth="1"/>
    <col min="7438" max="7438" width="10.109375" style="2" customWidth="1"/>
    <col min="7439" max="7439" width="22.109375" style="2" customWidth="1"/>
    <col min="7440" max="7440" width="19.5546875" style="2" customWidth="1"/>
    <col min="7441" max="7441" width="24.109375" style="2" customWidth="1"/>
    <col min="7442" max="7442" width="14" style="2" bestFit="1" customWidth="1"/>
    <col min="7443" max="7680" width="8.88671875" style="2"/>
    <col min="7681" max="7681" width="11.33203125" style="2" customWidth="1"/>
    <col min="7682" max="7682" width="19.44140625" style="2" customWidth="1"/>
    <col min="7683" max="7683" width="64.33203125" style="2" customWidth="1"/>
    <col min="7684" max="7684" width="46.44140625" style="2" customWidth="1"/>
    <col min="7685" max="7685" width="22.5546875" style="2" customWidth="1"/>
    <col min="7686" max="7686" width="13.5546875" style="2" customWidth="1"/>
    <col min="7687" max="7687" width="14.109375" style="2" customWidth="1"/>
    <col min="7688" max="7688" width="26.5546875" style="2" customWidth="1"/>
    <col min="7689" max="7689" width="12.88671875" style="2" customWidth="1"/>
    <col min="7690" max="7690" width="16.33203125" style="2" customWidth="1"/>
    <col min="7691" max="7691" width="18.44140625" style="2" customWidth="1"/>
    <col min="7692" max="7692" width="20.6640625" style="2" customWidth="1"/>
    <col min="7693" max="7693" width="25.109375" style="2" customWidth="1"/>
    <col min="7694" max="7694" width="10.109375" style="2" customWidth="1"/>
    <col min="7695" max="7695" width="22.109375" style="2" customWidth="1"/>
    <col min="7696" max="7696" width="19.5546875" style="2" customWidth="1"/>
    <col min="7697" max="7697" width="24.109375" style="2" customWidth="1"/>
    <col min="7698" max="7698" width="14" style="2" bestFit="1" customWidth="1"/>
    <col min="7699" max="7936" width="8.88671875" style="2"/>
    <col min="7937" max="7937" width="11.33203125" style="2" customWidth="1"/>
    <col min="7938" max="7938" width="19.44140625" style="2" customWidth="1"/>
    <col min="7939" max="7939" width="64.33203125" style="2" customWidth="1"/>
    <col min="7940" max="7940" width="46.44140625" style="2" customWidth="1"/>
    <col min="7941" max="7941" width="22.5546875" style="2" customWidth="1"/>
    <col min="7942" max="7942" width="13.5546875" style="2" customWidth="1"/>
    <col min="7943" max="7943" width="14.109375" style="2" customWidth="1"/>
    <col min="7944" max="7944" width="26.5546875" style="2" customWidth="1"/>
    <col min="7945" max="7945" width="12.88671875" style="2" customWidth="1"/>
    <col min="7946" max="7946" width="16.33203125" style="2" customWidth="1"/>
    <col min="7947" max="7947" width="18.44140625" style="2" customWidth="1"/>
    <col min="7948" max="7948" width="20.6640625" style="2" customWidth="1"/>
    <col min="7949" max="7949" width="25.109375" style="2" customWidth="1"/>
    <col min="7950" max="7950" width="10.109375" style="2" customWidth="1"/>
    <col min="7951" max="7951" width="22.109375" style="2" customWidth="1"/>
    <col min="7952" max="7952" width="19.5546875" style="2" customWidth="1"/>
    <col min="7953" max="7953" width="24.109375" style="2" customWidth="1"/>
    <col min="7954" max="7954" width="14" style="2" bestFit="1" customWidth="1"/>
    <col min="7955" max="8192" width="8.88671875" style="2"/>
    <col min="8193" max="8193" width="11.33203125" style="2" customWidth="1"/>
    <col min="8194" max="8194" width="19.44140625" style="2" customWidth="1"/>
    <col min="8195" max="8195" width="64.33203125" style="2" customWidth="1"/>
    <col min="8196" max="8196" width="46.44140625" style="2" customWidth="1"/>
    <col min="8197" max="8197" width="22.5546875" style="2" customWidth="1"/>
    <col min="8198" max="8198" width="13.5546875" style="2" customWidth="1"/>
    <col min="8199" max="8199" width="14.109375" style="2" customWidth="1"/>
    <col min="8200" max="8200" width="26.5546875" style="2" customWidth="1"/>
    <col min="8201" max="8201" width="12.88671875" style="2" customWidth="1"/>
    <col min="8202" max="8202" width="16.33203125" style="2" customWidth="1"/>
    <col min="8203" max="8203" width="18.44140625" style="2" customWidth="1"/>
    <col min="8204" max="8204" width="20.6640625" style="2" customWidth="1"/>
    <col min="8205" max="8205" width="25.109375" style="2" customWidth="1"/>
    <col min="8206" max="8206" width="10.109375" style="2" customWidth="1"/>
    <col min="8207" max="8207" width="22.109375" style="2" customWidth="1"/>
    <col min="8208" max="8208" width="19.5546875" style="2" customWidth="1"/>
    <col min="8209" max="8209" width="24.109375" style="2" customWidth="1"/>
    <col min="8210" max="8210" width="14" style="2" bestFit="1" customWidth="1"/>
    <col min="8211" max="8448" width="8.88671875" style="2"/>
    <col min="8449" max="8449" width="11.33203125" style="2" customWidth="1"/>
    <col min="8450" max="8450" width="19.44140625" style="2" customWidth="1"/>
    <col min="8451" max="8451" width="64.33203125" style="2" customWidth="1"/>
    <col min="8452" max="8452" width="46.44140625" style="2" customWidth="1"/>
    <col min="8453" max="8453" width="22.5546875" style="2" customWidth="1"/>
    <col min="8454" max="8454" width="13.5546875" style="2" customWidth="1"/>
    <col min="8455" max="8455" width="14.109375" style="2" customWidth="1"/>
    <col min="8456" max="8456" width="26.5546875" style="2" customWidth="1"/>
    <col min="8457" max="8457" width="12.88671875" style="2" customWidth="1"/>
    <col min="8458" max="8458" width="16.33203125" style="2" customWidth="1"/>
    <col min="8459" max="8459" width="18.44140625" style="2" customWidth="1"/>
    <col min="8460" max="8460" width="20.6640625" style="2" customWidth="1"/>
    <col min="8461" max="8461" width="25.109375" style="2" customWidth="1"/>
    <col min="8462" max="8462" width="10.109375" style="2" customWidth="1"/>
    <col min="8463" max="8463" width="22.109375" style="2" customWidth="1"/>
    <col min="8464" max="8464" width="19.5546875" style="2" customWidth="1"/>
    <col min="8465" max="8465" width="24.109375" style="2" customWidth="1"/>
    <col min="8466" max="8466" width="14" style="2" bestFit="1" customWidth="1"/>
    <col min="8467" max="8704" width="8.88671875" style="2"/>
    <col min="8705" max="8705" width="11.33203125" style="2" customWidth="1"/>
    <col min="8706" max="8706" width="19.44140625" style="2" customWidth="1"/>
    <col min="8707" max="8707" width="64.33203125" style="2" customWidth="1"/>
    <col min="8708" max="8708" width="46.44140625" style="2" customWidth="1"/>
    <col min="8709" max="8709" width="22.5546875" style="2" customWidth="1"/>
    <col min="8710" max="8710" width="13.5546875" style="2" customWidth="1"/>
    <col min="8711" max="8711" width="14.109375" style="2" customWidth="1"/>
    <col min="8712" max="8712" width="26.5546875" style="2" customWidth="1"/>
    <col min="8713" max="8713" width="12.88671875" style="2" customWidth="1"/>
    <col min="8714" max="8714" width="16.33203125" style="2" customWidth="1"/>
    <col min="8715" max="8715" width="18.44140625" style="2" customWidth="1"/>
    <col min="8716" max="8716" width="20.6640625" style="2" customWidth="1"/>
    <col min="8717" max="8717" width="25.109375" style="2" customWidth="1"/>
    <col min="8718" max="8718" width="10.109375" style="2" customWidth="1"/>
    <col min="8719" max="8719" width="22.109375" style="2" customWidth="1"/>
    <col min="8720" max="8720" width="19.5546875" style="2" customWidth="1"/>
    <col min="8721" max="8721" width="24.109375" style="2" customWidth="1"/>
    <col min="8722" max="8722" width="14" style="2" bestFit="1" customWidth="1"/>
    <col min="8723" max="8960" width="8.88671875" style="2"/>
    <col min="8961" max="8961" width="11.33203125" style="2" customWidth="1"/>
    <col min="8962" max="8962" width="19.44140625" style="2" customWidth="1"/>
    <col min="8963" max="8963" width="64.33203125" style="2" customWidth="1"/>
    <col min="8964" max="8964" width="46.44140625" style="2" customWidth="1"/>
    <col min="8965" max="8965" width="22.5546875" style="2" customWidth="1"/>
    <col min="8966" max="8966" width="13.5546875" style="2" customWidth="1"/>
    <col min="8967" max="8967" width="14.109375" style="2" customWidth="1"/>
    <col min="8968" max="8968" width="26.5546875" style="2" customWidth="1"/>
    <col min="8969" max="8969" width="12.88671875" style="2" customWidth="1"/>
    <col min="8970" max="8970" width="16.33203125" style="2" customWidth="1"/>
    <col min="8971" max="8971" width="18.44140625" style="2" customWidth="1"/>
    <col min="8972" max="8972" width="20.6640625" style="2" customWidth="1"/>
    <col min="8973" max="8973" width="25.109375" style="2" customWidth="1"/>
    <col min="8974" max="8974" width="10.109375" style="2" customWidth="1"/>
    <col min="8975" max="8975" width="22.109375" style="2" customWidth="1"/>
    <col min="8976" max="8976" width="19.5546875" style="2" customWidth="1"/>
    <col min="8977" max="8977" width="24.109375" style="2" customWidth="1"/>
    <col min="8978" max="8978" width="14" style="2" bestFit="1" customWidth="1"/>
    <col min="8979" max="9216" width="8.88671875" style="2"/>
    <col min="9217" max="9217" width="11.33203125" style="2" customWidth="1"/>
    <col min="9218" max="9218" width="19.44140625" style="2" customWidth="1"/>
    <col min="9219" max="9219" width="64.33203125" style="2" customWidth="1"/>
    <col min="9220" max="9220" width="46.44140625" style="2" customWidth="1"/>
    <col min="9221" max="9221" width="22.5546875" style="2" customWidth="1"/>
    <col min="9222" max="9222" width="13.5546875" style="2" customWidth="1"/>
    <col min="9223" max="9223" width="14.109375" style="2" customWidth="1"/>
    <col min="9224" max="9224" width="26.5546875" style="2" customWidth="1"/>
    <col min="9225" max="9225" width="12.88671875" style="2" customWidth="1"/>
    <col min="9226" max="9226" width="16.33203125" style="2" customWidth="1"/>
    <col min="9227" max="9227" width="18.44140625" style="2" customWidth="1"/>
    <col min="9228" max="9228" width="20.6640625" style="2" customWidth="1"/>
    <col min="9229" max="9229" width="25.109375" style="2" customWidth="1"/>
    <col min="9230" max="9230" width="10.109375" style="2" customWidth="1"/>
    <col min="9231" max="9231" width="22.109375" style="2" customWidth="1"/>
    <col min="9232" max="9232" width="19.5546875" style="2" customWidth="1"/>
    <col min="9233" max="9233" width="24.109375" style="2" customWidth="1"/>
    <col min="9234" max="9234" width="14" style="2" bestFit="1" customWidth="1"/>
    <col min="9235" max="9472" width="8.88671875" style="2"/>
    <col min="9473" max="9473" width="11.33203125" style="2" customWidth="1"/>
    <col min="9474" max="9474" width="19.44140625" style="2" customWidth="1"/>
    <col min="9475" max="9475" width="64.33203125" style="2" customWidth="1"/>
    <col min="9476" max="9476" width="46.44140625" style="2" customWidth="1"/>
    <col min="9477" max="9477" width="22.5546875" style="2" customWidth="1"/>
    <col min="9478" max="9478" width="13.5546875" style="2" customWidth="1"/>
    <col min="9479" max="9479" width="14.109375" style="2" customWidth="1"/>
    <col min="9480" max="9480" width="26.5546875" style="2" customWidth="1"/>
    <col min="9481" max="9481" width="12.88671875" style="2" customWidth="1"/>
    <col min="9482" max="9482" width="16.33203125" style="2" customWidth="1"/>
    <col min="9483" max="9483" width="18.44140625" style="2" customWidth="1"/>
    <col min="9484" max="9484" width="20.6640625" style="2" customWidth="1"/>
    <col min="9485" max="9485" width="25.109375" style="2" customWidth="1"/>
    <col min="9486" max="9486" width="10.109375" style="2" customWidth="1"/>
    <col min="9487" max="9487" width="22.109375" style="2" customWidth="1"/>
    <col min="9488" max="9488" width="19.5546875" style="2" customWidth="1"/>
    <col min="9489" max="9489" width="24.109375" style="2" customWidth="1"/>
    <col min="9490" max="9490" width="14" style="2" bestFit="1" customWidth="1"/>
    <col min="9491" max="9728" width="8.88671875" style="2"/>
    <col min="9729" max="9729" width="11.33203125" style="2" customWidth="1"/>
    <col min="9730" max="9730" width="19.44140625" style="2" customWidth="1"/>
    <col min="9731" max="9731" width="64.33203125" style="2" customWidth="1"/>
    <col min="9732" max="9732" width="46.44140625" style="2" customWidth="1"/>
    <col min="9733" max="9733" width="22.5546875" style="2" customWidth="1"/>
    <col min="9734" max="9734" width="13.5546875" style="2" customWidth="1"/>
    <col min="9735" max="9735" width="14.109375" style="2" customWidth="1"/>
    <col min="9736" max="9736" width="26.5546875" style="2" customWidth="1"/>
    <col min="9737" max="9737" width="12.88671875" style="2" customWidth="1"/>
    <col min="9738" max="9738" width="16.33203125" style="2" customWidth="1"/>
    <col min="9739" max="9739" width="18.44140625" style="2" customWidth="1"/>
    <col min="9740" max="9740" width="20.6640625" style="2" customWidth="1"/>
    <col min="9741" max="9741" width="25.109375" style="2" customWidth="1"/>
    <col min="9742" max="9742" width="10.109375" style="2" customWidth="1"/>
    <col min="9743" max="9743" width="22.109375" style="2" customWidth="1"/>
    <col min="9744" max="9744" width="19.5546875" style="2" customWidth="1"/>
    <col min="9745" max="9745" width="24.109375" style="2" customWidth="1"/>
    <col min="9746" max="9746" width="14" style="2" bestFit="1" customWidth="1"/>
    <col min="9747" max="9984" width="8.88671875" style="2"/>
    <col min="9985" max="9985" width="11.33203125" style="2" customWidth="1"/>
    <col min="9986" max="9986" width="19.44140625" style="2" customWidth="1"/>
    <col min="9987" max="9987" width="64.33203125" style="2" customWidth="1"/>
    <col min="9988" max="9988" width="46.44140625" style="2" customWidth="1"/>
    <col min="9989" max="9989" width="22.5546875" style="2" customWidth="1"/>
    <col min="9990" max="9990" width="13.5546875" style="2" customWidth="1"/>
    <col min="9991" max="9991" width="14.109375" style="2" customWidth="1"/>
    <col min="9992" max="9992" width="26.5546875" style="2" customWidth="1"/>
    <col min="9993" max="9993" width="12.88671875" style="2" customWidth="1"/>
    <col min="9994" max="9994" width="16.33203125" style="2" customWidth="1"/>
    <col min="9995" max="9995" width="18.44140625" style="2" customWidth="1"/>
    <col min="9996" max="9996" width="20.6640625" style="2" customWidth="1"/>
    <col min="9997" max="9997" width="25.109375" style="2" customWidth="1"/>
    <col min="9998" max="9998" width="10.109375" style="2" customWidth="1"/>
    <col min="9999" max="9999" width="22.109375" style="2" customWidth="1"/>
    <col min="10000" max="10000" width="19.5546875" style="2" customWidth="1"/>
    <col min="10001" max="10001" width="24.109375" style="2" customWidth="1"/>
    <col min="10002" max="10002" width="14" style="2" bestFit="1" customWidth="1"/>
    <col min="10003" max="10240" width="8.88671875" style="2"/>
    <col min="10241" max="10241" width="11.33203125" style="2" customWidth="1"/>
    <col min="10242" max="10242" width="19.44140625" style="2" customWidth="1"/>
    <col min="10243" max="10243" width="64.33203125" style="2" customWidth="1"/>
    <col min="10244" max="10244" width="46.44140625" style="2" customWidth="1"/>
    <col min="10245" max="10245" width="22.5546875" style="2" customWidth="1"/>
    <col min="10246" max="10246" width="13.5546875" style="2" customWidth="1"/>
    <col min="10247" max="10247" width="14.109375" style="2" customWidth="1"/>
    <col min="10248" max="10248" width="26.5546875" style="2" customWidth="1"/>
    <col min="10249" max="10249" width="12.88671875" style="2" customWidth="1"/>
    <col min="10250" max="10250" width="16.33203125" style="2" customWidth="1"/>
    <col min="10251" max="10251" width="18.44140625" style="2" customWidth="1"/>
    <col min="10252" max="10252" width="20.6640625" style="2" customWidth="1"/>
    <col min="10253" max="10253" width="25.109375" style="2" customWidth="1"/>
    <col min="10254" max="10254" width="10.109375" style="2" customWidth="1"/>
    <col min="10255" max="10255" width="22.109375" style="2" customWidth="1"/>
    <col min="10256" max="10256" width="19.5546875" style="2" customWidth="1"/>
    <col min="10257" max="10257" width="24.109375" style="2" customWidth="1"/>
    <col min="10258" max="10258" width="14" style="2" bestFit="1" customWidth="1"/>
    <col min="10259" max="10496" width="8.88671875" style="2"/>
    <col min="10497" max="10497" width="11.33203125" style="2" customWidth="1"/>
    <col min="10498" max="10498" width="19.44140625" style="2" customWidth="1"/>
    <col min="10499" max="10499" width="64.33203125" style="2" customWidth="1"/>
    <col min="10500" max="10500" width="46.44140625" style="2" customWidth="1"/>
    <col min="10501" max="10501" width="22.5546875" style="2" customWidth="1"/>
    <col min="10502" max="10502" width="13.5546875" style="2" customWidth="1"/>
    <col min="10503" max="10503" width="14.109375" style="2" customWidth="1"/>
    <col min="10504" max="10504" width="26.5546875" style="2" customWidth="1"/>
    <col min="10505" max="10505" width="12.88671875" style="2" customWidth="1"/>
    <col min="10506" max="10506" width="16.33203125" style="2" customWidth="1"/>
    <col min="10507" max="10507" width="18.44140625" style="2" customWidth="1"/>
    <col min="10508" max="10508" width="20.6640625" style="2" customWidth="1"/>
    <col min="10509" max="10509" width="25.109375" style="2" customWidth="1"/>
    <col min="10510" max="10510" width="10.109375" style="2" customWidth="1"/>
    <col min="10511" max="10511" width="22.109375" style="2" customWidth="1"/>
    <col min="10512" max="10512" width="19.5546875" style="2" customWidth="1"/>
    <col min="10513" max="10513" width="24.109375" style="2" customWidth="1"/>
    <col min="10514" max="10514" width="14" style="2" bestFit="1" customWidth="1"/>
    <col min="10515" max="10752" width="8.88671875" style="2"/>
    <col min="10753" max="10753" width="11.33203125" style="2" customWidth="1"/>
    <col min="10754" max="10754" width="19.44140625" style="2" customWidth="1"/>
    <col min="10755" max="10755" width="64.33203125" style="2" customWidth="1"/>
    <col min="10756" max="10756" width="46.44140625" style="2" customWidth="1"/>
    <col min="10757" max="10757" width="22.5546875" style="2" customWidth="1"/>
    <col min="10758" max="10758" width="13.5546875" style="2" customWidth="1"/>
    <col min="10759" max="10759" width="14.109375" style="2" customWidth="1"/>
    <col min="10760" max="10760" width="26.5546875" style="2" customWidth="1"/>
    <col min="10761" max="10761" width="12.88671875" style="2" customWidth="1"/>
    <col min="10762" max="10762" width="16.33203125" style="2" customWidth="1"/>
    <col min="10763" max="10763" width="18.44140625" style="2" customWidth="1"/>
    <col min="10764" max="10764" width="20.6640625" style="2" customWidth="1"/>
    <col min="10765" max="10765" width="25.109375" style="2" customWidth="1"/>
    <col min="10766" max="10766" width="10.109375" style="2" customWidth="1"/>
    <col min="10767" max="10767" width="22.109375" style="2" customWidth="1"/>
    <col min="10768" max="10768" width="19.5546875" style="2" customWidth="1"/>
    <col min="10769" max="10769" width="24.109375" style="2" customWidth="1"/>
    <col min="10770" max="10770" width="14" style="2" bestFit="1" customWidth="1"/>
    <col min="10771" max="11008" width="8.88671875" style="2"/>
    <col min="11009" max="11009" width="11.33203125" style="2" customWidth="1"/>
    <col min="11010" max="11010" width="19.44140625" style="2" customWidth="1"/>
    <col min="11011" max="11011" width="64.33203125" style="2" customWidth="1"/>
    <col min="11012" max="11012" width="46.44140625" style="2" customWidth="1"/>
    <col min="11013" max="11013" width="22.5546875" style="2" customWidth="1"/>
    <col min="11014" max="11014" width="13.5546875" style="2" customWidth="1"/>
    <col min="11015" max="11015" width="14.109375" style="2" customWidth="1"/>
    <col min="11016" max="11016" width="26.5546875" style="2" customWidth="1"/>
    <col min="11017" max="11017" width="12.88671875" style="2" customWidth="1"/>
    <col min="11018" max="11018" width="16.33203125" style="2" customWidth="1"/>
    <col min="11019" max="11019" width="18.44140625" style="2" customWidth="1"/>
    <col min="11020" max="11020" width="20.6640625" style="2" customWidth="1"/>
    <col min="11021" max="11021" width="25.109375" style="2" customWidth="1"/>
    <col min="11022" max="11022" width="10.109375" style="2" customWidth="1"/>
    <col min="11023" max="11023" width="22.109375" style="2" customWidth="1"/>
    <col min="11024" max="11024" width="19.5546875" style="2" customWidth="1"/>
    <col min="11025" max="11025" width="24.109375" style="2" customWidth="1"/>
    <col min="11026" max="11026" width="14" style="2" bestFit="1" customWidth="1"/>
    <col min="11027" max="11264" width="8.88671875" style="2"/>
    <col min="11265" max="11265" width="11.33203125" style="2" customWidth="1"/>
    <col min="11266" max="11266" width="19.44140625" style="2" customWidth="1"/>
    <col min="11267" max="11267" width="64.33203125" style="2" customWidth="1"/>
    <col min="11268" max="11268" width="46.44140625" style="2" customWidth="1"/>
    <col min="11269" max="11269" width="22.5546875" style="2" customWidth="1"/>
    <col min="11270" max="11270" width="13.5546875" style="2" customWidth="1"/>
    <col min="11271" max="11271" width="14.109375" style="2" customWidth="1"/>
    <col min="11272" max="11272" width="26.5546875" style="2" customWidth="1"/>
    <col min="11273" max="11273" width="12.88671875" style="2" customWidth="1"/>
    <col min="11274" max="11274" width="16.33203125" style="2" customWidth="1"/>
    <col min="11275" max="11275" width="18.44140625" style="2" customWidth="1"/>
    <col min="11276" max="11276" width="20.6640625" style="2" customWidth="1"/>
    <col min="11277" max="11277" width="25.109375" style="2" customWidth="1"/>
    <col min="11278" max="11278" width="10.109375" style="2" customWidth="1"/>
    <col min="11279" max="11279" width="22.109375" style="2" customWidth="1"/>
    <col min="11280" max="11280" width="19.5546875" style="2" customWidth="1"/>
    <col min="11281" max="11281" width="24.109375" style="2" customWidth="1"/>
    <col min="11282" max="11282" width="14" style="2" bestFit="1" customWidth="1"/>
    <col min="11283" max="11520" width="8.88671875" style="2"/>
    <col min="11521" max="11521" width="11.33203125" style="2" customWidth="1"/>
    <col min="11522" max="11522" width="19.44140625" style="2" customWidth="1"/>
    <col min="11523" max="11523" width="64.33203125" style="2" customWidth="1"/>
    <col min="11524" max="11524" width="46.44140625" style="2" customWidth="1"/>
    <col min="11525" max="11525" width="22.5546875" style="2" customWidth="1"/>
    <col min="11526" max="11526" width="13.5546875" style="2" customWidth="1"/>
    <col min="11527" max="11527" width="14.109375" style="2" customWidth="1"/>
    <col min="11528" max="11528" width="26.5546875" style="2" customWidth="1"/>
    <col min="11529" max="11529" width="12.88671875" style="2" customWidth="1"/>
    <col min="11530" max="11530" width="16.33203125" style="2" customWidth="1"/>
    <col min="11531" max="11531" width="18.44140625" style="2" customWidth="1"/>
    <col min="11532" max="11532" width="20.6640625" style="2" customWidth="1"/>
    <col min="11533" max="11533" width="25.109375" style="2" customWidth="1"/>
    <col min="11534" max="11534" width="10.109375" style="2" customWidth="1"/>
    <col min="11535" max="11535" width="22.109375" style="2" customWidth="1"/>
    <col min="11536" max="11536" width="19.5546875" style="2" customWidth="1"/>
    <col min="11537" max="11537" width="24.109375" style="2" customWidth="1"/>
    <col min="11538" max="11538" width="14" style="2" bestFit="1" customWidth="1"/>
    <col min="11539" max="11776" width="8.88671875" style="2"/>
    <col min="11777" max="11777" width="11.33203125" style="2" customWidth="1"/>
    <col min="11778" max="11778" width="19.44140625" style="2" customWidth="1"/>
    <col min="11779" max="11779" width="64.33203125" style="2" customWidth="1"/>
    <col min="11780" max="11780" width="46.44140625" style="2" customWidth="1"/>
    <col min="11781" max="11781" width="22.5546875" style="2" customWidth="1"/>
    <col min="11782" max="11782" width="13.5546875" style="2" customWidth="1"/>
    <col min="11783" max="11783" width="14.109375" style="2" customWidth="1"/>
    <col min="11784" max="11784" width="26.5546875" style="2" customWidth="1"/>
    <col min="11785" max="11785" width="12.88671875" style="2" customWidth="1"/>
    <col min="11786" max="11786" width="16.33203125" style="2" customWidth="1"/>
    <col min="11787" max="11787" width="18.44140625" style="2" customWidth="1"/>
    <col min="11788" max="11788" width="20.6640625" style="2" customWidth="1"/>
    <col min="11789" max="11789" width="25.109375" style="2" customWidth="1"/>
    <col min="11790" max="11790" width="10.109375" style="2" customWidth="1"/>
    <col min="11791" max="11791" width="22.109375" style="2" customWidth="1"/>
    <col min="11792" max="11792" width="19.5546875" style="2" customWidth="1"/>
    <col min="11793" max="11793" width="24.109375" style="2" customWidth="1"/>
    <col min="11794" max="11794" width="14" style="2" bestFit="1" customWidth="1"/>
    <col min="11795" max="12032" width="8.88671875" style="2"/>
    <col min="12033" max="12033" width="11.33203125" style="2" customWidth="1"/>
    <col min="12034" max="12034" width="19.44140625" style="2" customWidth="1"/>
    <col min="12035" max="12035" width="64.33203125" style="2" customWidth="1"/>
    <col min="12036" max="12036" width="46.44140625" style="2" customWidth="1"/>
    <col min="12037" max="12037" width="22.5546875" style="2" customWidth="1"/>
    <col min="12038" max="12038" width="13.5546875" style="2" customWidth="1"/>
    <col min="12039" max="12039" width="14.109375" style="2" customWidth="1"/>
    <col min="12040" max="12040" width="26.5546875" style="2" customWidth="1"/>
    <col min="12041" max="12041" width="12.88671875" style="2" customWidth="1"/>
    <col min="12042" max="12042" width="16.33203125" style="2" customWidth="1"/>
    <col min="12043" max="12043" width="18.44140625" style="2" customWidth="1"/>
    <col min="12044" max="12044" width="20.6640625" style="2" customWidth="1"/>
    <col min="12045" max="12045" width="25.109375" style="2" customWidth="1"/>
    <col min="12046" max="12046" width="10.109375" style="2" customWidth="1"/>
    <col min="12047" max="12047" width="22.109375" style="2" customWidth="1"/>
    <col min="12048" max="12048" width="19.5546875" style="2" customWidth="1"/>
    <col min="12049" max="12049" width="24.109375" style="2" customWidth="1"/>
    <col min="12050" max="12050" width="14" style="2" bestFit="1" customWidth="1"/>
    <col min="12051" max="12288" width="8.88671875" style="2"/>
    <col min="12289" max="12289" width="11.33203125" style="2" customWidth="1"/>
    <col min="12290" max="12290" width="19.44140625" style="2" customWidth="1"/>
    <col min="12291" max="12291" width="64.33203125" style="2" customWidth="1"/>
    <col min="12292" max="12292" width="46.44140625" style="2" customWidth="1"/>
    <col min="12293" max="12293" width="22.5546875" style="2" customWidth="1"/>
    <col min="12294" max="12294" width="13.5546875" style="2" customWidth="1"/>
    <col min="12295" max="12295" width="14.109375" style="2" customWidth="1"/>
    <col min="12296" max="12296" width="26.5546875" style="2" customWidth="1"/>
    <col min="12297" max="12297" width="12.88671875" style="2" customWidth="1"/>
    <col min="12298" max="12298" width="16.33203125" style="2" customWidth="1"/>
    <col min="12299" max="12299" width="18.44140625" style="2" customWidth="1"/>
    <col min="12300" max="12300" width="20.6640625" style="2" customWidth="1"/>
    <col min="12301" max="12301" width="25.109375" style="2" customWidth="1"/>
    <col min="12302" max="12302" width="10.109375" style="2" customWidth="1"/>
    <col min="12303" max="12303" width="22.109375" style="2" customWidth="1"/>
    <col min="12304" max="12304" width="19.5546875" style="2" customWidth="1"/>
    <col min="12305" max="12305" width="24.109375" style="2" customWidth="1"/>
    <col min="12306" max="12306" width="14" style="2" bestFit="1" customWidth="1"/>
    <col min="12307" max="12544" width="8.88671875" style="2"/>
    <col min="12545" max="12545" width="11.33203125" style="2" customWidth="1"/>
    <col min="12546" max="12546" width="19.44140625" style="2" customWidth="1"/>
    <col min="12547" max="12547" width="64.33203125" style="2" customWidth="1"/>
    <col min="12548" max="12548" width="46.44140625" style="2" customWidth="1"/>
    <col min="12549" max="12549" width="22.5546875" style="2" customWidth="1"/>
    <col min="12550" max="12550" width="13.5546875" style="2" customWidth="1"/>
    <col min="12551" max="12551" width="14.109375" style="2" customWidth="1"/>
    <col min="12552" max="12552" width="26.5546875" style="2" customWidth="1"/>
    <col min="12553" max="12553" width="12.88671875" style="2" customWidth="1"/>
    <col min="12554" max="12554" width="16.33203125" style="2" customWidth="1"/>
    <col min="12555" max="12555" width="18.44140625" style="2" customWidth="1"/>
    <col min="12556" max="12556" width="20.6640625" style="2" customWidth="1"/>
    <col min="12557" max="12557" width="25.109375" style="2" customWidth="1"/>
    <col min="12558" max="12558" width="10.109375" style="2" customWidth="1"/>
    <col min="12559" max="12559" width="22.109375" style="2" customWidth="1"/>
    <col min="12560" max="12560" width="19.5546875" style="2" customWidth="1"/>
    <col min="12561" max="12561" width="24.109375" style="2" customWidth="1"/>
    <col min="12562" max="12562" width="14" style="2" bestFit="1" customWidth="1"/>
    <col min="12563" max="12800" width="8.88671875" style="2"/>
    <col min="12801" max="12801" width="11.33203125" style="2" customWidth="1"/>
    <col min="12802" max="12802" width="19.44140625" style="2" customWidth="1"/>
    <col min="12803" max="12803" width="64.33203125" style="2" customWidth="1"/>
    <col min="12804" max="12804" width="46.44140625" style="2" customWidth="1"/>
    <col min="12805" max="12805" width="22.5546875" style="2" customWidth="1"/>
    <col min="12806" max="12806" width="13.5546875" style="2" customWidth="1"/>
    <col min="12807" max="12807" width="14.109375" style="2" customWidth="1"/>
    <col min="12808" max="12808" width="26.5546875" style="2" customWidth="1"/>
    <col min="12809" max="12809" width="12.88671875" style="2" customWidth="1"/>
    <col min="12810" max="12810" width="16.33203125" style="2" customWidth="1"/>
    <col min="12811" max="12811" width="18.44140625" style="2" customWidth="1"/>
    <col min="12812" max="12812" width="20.6640625" style="2" customWidth="1"/>
    <col min="12813" max="12813" width="25.109375" style="2" customWidth="1"/>
    <col min="12814" max="12814" width="10.109375" style="2" customWidth="1"/>
    <col min="12815" max="12815" width="22.109375" style="2" customWidth="1"/>
    <col min="12816" max="12816" width="19.5546875" style="2" customWidth="1"/>
    <col min="12817" max="12817" width="24.109375" style="2" customWidth="1"/>
    <col min="12818" max="12818" width="14" style="2" bestFit="1" customWidth="1"/>
    <col min="12819" max="13056" width="8.88671875" style="2"/>
    <col min="13057" max="13057" width="11.33203125" style="2" customWidth="1"/>
    <col min="13058" max="13058" width="19.44140625" style="2" customWidth="1"/>
    <col min="13059" max="13059" width="64.33203125" style="2" customWidth="1"/>
    <col min="13060" max="13060" width="46.44140625" style="2" customWidth="1"/>
    <col min="13061" max="13061" width="22.5546875" style="2" customWidth="1"/>
    <col min="13062" max="13062" width="13.5546875" style="2" customWidth="1"/>
    <col min="13063" max="13063" width="14.109375" style="2" customWidth="1"/>
    <col min="13064" max="13064" width="26.5546875" style="2" customWidth="1"/>
    <col min="13065" max="13065" width="12.88671875" style="2" customWidth="1"/>
    <col min="13066" max="13066" width="16.33203125" style="2" customWidth="1"/>
    <col min="13067" max="13067" width="18.44140625" style="2" customWidth="1"/>
    <col min="13068" max="13068" width="20.6640625" style="2" customWidth="1"/>
    <col min="13069" max="13069" width="25.109375" style="2" customWidth="1"/>
    <col min="13070" max="13070" width="10.109375" style="2" customWidth="1"/>
    <col min="13071" max="13071" width="22.109375" style="2" customWidth="1"/>
    <col min="13072" max="13072" width="19.5546875" style="2" customWidth="1"/>
    <col min="13073" max="13073" width="24.109375" style="2" customWidth="1"/>
    <col min="13074" max="13074" width="14" style="2" bestFit="1" customWidth="1"/>
    <col min="13075" max="13312" width="8.88671875" style="2"/>
    <col min="13313" max="13313" width="11.33203125" style="2" customWidth="1"/>
    <col min="13314" max="13314" width="19.44140625" style="2" customWidth="1"/>
    <col min="13315" max="13315" width="64.33203125" style="2" customWidth="1"/>
    <col min="13316" max="13316" width="46.44140625" style="2" customWidth="1"/>
    <col min="13317" max="13317" width="22.5546875" style="2" customWidth="1"/>
    <col min="13318" max="13318" width="13.5546875" style="2" customWidth="1"/>
    <col min="13319" max="13319" width="14.109375" style="2" customWidth="1"/>
    <col min="13320" max="13320" width="26.5546875" style="2" customWidth="1"/>
    <col min="13321" max="13321" width="12.88671875" style="2" customWidth="1"/>
    <col min="13322" max="13322" width="16.33203125" style="2" customWidth="1"/>
    <col min="13323" max="13323" width="18.44140625" style="2" customWidth="1"/>
    <col min="13324" max="13324" width="20.6640625" style="2" customWidth="1"/>
    <col min="13325" max="13325" width="25.109375" style="2" customWidth="1"/>
    <col min="13326" max="13326" width="10.109375" style="2" customWidth="1"/>
    <col min="13327" max="13327" width="22.109375" style="2" customWidth="1"/>
    <col min="13328" max="13328" width="19.5546875" style="2" customWidth="1"/>
    <col min="13329" max="13329" width="24.109375" style="2" customWidth="1"/>
    <col min="13330" max="13330" width="14" style="2" bestFit="1" customWidth="1"/>
    <col min="13331" max="13568" width="8.88671875" style="2"/>
    <col min="13569" max="13569" width="11.33203125" style="2" customWidth="1"/>
    <col min="13570" max="13570" width="19.44140625" style="2" customWidth="1"/>
    <col min="13571" max="13571" width="64.33203125" style="2" customWidth="1"/>
    <col min="13572" max="13572" width="46.44140625" style="2" customWidth="1"/>
    <col min="13573" max="13573" width="22.5546875" style="2" customWidth="1"/>
    <col min="13574" max="13574" width="13.5546875" style="2" customWidth="1"/>
    <col min="13575" max="13575" width="14.109375" style="2" customWidth="1"/>
    <col min="13576" max="13576" width="26.5546875" style="2" customWidth="1"/>
    <col min="13577" max="13577" width="12.88671875" style="2" customWidth="1"/>
    <col min="13578" max="13578" width="16.33203125" style="2" customWidth="1"/>
    <col min="13579" max="13579" width="18.44140625" style="2" customWidth="1"/>
    <col min="13580" max="13580" width="20.6640625" style="2" customWidth="1"/>
    <col min="13581" max="13581" width="25.109375" style="2" customWidth="1"/>
    <col min="13582" max="13582" width="10.109375" style="2" customWidth="1"/>
    <col min="13583" max="13583" width="22.109375" style="2" customWidth="1"/>
    <col min="13584" max="13584" width="19.5546875" style="2" customWidth="1"/>
    <col min="13585" max="13585" width="24.109375" style="2" customWidth="1"/>
    <col min="13586" max="13586" width="14" style="2" bestFit="1" customWidth="1"/>
    <col min="13587" max="13824" width="8.88671875" style="2"/>
    <col min="13825" max="13825" width="11.33203125" style="2" customWidth="1"/>
    <col min="13826" max="13826" width="19.44140625" style="2" customWidth="1"/>
    <col min="13827" max="13827" width="64.33203125" style="2" customWidth="1"/>
    <col min="13828" max="13828" width="46.44140625" style="2" customWidth="1"/>
    <col min="13829" max="13829" width="22.5546875" style="2" customWidth="1"/>
    <col min="13830" max="13830" width="13.5546875" style="2" customWidth="1"/>
    <col min="13831" max="13831" width="14.109375" style="2" customWidth="1"/>
    <col min="13832" max="13832" width="26.5546875" style="2" customWidth="1"/>
    <col min="13833" max="13833" width="12.88671875" style="2" customWidth="1"/>
    <col min="13834" max="13834" width="16.33203125" style="2" customWidth="1"/>
    <col min="13835" max="13835" width="18.44140625" style="2" customWidth="1"/>
    <col min="13836" max="13836" width="20.6640625" style="2" customWidth="1"/>
    <col min="13837" max="13837" width="25.109375" style="2" customWidth="1"/>
    <col min="13838" max="13838" width="10.109375" style="2" customWidth="1"/>
    <col min="13839" max="13839" width="22.109375" style="2" customWidth="1"/>
    <col min="13840" max="13840" width="19.5546875" style="2" customWidth="1"/>
    <col min="13841" max="13841" width="24.109375" style="2" customWidth="1"/>
    <col min="13842" max="13842" width="14" style="2" bestFit="1" customWidth="1"/>
    <col min="13843" max="14080" width="8.88671875" style="2"/>
    <col min="14081" max="14081" width="11.33203125" style="2" customWidth="1"/>
    <col min="14082" max="14082" width="19.44140625" style="2" customWidth="1"/>
    <col min="14083" max="14083" width="64.33203125" style="2" customWidth="1"/>
    <col min="14084" max="14084" width="46.44140625" style="2" customWidth="1"/>
    <col min="14085" max="14085" width="22.5546875" style="2" customWidth="1"/>
    <col min="14086" max="14086" width="13.5546875" style="2" customWidth="1"/>
    <col min="14087" max="14087" width="14.109375" style="2" customWidth="1"/>
    <col min="14088" max="14088" width="26.5546875" style="2" customWidth="1"/>
    <col min="14089" max="14089" width="12.88671875" style="2" customWidth="1"/>
    <col min="14090" max="14090" width="16.33203125" style="2" customWidth="1"/>
    <col min="14091" max="14091" width="18.44140625" style="2" customWidth="1"/>
    <col min="14092" max="14092" width="20.6640625" style="2" customWidth="1"/>
    <col min="14093" max="14093" width="25.109375" style="2" customWidth="1"/>
    <col min="14094" max="14094" width="10.109375" style="2" customWidth="1"/>
    <col min="14095" max="14095" width="22.109375" style="2" customWidth="1"/>
    <col min="14096" max="14096" width="19.5546875" style="2" customWidth="1"/>
    <col min="14097" max="14097" width="24.109375" style="2" customWidth="1"/>
    <col min="14098" max="14098" width="14" style="2" bestFit="1" customWidth="1"/>
    <col min="14099" max="14336" width="8.88671875" style="2"/>
    <col min="14337" max="14337" width="11.33203125" style="2" customWidth="1"/>
    <col min="14338" max="14338" width="19.44140625" style="2" customWidth="1"/>
    <col min="14339" max="14339" width="64.33203125" style="2" customWidth="1"/>
    <col min="14340" max="14340" width="46.44140625" style="2" customWidth="1"/>
    <col min="14341" max="14341" width="22.5546875" style="2" customWidth="1"/>
    <col min="14342" max="14342" width="13.5546875" style="2" customWidth="1"/>
    <col min="14343" max="14343" width="14.109375" style="2" customWidth="1"/>
    <col min="14344" max="14344" width="26.5546875" style="2" customWidth="1"/>
    <col min="14345" max="14345" width="12.88671875" style="2" customWidth="1"/>
    <col min="14346" max="14346" width="16.33203125" style="2" customWidth="1"/>
    <col min="14347" max="14347" width="18.44140625" style="2" customWidth="1"/>
    <col min="14348" max="14348" width="20.6640625" style="2" customWidth="1"/>
    <col min="14349" max="14349" width="25.109375" style="2" customWidth="1"/>
    <col min="14350" max="14350" width="10.109375" style="2" customWidth="1"/>
    <col min="14351" max="14351" width="22.109375" style="2" customWidth="1"/>
    <col min="14352" max="14352" width="19.5546875" style="2" customWidth="1"/>
    <col min="14353" max="14353" width="24.109375" style="2" customWidth="1"/>
    <col min="14354" max="14354" width="14" style="2" bestFit="1" customWidth="1"/>
    <col min="14355" max="14592" width="8.88671875" style="2"/>
    <col min="14593" max="14593" width="11.33203125" style="2" customWidth="1"/>
    <col min="14594" max="14594" width="19.44140625" style="2" customWidth="1"/>
    <col min="14595" max="14595" width="64.33203125" style="2" customWidth="1"/>
    <col min="14596" max="14596" width="46.44140625" style="2" customWidth="1"/>
    <col min="14597" max="14597" width="22.5546875" style="2" customWidth="1"/>
    <col min="14598" max="14598" width="13.5546875" style="2" customWidth="1"/>
    <col min="14599" max="14599" width="14.109375" style="2" customWidth="1"/>
    <col min="14600" max="14600" width="26.5546875" style="2" customWidth="1"/>
    <col min="14601" max="14601" width="12.88671875" style="2" customWidth="1"/>
    <col min="14602" max="14602" width="16.33203125" style="2" customWidth="1"/>
    <col min="14603" max="14603" width="18.44140625" style="2" customWidth="1"/>
    <col min="14604" max="14604" width="20.6640625" style="2" customWidth="1"/>
    <col min="14605" max="14605" width="25.109375" style="2" customWidth="1"/>
    <col min="14606" max="14606" width="10.109375" style="2" customWidth="1"/>
    <col min="14607" max="14607" width="22.109375" style="2" customWidth="1"/>
    <col min="14608" max="14608" width="19.5546875" style="2" customWidth="1"/>
    <col min="14609" max="14609" width="24.109375" style="2" customWidth="1"/>
    <col min="14610" max="14610" width="14" style="2" bestFit="1" customWidth="1"/>
    <col min="14611" max="14848" width="8.88671875" style="2"/>
    <col min="14849" max="14849" width="11.33203125" style="2" customWidth="1"/>
    <col min="14850" max="14850" width="19.44140625" style="2" customWidth="1"/>
    <col min="14851" max="14851" width="64.33203125" style="2" customWidth="1"/>
    <col min="14852" max="14852" width="46.44140625" style="2" customWidth="1"/>
    <col min="14853" max="14853" width="22.5546875" style="2" customWidth="1"/>
    <col min="14854" max="14854" width="13.5546875" style="2" customWidth="1"/>
    <col min="14855" max="14855" width="14.109375" style="2" customWidth="1"/>
    <col min="14856" max="14856" width="26.5546875" style="2" customWidth="1"/>
    <col min="14857" max="14857" width="12.88671875" style="2" customWidth="1"/>
    <col min="14858" max="14858" width="16.33203125" style="2" customWidth="1"/>
    <col min="14859" max="14859" width="18.44140625" style="2" customWidth="1"/>
    <col min="14860" max="14860" width="20.6640625" style="2" customWidth="1"/>
    <col min="14861" max="14861" width="25.109375" style="2" customWidth="1"/>
    <col min="14862" max="14862" width="10.109375" style="2" customWidth="1"/>
    <col min="14863" max="14863" width="22.109375" style="2" customWidth="1"/>
    <col min="14864" max="14864" width="19.5546875" style="2" customWidth="1"/>
    <col min="14865" max="14865" width="24.109375" style="2" customWidth="1"/>
    <col min="14866" max="14866" width="14" style="2" bestFit="1" customWidth="1"/>
    <col min="14867" max="15104" width="8.88671875" style="2"/>
    <col min="15105" max="15105" width="11.33203125" style="2" customWidth="1"/>
    <col min="15106" max="15106" width="19.44140625" style="2" customWidth="1"/>
    <col min="15107" max="15107" width="64.33203125" style="2" customWidth="1"/>
    <col min="15108" max="15108" width="46.44140625" style="2" customWidth="1"/>
    <col min="15109" max="15109" width="22.5546875" style="2" customWidth="1"/>
    <col min="15110" max="15110" width="13.5546875" style="2" customWidth="1"/>
    <col min="15111" max="15111" width="14.109375" style="2" customWidth="1"/>
    <col min="15112" max="15112" width="26.5546875" style="2" customWidth="1"/>
    <col min="15113" max="15113" width="12.88671875" style="2" customWidth="1"/>
    <col min="15114" max="15114" width="16.33203125" style="2" customWidth="1"/>
    <col min="15115" max="15115" width="18.44140625" style="2" customWidth="1"/>
    <col min="15116" max="15116" width="20.6640625" style="2" customWidth="1"/>
    <col min="15117" max="15117" width="25.109375" style="2" customWidth="1"/>
    <col min="15118" max="15118" width="10.109375" style="2" customWidth="1"/>
    <col min="15119" max="15119" width="22.109375" style="2" customWidth="1"/>
    <col min="15120" max="15120" width="19.5546875" style="2" customWidth="1"/>
    <col min="15121" max="15121" width="24.109375" style="2" customWidth="1"/>
    <col min="15122" max="15122" width="14" style="2" bestFit="1" customWidth="1"/>
    <col min="15123" max="15360" width="8.88671875" style="2"/>
    <col min="15361" max="15361" width="11.33203125" style="2" customWidth="1"/>
    <col min="15362" max="15362" width="19.44140625" style="2" customWidth="1"/>
    <col min="15363" max="15363" width="64.33203125" style="2" customWidth="1"/>
    <col min="15364" max="15364" width="46.44140625" style="2" customWidth="1"/>
    <col min="15365" max="15365" width="22.5546875" style="2" customWidth="1"/>
    <col min="15366" max="15366" width="13.5546875" style="2" customWidth="1"/>
    <col min="15367" max="15367" width="14.109375" style="2" customWidth="1"/>
    <col min="15368" max="15368" width="26.5546875" style="2" customWidth="1"/>
    <col min="15369" max="15369" width="12.88671875" style="2" customWidth="1"/>
    <col min="15370" max="15370" width="16.33203125" style="2" customWidth="1"/>
    <col min="15371" max="15371" width="18.44140625" style="2" customWidth="1"/>
    <col min="15372" max="15372" width="20.6640625" style="2" customWidth="1"/>
    <col min="15373" max="15373" width="25.109375" style="2" customWidth="1"/>
    <col min="15374" max="15374" width="10.109375" style="2" customWidth="1"/>
    <col min="15375" max="15375" width="22.109375" style="2" customWidth="1"/>
    <col min="15376" max="15376" width="19.5546875" style="2" customWidth="1"/>
    <col min="15377" max="15377" width="24.109375" style="2" customWidth="1"/>
    <col min="15378" max="15378" width="14" style="2" bestFit="1" customWidth="1"/>
    <col min="15379" max="15616" width="8.88671875" style="2"/>
    <col min="15617" max="15617" width="11.33203125" style="2" customWidth="1"/>
    <col min="15618" max="15618" width="19.44140625" style="2" customWidth="1"/>
    <col min="15619" max="15619" width="64.33203125" style="2" customWidth="1"/>
    <col min="15620" max="15620" width="46.44140625" style="2" customWidth="1"/>
    <col min="15621" max="15621" width="22.5546875" style="2" customWidth="1"/>
    <col min="15622" max="15622" width="13.5546875" style="2" customWidth="1"/>
    <col min="15623" max="15623" width="14.109375" style="2" customWidth="1"/>
    <col min="15624" max="15624" width="26.5546875" style="2" customWidth="1"/>
    <col min="15625" max="15625" width="12.88671875" style="2" customWidth="1"/>
    <col min="15626" max="15626" width="16.33203125" style="2" customWidth="1"/>
    <col min="15627" max="15627" width="18.44140625" style="2" customWidth="1"/>
    <col min="15628" max="15628" width="20.6640625" style="2" customWidth="1"/>
    <col min="15629" max="15629" width="25.109375" style="2" customWidth="1"/>
    <col min="15630" max="15630" width="10.109375" style="2" customWidth="1"/>
    <col min="15631" max="15631" width="22.109375" style="2" customWidth="1"/>
    <col min="15632" max="15632" width="19.5546875" style="2" customWidth="1"/>
    <col min="15633" max="15633" width="24.109375" style="2" customWidth="1"/>
    <col min="15634" max="15634" width="14" style="2" bestFit="1" customWidth="1"/>
    <col min="15635" max="15872" width="8.88671875" style="2"/>
    <col min="15873" max="15873" width="11.33203125" style="2" customWidth="1"/>
    <col min="15874" max="15874" width="19.44140625" style="2" customWidth="1"/>
    <col min="15875" max="15875" width="64.33203125" style="2" customWidth="1"/>
    <col min="15876" max="15876" width="46.44140625" style="2" customWidth="1"/>
    <col min="15877" max="15877" width="22.5546875" style="2" customWidth="1"/>
    <col min="15878" max="15878" width="13.5546875" style="2" customWidth="1"/>
    <col min="15879" max="15879" width="14.109375" style="2" customWidth="1"/>
    <col min="15880" max="15880" width="26.5546875" style="2" customWidth="1"/>
    <col min="15881" max="15881" width="12.88671875" style="2" customWidth="1"/>
    <col min="15882" max="15882" width="16.33203125" style="2" customWidth="1"/>
    <col min="15883" max="15883" width="18.44140625" style="2" customWidth="1"/>
    <col min="15884" max="15884" width="20.6640625" style="2" customWidth="1"/>
    <col min="15885" max="15885" width="25.109375" style="2" customWidth="1"/>
    <col min="15886" max="15886" width="10.109375" style="2" customWidth="1"/>
    <col min="15887" max="15887" width="22.109375" style="2" customWidth="1"/>
    <col min="15888" max="15888" width="19.5546875" style="2" customWidth="1"/>
    <col min="15889" max="15889" width="24.109375" style="2" customWidth="1"/>
    <col min="15890" max="15890" width="14" style="2" bestFit="1" customWidth="1"/>
    <col min="15891" max="16128" width="8.88671875" style="2"/>
    <col min="16129" max="16129" width="11.33203125" style="2" customWidth="1"/>
    <col min="16130" max="16130" width="19.44140625" style="2" customWidth="1"/>
    <col min="16131" max="16131" width="64.33203125" style="2" customWidth="1"/>
    <col min="16132" max="16132" width="46.44140625" style="2" customWidth="1"/>
    <col min="16133" max="16133" width="22.5546875" style="2" customWidth="1"/>
    <col min="16134" max="16134" width="13.5546875" style="2" customWidth="1"/>
    <col min="16135" max="16135" width="14.109375" style="2" customWidth="1"/>
    <col min="16136" max="16136" width="26.5546875" style="2" customWidth="1"/>
    <col min="16137" max="16137" width="12.88671875" style="2" customWidth="1"/>
    <col min="16138" max="16138" width="16.33203125" style="2" customWidth="1"/>
    <col min="16139" max="16139" width="18.44140625" style="2" customWidth="1"/>
    <col min="16140" max="16140" width="20.6640625" style="2" customWidth="1"/>
    <col min="16141" max="16141" width="25.109375" style="2" customWidth="1"/>
    <col min="16142" max="16142" width="10.109375" style="2" customWidth="1"/>
    <col min="16143" max="16143" width="22.109375" style="2" customWidth="1"/>
    <col min="16144" max="16144" width="19.5546875" style="2" customWidth="1"/>
    <col min="16145" max="16145" width="24.109375" style="2" customWidth="1"/>
    <col min="16146" max="16146" width="14" style="2" bestFit="1" customWidth="1"/>
    <col min="16147" max="16384" width="8.88671875" style="2"/>
  </cols>
  <sheetData>
    <row r="1" spans="1:16" ht="36.75" customHeight="1" x14ac:dyDescent="0.25">
      <c r="A1" s="279" t="s">
        <v>0</v>
      </c>
      <c r="B1" s="151" t="s">
        <v>1</v>
      </c>
      <c r="C1" s="151" t="s">
        <v>2</v>
      </c>
      <c r="D1" s="151" t="s">
        <v>3</v>
      </c>
      <c r="E1" s="151" t="s">
        <v>4</v>
      </c>
      <c r="F1" s="151" t="s">
        <v>5</v>
      </c>
      <c r="G1" s="151" t="s">
        <v>6</v>
      </c>
      <c r="H1" s="151" t="s">
        <v>233</v>
      </c>
      <c r="I1" s="151" t="s">
        <v>8</v>
      </c>
      <c r="J1" s="151" t="s">
        <v>9</v>
      </c>
      <c r="K1" s="151" t="s">
        <v>10</v>
      </c>
      <c r="L1" s="144" t="s">
        <v>11</v>
      </c>
      <c r="M1" s="145"/>
      <c r="N1" s="145"/>
      <c r="O1" s="145"/>
      <c r="P1" s="145"/>
    </row>
    <row r="2" spans="1:16" ht="81" customHeight="1" x14ac:dyDescent="0.25">
      <c r="A2" s="280"/>
      <c r="B2" s="152"/>
      <c r="C2" s="152"/>
      <c r="D2" s="152"/>
      <c r="E2" s="152"/>
      <c r="F2" s="152"/>
      <c r="G2" s="152"/>
      <c r="H2" s="152"/>
      <c r="I2" s="152"/>
      <c r="J2" s="152"/>
      <c r="K2" s="152"/>
      <c r="L2" s="3" t="s">
        <v>12</v>
      </c>
      <c r="M2" s="3" t="s">
        <v>13</v>
      </c>
      <c r="N2" s="3" t="s">
        <v>14</v>
      </c>
      <c r="O2" s="3" t="s">
        <v>15</v>
      </c>
      <c r="P2" s="3" t="s">
        <v>16</v>
      </c>
    </row>
    <row r="3" spans="1:16" ht="53.25" customHeight="1" x14ac:dyDescent="0.25">
      <c r="A3" s="5" t="s">
        <v>19</v>
      </c>
      <c r="B3" s="3" t="s">
        <v>20</v>
      </c>
      <c r="C3" s="6" t="s">
        <v>21</v>
      </c>
      <c r="D3" s="6" t="s">
        <v>22</v>
      </c>
      <c r="E3" s="6" t="s">
        <v>23</v>
      </c>
      <c r="F3" s="6" t="s">
        <v>24</v>
      </c>
      <c r="G3" s="6" t="s">
        <v>25</v>
      </c>
      <c r="H3" s="6" t="s">
        <v>26</v>
      </c>
      <c r="I3" s="3" t="s">
        <v>27</v>
      </c>
      <c r="J3" s="3" t="s">
        <v>28</v>
      </c>
      <c r="K3" s="3" t="s">
        <v>29</v>
      </c>
      <c r="L3" s="3" t="s">
        <v>30</v>
      </c>
      <c r="M3" s="3" t="s">
        <v>31</v>
      </c>
      <c r="N3" s="3" t="s">
        <v>32</v>
      </c>
      <c r="O3" s="3" t="s">
        <v>33</v>
      </c>
      <c r="P3" s="3" t="s">
        <v>34</v>
      </c>
    </row>
    <row r="4" spans="1:16" ht="69.75" customHeight="1" x14ac:dyDescent="0.25">
      <c r="A4" s="5" t="s">
        <v>37</v>
      </c>
      <c r="B4" s="3" t="s">
        <v>38</v>
      </c>
      <c r="C4" s="6" t="s">
        <v>39</v>
      </c>
      <c r="D4" s="6" t="s">
        <v>40</v>
      </c>
      <c r="E4" s="6" t="s">
        <v>41</v>
      </c>
      <c r="F4" s="6" t="s">
        <v>42</v>
      </c>
      <c r="G4" s="6" t="s">
        <v>43</v>
      </c>
      <c r="H4" s="6" t="s">
        <v>44</v>
      </c>
      <c r="I4" s="3" t="s">
        <v>45</v>
      </c>
      <c r="J4" s="3" t="s">
        <v>46</v>
      </c>
      <c r="K4" s="3" t="s">
        <v>47</v>
      </c>
      <c r="L4" s="3" t="s">
        <v>48</v>
      </c>
      <c r="M4" s="3" t="s">
        <v>49</v>
      </c>
      <c r="N4" s="3" t="s">
        <v>50</v>
      </c>
      <c r="O4" s="3" t="s">
        <v>51</v>
      </c>
      <c r="P4" s="3" t="s">
        <v>52</v>
      </c>
    </row>
    <row r="5" spans="1:16" ht="29.25" customHeight="1" x14ac:dyDescent="0.25">
      <c r="A5" s="8">
        <v>1</v>
      </c>
      <c r="B5" s="9">
        <v>2</v>
      </c>
      <c r="C5" s="9">
        <v>3</v>
      </c>
      <c r="D5" s="9">
        <v>4</v>
      </c>
      <c r="E5" s="9">
        <v>5</v>
      </c>
      <c r="F5" s="9">
        <v>6</v>
      </c>
      <c r="G5" s="9">
        <v>7</v>
      </c>
      <c r="H5" s="9">
        <v>8</v>
      </c>
      <c r="I5" s="9">
        <v>9</v>
      </c>
      <c r="J5" s="9">
        <v>10</v>
      </c>
      <c r="K5" s="9">
        <v>11</v>
      </c>
      <c r="L5" s="9">
        <v>12</v>
      </c>
      <c r="M5" s="9">
        <v>13</v>
      </c>
      <c r="N5" s="9">
        <v>14</v>
      </c>
      <c r="O5" s="9">
        <v>15</v>
      </c>
      <c r="P5" s="9">
        <v>16</v>
      </c>
    </row>
    <row r="6" spans="1:16" ht="25.5" customHeight="1" x14ac:dyDescent="0.25">
      <c r="A6" s="153" t="s">
        <v>234</v>
      </c>
      <c r="B6" s="154"/>
      <c r="C6" s="154"/>
      <c r="D6" s="154"/>
      <c r="E6" s="154"/>
      <c r="F6" s="154"/>
      <c r="G6" s="154"/>
      <c r="H6" s="154"/>
      <c r="I6" s="154"/>
      <c r="J6" s="154"/>
      <c r="K6" s="154"/>
      <c r="L6" s="154"/>
      <c r="M6" s="154"/>
      <c r="N6" s="154"/>
      <c r="O6" s="154"/>
      <c r="P6" s="154"/>
    </row>
    <row r="7" spans="1:16" ht="143.25" customHeight="1" x14ac:dyDescent="0.25">
      <c r="A7" s="41">
        <v>1</v>
      </c>
      <c r="B7" s="17" t="s">
        <v>235</v>
      </c>
      <c r="C7" s="42" t="s">
        <v>266</v>
      </c>
      <c r="D7" s="42" t="s">
        <v>236</v>
      </c>
      <c r="E7" s="17">
        <v>12</v>
      </c>
      <c r="F7" s="50">
        <v>42005</v>
      </c>
      <c r="G7" s="43" t="s">
        <v>237</v>
      </c>
      <c r="H7" s="17" t="s">
        <v>273</v>
      </c>
      <c r="I7" s="17" t="s">
        <v>128</v>
      </c>
      <c r="J7" s="17" t="s">
        <v>103</v>
      </c>
      <c r="K7" s="127" t="s">
        <v>238</v>
      </c>
      <c r="L7" s="12">
        <v>260000</v>
      </c>
      <c r="M7" s="12">
        <v>169000</v>
      </c>
      <c r="N7" s="40">
        <v>0.65</v>
      </c>
      <c r="O7" s="44">
        <v>91000</v>
      </c>
      <c r="P7" s="40">
        <v>0.35</v>
      </c>
    </row>
    <row r="8" spans="1:16" ht="135" customHeight="1" x14ac:dyDescent="0.25">
      <c r="A8" s="41">
        <v>2</v>
      </c>
      <c r="B8" s="17" t="s">
        <v>235</v>
      </c>
      <c r="C8" s="42" t="s">
        <v>268</v>
      </c>
      <c r="D8" s="42" t="s">
        <v>239</v>
      </c>
      <c r="E8" s="17">
        <v>12</v>
      </c>
      <c r="F8" s="50">
        <v>42005</v>
      </c>
      <c r="G8" s="43" t="s">
        <v>237</v>
      </c>
      <c r="H8" s="17" t="s">
        <v>272</v>
      </c>
      <c r="I8" s="17" t="s">
        <v>128</v>
      </c>
      <c r="J8" s="17" t="s">
        <v>103</v>
      </c>
      <c r="K8" s="181"/>
      <c r="L8" s="12">
        <v>9100</v>
      </c>
      <c r="M8" s="12">
        <f>L8*0.65</f>
        <v>5915</v>
      </c>
      <c r="N8" s="40">
        <v>0.65</v>
      </c>
      <c r="O8" s="12">
        <f>L8*0.35</f>
        <v>3185</v>
      </c>
      <c r="P8" s="40">
        <v>0.35</v>
      </c>
    </row>
    <row r="9" spans="1:16" ht="70.5" customHeight="1" x14ac:dyDescent="0.25">
      <c r="A9" s="41">
        <v>3</v>
      </c>
      <c r="B9" s="17" t="s">
        <v>235</v>
      </c>
      <c r="C9" s="42" t="s">
        <v>240</v>
      </c>
      <c r="D9" s="42" t="s">
        <v>241</v>
      </c>
      <c r="E9" s="17">
        <v>18</v>
      </c>
      <c r="F9" s="50">
        <v>42005</v>
      </c>
      <c r="G9" s="17" t="s">
        <v>242</v>
      </c>
      <c r="H9" s="17" t="s">
        <v>243</v>
      </c>
      <c r="I9" s="17" t="s">
        <v>128</v>
      </c>
      <c r="J9" s="17" t="s">
        <v>244</v>
      </c>
      <c r="K9" s="181"/>
      <c r="L9" s="12">
        <v>50000</v>
      </c>
      <c r="M9" s="12">
        <f>L9*0.65</f>
        <v>32500</v>
      </c>
      <c r="N9" s="40">
        <v>0.65</v>
      </c>
      <c r="O9" s="12">
        <f>L9*0.35</f>
        <v>17500</v>
      </c>
      <c r="P9" s="40">
        <v>0.35</v>
      </c>
    </row>
    <row r="10" spans="1:16" ht="81.75" customHeight="1" x14ac:dyDescent="0.25">
      <c r="A10" s="41">
        <v>4</v>
      </c>
      <c r="B10" s="17" t="s">
        <v>235</v>
      </c>
      <c r="C10" s="42" t="s">
        <v>245</v>
      </c>
      <c r="D10" s="42" t="s">
        <v>241</v>
      </c>
      <c r="E10" s="17">
        <v>18</v>
      </c>
      <c r="F10" s="50">
        <v>42370</v>
      </c>
      <c r="G10" s="17" t="s">
        <v>246</v>
      </c>
      <c r="H10" s="17" t="s">
        <v>243</v>
      </c>
      <c r="I10" s="17" t="s">
        <v>128</v>
      </c>
      <c r="J10" s="17" t="s">
        <v>244</v>
      </c>
      <c r="K10" s="181"/>
      <c r="L10" s="12">
        <v>1099025</v>
      </c>
      <c r="M10" s="12">
        <f>L10*0.65</f>
        <v>714366.25</v>
      </c>
      <c r="N10" s="40">
        <v>0.65</v>
      </c>
      <c r="O10" s="12">
        <f>L10*0.35</f>
        <v>384658.75</v>
      </c>
      <c r="P10" s="40">
        <v>0.35</v>
      </c>
    </row>
    <row r="11" spans="1:16" ht="141" customHeight="1" x14ac:dyDescent="0.25">
      <c r="A11" s="41">
        <v>5</v>
      </c>
      <c r="B11" s="17" t="s">
        <v>235</v>
      </c>
      <c r="C11" s="42" t="s">
        <v>265</v>
      </c>
      <c r="D11" s="42" t="s">
        <v>236</v>
      </c>
      <c r="E11" s="17">
        <v>12</v>
      </c>
      <c r="F11" s="50">
        <v>42370</v>
      </c>
      <c r="G11" s="17" t="s">
        <v>247</v>
      </c>
      <c r="H11" s="48" t="s">
        <v>273</v>
      </c>
      <c r="I11" s="17" t="s">
        <v>128</v>
      </c>
      <c r="J11" s="17" t="s">
        <v>103</v>
      </c>
      <c r="K11" s="181"/>
      <c r="L11" s="12">
        <f>[1]AT!$H$9</f>
        <v>1548800</v>
      </c>
      <c r="M11" s="12">
        <f>L11*N11</f>
        <v>1006720</v>
      </c>
      <c r="N11" s="40">
        <v>0.65</v>
      </c>
      <c r="O11" s="12">
        <f>L11*P11</f>
        <v>542080</v>
      </c>
      <c r="P11" s="40">
        <v>0.35</v>
      </c>
    </row>
    <row r="12" spans="1:16" ht="141" customHeight="1" x14ac:dyDescent="0.25">
      <c r="A12" s="41">
        <v>6</v>
      </c>
      <c r="B12" s="48" t="s">
        <v>235</v>
      </c>
      <c r="C12" s="18" t="s">
        <v>269</v>
      </c>
      <c r="D12" s="42" t="s">
        <v>239</v>
      </c>
      <c r="E12" s="48">
        <v>12</v>
      </c>
      <c r="F12" s="50">
        <v>42370</v>
      </c>
      <c r="G12" s="48" t="s">
        <v>247</v>
      </c>
      <c r="H12" s="48" t="s">
        <v>272</v>
      </c>
      <c r="I12" s="48" t="s">
        <v>128</v>
      </c>
      <c r="J12" s="48" t="s">
        <v>103</v>
      </c>
      <c r="K12" s="181"/>
      <c r="L12" s="47">
        <f>[1]AT!$H$10</f>
        <v>374608</v>
      </c>
      <c r="M12" s="47">
        <f>L12*N12</f>
        <v>243495.2</v>
      </c>
      <c r="N12" s="40">
        <v>0.65</v>
      </c>
      <c r="O12" s="47">
        <f>L12*P12</f>
        <v>131112.79999999999</v>
      </c>
      <c r="P12" s="40">
        <v>0.35</v>
      </c>
    </row>
    <row r="13" spans="1:16" ht="141" customHeight="1" x14ac:dyDescent="0.25">
      <c r="A13" s="41">
        <v>7</v>
      </c>
      <c r="B13" s="48" t="s">
        <v>235</v>
      </c>
      <c r="C13" s="42" t="s">
        <v>270</v>
      </c>
      <c r="D13" s="42" t="s">
        <v>267</v>
      </c>
      <c r="E13" s="48">
        <v>15</v>
      </c>
      <c r="F13" s="50">
        <v>42736</v>
      </c>
      <c r="G13" s="50">
        <v>43190</v>
      </c>
      <c r="H13" s="48" t="s">
        <v>273</v>
      </c>
      <c r="I13" s="48" t="s">
        <v>128</v>
      </c>
      <c r="J13" s="48" t="s">
        <v>103</v>
      </c>
      <c r="K13" s="181"/>
      <c r="L13" s="47">
        <v>1789020</v>
      </c>
      <c r="M13" s="47">
        <f>L13*N12</f>
        <v>1162863</v>
      </c>
      <c r="N13" s="40">
        <v>0.65</v>
      </c>
      <c r="O13" s="47">
        <f>L13*P13</f>
        <v>626157</v>
      </c>
      <c r="P13" s="40">
        <v>0.35</v>
      </c>
    </row>
    <row r="14" spans="1:16" ht="133.5" customHeight="1" x14ac:dyDescent="0.25">
      <c r="A14" s="59">
        <v>8</v>
      </c>
      <c r="B14" s="53" t="s">
        <v>235</v>
      </c>
      <c r="C14" s="52" t="s">
        <v>271</v>
      </c>
      <c r="D14" s="60" t="s">
        <v>239</v>
      </c>
      <c r="E14" s="53">
        <v>15</v>
      </c>
      <c r="F14" s="55">
        <v>42736</v>
      </c>
      <c r="G14" s="55">
        <v>43190</v>
      </c>
      <c r="H14" s="53" t="s">
        <v>272</v>
      </c>
      <c r="I14" s="53" t="s">
        <v>128</v>
      </c>
      <c r="J14" s="53" t="s">
        <v>103</v>
      </c>
      <c r="K14" s="181"/>
      <c r="L14" s="51">
        <v>541200</v>
      </c>
      <c r="M14" s="51">
        <f>L14*N14</f>
        <v>351780</v>
      </c>
      <c r="N14" s="54">
        <v>0.65</v>
      </c>
      <c r="O14" s="51">
        <f>L14*P14</f>
        <v>189420</v>
      </c>
      <c r="P14" s="54">
        <v>0.35</v>
      </c>
    </row>
    <row r="15" spans="1:16" ht="133.5" customHeight="1" x14ac:dyDescent="0.25">
      <c r="A15" s="61">
        <v>9</v>
      </c>
      <c r="B15" s="53" t="s">
        <v>235</v>
      </c>
      <c r="C15" s="42" t="s">
        <v>274</v>
      </c>
      <c r="D15" s="42" t="s">
        <v>241</v>
      </c>
      <c r="E15" s="56">
        <v>18</v>
      </c>
      <c r="F15" s="57">
        <v>42736</v>
      </c>
      <c r="G15" s="57">
        <v>43281</v>
      </c>
      <c r="H15" s="56" t="s">
        <v>283</v>
      </c>
      <c r="I15" s="56" t="s">
        <v>128</v>
      </c>
      <c r="J15" s="56" t="s">
        <v>244</v>
      </c>
      <c r="K15" s="181"/>
      <c r="L15" s="58">
        <v>585520</v>
      </c>
      <c r="M15" s="51">
        <f>L15*N15</f>
        <v>380588</v>
      </c>
      <c r="N15" s="40">
        <v>0.65</v>
      </c>
      <c r="O15" s="51">
        <f t="shared" ref="O15:O16" si="0">L15*P15</f>
        <v>204932</v>
      </c>
      <c r="P15" s="54">
        <v>0.35</v>
      </c>
    </row>
    <row r="16" spans="1:16" ht="151.5" customHeight="1" x14ac:dyDescent="0.25">
      <c r="A16" s="41">
        <v>10</v>
      </c>
      <c r="B16" s="53" t="s">
        <v>235</v>
      </c>
      <c r="C16" s="42" t="s">
        <v>276</v>
      </c>
      <c r="D16" s="42" t="s">
        <v>241</v>
      </c>
      <c r="E16" s="56">
        <v>12</v>
      </c>
      <c r="F16" s="57">
        <v>42735</v>
      </c>
      <c r="G16" s="57">
        <v>43099</v>
      </c>
      <c r="H16" s="62" t="s">
        <v>275</v>
      </c>
      <c r="I16" s="56" t="s">
        <v>128</v>
      </c>
      <c r="J16" s="56" t="s">
        <v>244</v>
      </c>
      <c r="K16" s="128"/>
      <c r="L16" s="58">
        <v>148000</v>
      </c>
      <c r="M16" s="51">
        <f t="shared" ref="M16" si="1">L16*N16</f>
        <v>96200</v>
      </c>
      <c r="N16" s="54">
        <v>0.65</v>
      </c>
      <c r="O16" s="51">
        <f t="shared" si="0"/>
        <v>51800</v>
      </c>
      <c r="P16" s="54">
        <v>0.35</v>
      </c>
    </row>
    <row r="17" spans="1:16" ht="15" thickBot="1" x14ac:dyDescent="0.35">
      <c r="A17" s="213" t="s">
        <v>248</v>
      </c>
      <c r="B17" s="214"/>
      <c r="C17" s="214"/>
      <c r="D17" s="214"/>
      <c r="E17" s="214"/>
      <c r="F17" s="214"/>
      <c r="G17" s="214"/>
      <c r="H17" s="214"/>
      <c r="I17" s="214"/>
      <c r="J17" s="215"/>
      <c r="K17" s="32"/>
      <c r="L17" s="45">
        <f>SUM(L7:L16)</f>
        <v>6405273</v>
      </c>
      <c r="M17" s="45">
        <f>SUM(M7:M16)</f>
        <v>4163427.45</v>
      </c>
      <c r="N17" s="45" t="s">
        <v>235</v>
      </c>
      <c r="O17" s="45">
        <f>SUM(O7:O16)</f>
        <v>2241845.5499999998</v>
      </c>
      <c r="P17" s="45" t="s">
        <v>235</v>
      </c>
    </row>
    <row r="18" spans="1:16" x14ac:dyDescent="0.25">
      <c r="L18" s="26"/>
    </row>
    <row r="19" spans="1:16" x14ac:dyDescent="0.25">
      <c r="A19" s="252" t="s">
        <v>282</v>
      </c>
      <c r="B19" s="253"/>
      <c r="C19" s="253"/>
      <c r="D19" s="253"/>
      <c r="E19" s="253"/>
      <c r="F19" s="253"/>
      <c r="G19" s="253"/>
      <c r="H19" s="253"/>
      <c r="I19" s="253"/>
      <c r="J19" s="253"/>
      <c r="K19" s="253"/>
      <c r="L19" s="253"/>
      <c r="M19" s="253"/>
      <c r="N19" s="253"/>
      <c r="O19" s="253"/>
      <c r="P19" s="253"/>
    </row>
    <row r="20" spans="1:16" x14ac:dyDescent="0.25">
      <c r="A20" s="253"/>
      <c r="B20" s="253"/>
      <c r="C20" s="253"/>
      <c r="D20" s="253"/>
      <c r="E20" s="253"/>
      <c r="F20" s="253"/>
      <c r="G20" s="253"/>
      <c r="H20" s="253"/>
      <c r="I20" s="253"/>
      <c r="J20" s="253"/>
      <c r="K20" s="253"/>
      <c r="L20" s="253"/>
      <c r="M20" s="253"/>
      <c r="N20" s="253"/>
      <c r="O20" s="253"/>
      <c r="P20" s="253"/>
    </row>
    <row r="33" spans="15:15" x14ac:dyDescent="0.25">
      <c r="O33" s="26"/>
    </row>
  </sheetData>
  <autoFilter ref="A1:P17"/>
  <mergeCells count="16">
    <mergeCell ref="K7:K16"/>
    <mergeCell ref="A6:P6"/>
    <mergeCell ref="A17:J17"/>
    <mergeCell ref="A19:P20"/>
    <mergeCell ref="G1:G2"/>
    <mergeCell ref="H1:H2"/>
    <mergeCell ref="I1:I2"/>
    <mergeCell ref="J1:J2"/>
    <mergeCell ref="K1:K2"/>
    <mergeCell ref="L1:P1"/>
    <mergeCell ref="A1:A2"/>
    <mergeCell ref="B1:B2"/>
    <mergeCell ref="C1:C2"/>
    <mergeCell ref="D1:D2"/>
    <mergeCell ref="E1:E2"/>
    <mergeCell ref="F1:F2"/>
  </mergeCells>
  <pageMargins left="0.7" right="0.7" top="0.49" bottom="0.53" header="0.3" footer="0.3"/>
  <pageSetup paperSize="9" scale="35" fitToHeight="0" orientation="landscape" r:id="rId1"/>
  <headerFooter>
    <oddHeader xml:space="preserve">&amp;C&amp;"Trebuchet MS,Bold"&amp;12List of contracted projects/Lista proiectelor contractate 
</oddHeader>
    <oddFooter>&amp;L&amp;P/&amp;N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PA 1</vt:lpstr>
      <vt:lpstr>PA 2</vt:lpstr>
      <vt:lpstr>PA 3</vt:lpstr>
      <vt:lpstr>PA 4</vt:lpstr>
      <vt:lpstr>PA 5</vt:lpstr>
      <vt:lpstr>PA 6 TA</vt:lpstr>
      <vt:lpstr>'PA 1'!Print_Area</vt:lpstr>
      <vt:lpstr>'PA 2'!Print_Area</vt:lpstr>
      <vt:lpstr>'PA 3'!Print_Area</vt:lpstr>
      <vt:lpstr>'PA 4'!Print_Area</vt:lpstr>
      <vt:lpstr>'PA 5'!Print_Area</vt:lpstr>
      <vt:lpstr>'PA 6 TA'!Print_Area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2017-06-28T08:15:39Z</dcterms:modified>
</cp:coreProperties>
</file>